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2\"/>
    </mc:Choice>
  </mc:AlternateContent>
  <bookViews>
    <workbookView xWindow="0" yWindow="0" windowWidth="15270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44" i="1" l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K140" i="1" l="1"/>
  <c r="J140" i="1"/>
  <c r="I140" i="1"/>
  <c r="H140" i="1"/>
  <c r="G140" i="1"/>
  <c r="F140" i="1"/>
  <c r="A140" i="1"/>
  <c r="K141" i="1"/>
  <c r="J141" i="1"/>
  <c r="I141" i="1"/>
  <c r="H141" i="1"/>
  <c r="G141" i="1"/>
  <c r="F141" i="1"/>
  <c r="A141" i="1"/>
  <c r="K142" i="1"/>
  <c r="J142" i="1"/>
  <c r="I142" i="1"/>
  <c r="H142" i="1"/>
  <c r="G142" i="1"/>
  <c r="F142" i="1"/>
  <c r="A142" i="1"/>
  <c r="K143" i="1"/>
  <c r="J143" i="1"/>
  <c r="I143" i="1"/>
  <c r="H143" i="1"/>
  <c r="G143" i="1"/>
  <c r="F143" i="1"/>
  <c r="A143" i="1"/>
  <c r="C121" i="16" l="1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22" i="16"/>
  <c r="A122" i="16"/>
  <c r="C113" i="16"/>
  <c r="A113" i="16"/>
  <c r="C112" i="16"/>
  <c r="A112" i="16"/>
  <c r="B123" i="16"/>
  <c r="C114" i="16"/>
  <c r="A114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92" i="16" l="1"/>
  <c r="A139" i="1" l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A131" i="1"/>
  <c r="F131" i="1"/>
  <c r="G131" i="1"/>
  <c r="H131" i="1"/>
  <c r="I131" i="1"/>
  <c r="J131" i="1"/>
  <c r="K131" i="1"/>
  <c r="A130" i="1"/>
  <c r="F130" i="1"/>
  <c r="G130" i="1"/>
  <c r="H130" i="1"/>
  <c r="I130" i="1"/>
  <c r="J130" i="1"/>
  <c r="K130" i="1"/>
  <c r="A129" i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 l="1"/>
  <c r="A116" i="1"/>
  <c r="A115" i="1"/>
  <c r="A114" i="1"/>
  <c r="A113" i="1"/>
  <c r="A112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111" i="1" l="1"/>
  <c r="A110" i="1"/>
  <c r="A109" i="1"/>
  <c r="A108" i="1"/>
  <c r="A107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A85" i="1" l="1"/>
  <c r="A84" i="1"/>
  <c r="A83" i="1"/>
  <c r="A82" i="1"/>
  <c r="A81" i="1"/>
  <c r="A80" i="1"/>
  <c r="A79" i="1"/>
  <c r="A78" i="1"/>
  <c r="A77" i="1"/>
  <c r="A76" i="1"/>
  <c r="A75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A74" i="1" l="1"/>
  <c r="A73" i="1"/>
  <c r="F74" i="1"/>
  <c r="G74" i="1"/>
  <c r="H74" i="1"/>
  <c r="I74" i="1"/>
  <c r="J74" i="1"/>
  <c r="K74" i="1"/>
  <c r="F73" i="1"/>
  <c r="G73" i="1"/>
  <c r="H73" i="1"/>
  <c r="I73" i="1"/>
  <c r="J73" i="1"/>
  <c r="K73" i="1"/>
  <c r="A72" i="1" l="1"/>
  <c r="A71" i="1"/>
  <c r="A70" i="1"/>
  <c r="A69" i="1"/>
  <c r="A68" i="1"/>
  <c r="A67" i="1"/>
  <c r="A66" i="1"/>
  <c r="A65" i="1"/>
  <c r="A64" i="1"/>
  <c r="A63" i="1"/>
  <c r="A62" i="1"/>
  <c r="A61" i="1"/>
  <c r="A60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24" i="1" l="1"/>
  <c r="F24" i="1"/>
  <c r="G24" i="1"/>
  <c r="H24" i="1"/>
  <c r="I24" i="1"/>
  <c r="J24" i="1"/>
  <c r="K24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9" i="1"/>
  <c r="A58" i="1"/>
  <c r="A57" i="1"/>
  <c r="F56" i="1" l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56" i="1"/>
  <c r="A55" i="1"/>
  <c r="A54" i="1"/>
  <c r="A53" i="1"/>
  <c r="A52" i="1"/>
  <c r="A51" i="1"/>
  <c r="A50" i="1"/>
  <c r="A49" i="1"/>
  <c r="A48" i="1"/>
  <c r="F47" i="1" l="1"/>
  <c r="G47" i="1"/>
  <c r="H47" i="1"/>
  <c r="I47" i="1"/>
  <c r="J47" i="1"/>
  <c r="K47" i="1"/>
  <c r="A47" i="1"/>
  <c r="A46" i="1" l="1"/>
  <c r="A45" i="1"/>
  <c r="F46" i="1"/>
  <c r="G46" i="1"/>
  <c r="H46" i="1"/>
  <c r="I46" i="1"/>
  <c r="J46" i="1"/>
  <c r="K46" i="1"/>
  <c r="F45" i="1"/>
  <c r="G45" i="1"/>
  <c r="H45" i="1"/>
  <c r="I45" i="1"/>
  <c r="J45" i="1"/>
  <c r="K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31" i="1" l="1"/>
  <c r="A30" i="1"/>
  <c r="A29" i="1"/>
  <c r="A28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27" i="1" l="1"/>
  <c r="F27" i="1"/>
  <c r="G27" i="1"/>
  <c r="H27" i="1"/>
  <c r="I27" i="1"/>
  <c r="J27" i="1"/>
  <c r="K27" i="1"/>
  <c r="F26" i="1" l="1"/>
  <c r="G26" i="1"/>
  <c r="H26" i="1"/>
  <c r="I26" i="1"/>
  <c r="J26" i="1"/>
  <c r="K26" i="1"/>
  <c r="F25" i="1"/>
  <c r="G25" i="1"/>
  <c r="H25" i="1"/>
  <c r="I25" i="1"/>
  <c r="J25" i="1"/>
  <c r="K25" i="1"/>
  <c r="A26" i="1"/>
  <c r="A25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3" i="1"/>
  <c r="A22" i="1"/>
  <c r="A21" i="1"/>
  <c r="A20" i="1"/>
  <c r="A19" i="1"/>
  <c r="F18" i="1" l="1"/>
  <c r="G18" i="1"/>
  <c r="H18" i="1"/>
  <c r="I18" i="1"/>
  <c r="J18" i="1"/>
  <c r="K18" i="1"/>
  <c r="A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7" i="1"/>
  <c r="A16" i="1"/>
  <c r="A15" i="1"/>
  <c r="A14" i="1"/>
  <c r="A13" i="1"/>
  <c r="A12" i="1"/>
  <c r="A11" i="1"/>
  <c r="F10" i="1" l="1"/>
  <c r="G10" i="1"/>
  <c r="H10" i="1"/>
  <c r="I10" i="1"/>
  <c r="J10" i="1"/>
  <c r="K10" i="1"/>
  <c r="A10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7" i="1"/>
  <c r="J7" i="1"/>
  <c r="I7" i="1"/>
  <c r="H7" i="1"/>
  <c r="G7" i="1"/>
  <c r="F7" i="1"/>
  <c r="A7" i="1"/>
  <c r="K6" i="1"/>
  <c r="J6" i="1"/>
  <c r="I6" i="1"/>
  <c r="H6" i="1"/>
  <c r="G6" i="1"/>
  <c r="F6" i="1"/>
  <c r="A6" i="1"/>
  <c r="K5" i="1"/>
  <c r="J5" i="1"/>
  <c r="I5" i="1"/>
  <c r="H5" i="1"/>
  <c r="G5" i="1"/>
  <c r="F5" i="1"/>
  <c r="A5" i="1"/>
</calcChain>
</file>

<file path=xl/sharedStrings.xml><?xml version="1.0" encoding="utf-8"?>
<sst xmlns="http://schemas.openxmlformats.org/spreadsheetml/2006/main" count="13862" uniqueCount="2601">
  <si>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</si>
  <si>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</si>
  <si>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</si>
  <si>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</si>
  <si>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</si>
  <si>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</si>
  <si>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</si>
  <si>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</si>
  <si>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</si>
  <si>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</si>
  <si>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</si>
  <si>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</si>
  <si>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</si>
  <si>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</si>
  <si>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</si>
  <si>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</si>
  <si>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</si>
  <si>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</si>
  <si>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</si>
  <si>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</si>
  <si>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</si>
  <si>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</si>
  <si>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</si>
  <si>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</si>
  <si>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</si>
  <si>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</si>
  <si>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</si>
  <si>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</si>
  <si>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</si>
  <si>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</si>
  <si>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</si>
  <si>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</si>
  <si>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</si>
  <si>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</si>
  <si>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</si>
  <si>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</si>
  <si>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</si>
  <si>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</si>
  <si>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</si>
  <si>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</si>
  <si>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</si>
  <si>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</si>
  <si>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</si>
  <si>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</si>
  <si>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</si>
  <si>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</si>
  <si>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</si>
  <si>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</si>
  <si>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</si>
  <si>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</si>
  <si>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</si>
  <si>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</si>
  <si>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</si>
  <si>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</si>
  <si>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</si>
  <si>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</si>
  <si>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</si>
  <si>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</si>
  <si>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</si>
  <si>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</si>
  <si>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</si>
  <si>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</si>
  <si>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</si>
  <si>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</si>
  <si>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</si>
  <si>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</si>
  <si>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</si>
  <si>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</si>
  <si>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</si>
  <si>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</si>
  <si>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</si>
  <si>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</si>
  <si>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</si>
  <si>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</si>
  <si>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</si>
  <si>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</si>
  <si>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</si>
  <si>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</si>
  <si>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</si>
  <si>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</si>
  <si>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</si>
  <si>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</si>
  <si>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</si>
  <si>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</si>
  <si>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</si>
  <si>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</si>
  <si>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</si>
  <si>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</si>
  <si>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</si>
  <si>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</si>
  <si>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</si>
  <si>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</si>
  <si>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</si>
  <si>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</si>
  <si>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</si>
  <si>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</si>
  <si>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</si>
  <si>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</si>
  <si>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</si>
  <si>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</si>
  <si>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</si>
  <si>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</si>
  <si>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</si>
  <si>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</si>
  <si>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</si>
  <si>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</si>
  <si>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</si>
  <si>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</si>
  <si>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</si>
  <si>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</si>
  <si>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</si>
  <si>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</si>
  <si>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</si>
  <si>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</si>
  <si>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</si>
  <si>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</si>
  <si>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</si>
  <si>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</si>
  <si>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</si>
  <si>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</si>
  <si>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</si>
  <si>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</si>
  <si>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</si>
  <si>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</si>
  <si>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</si>
  <si>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</si>
  <si>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</si>
  <si>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</si>
  <si>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</si>
  <si>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</si>
  <si>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</si>
  <si>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</si>
  <si>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</si>
  <si>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</si>
  <si>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</si>
  <si>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</si>
  <si>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</si>
  <si>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</si>
  <si>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</si>
  <si>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</si>
  <si>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</si>
  <si>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</si>
  <si>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</si>
  <si>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</si>
  <si>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</si>
  <si>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</si>
  <si>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</si>
  <si>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</si>
  <si>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</si>
  <si>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</si>
  <si>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</si>
  <si>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</si>
  <si>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</si>
  <si>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</si>
  <si>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</si>
  <si>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</si>
  <si>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</si>
  <si>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</si>
  <si>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</si>
  <si>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</si>
  <si>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</si>
  <si>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</si>
  <si>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</si>
  <si>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</si>
  <si>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</si>
  <si>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</si>
  <si>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</si>
  <si>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</si>
  <si>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</si>
  <si>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</si>
  <si>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</si>
  <si>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</si>
  <si>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</si>
  <si>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</si>
  <si>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</si>
  <si>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</si>
  <si>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</si>
  <si>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</si>
  <si>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</si>
  <si>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</si>
  <si>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</si>
  <si>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</si>
  <si>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</si>
  <si>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</si>
  <si>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</si>
  <si>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</si>
  <si>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</si>
  <si>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</si>
  <si>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</si>
  <si>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</si>
  <si>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</si>
  <si>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</si>
  <si>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</si>
  <si>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</si>
  <si>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</si>
  <si>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</si>
  <si>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</si>
  <si>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</si>
  <si>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</si>
  <si>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</si>
  <si>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</si>
  <si>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</si>
  <si>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</si>
  <si>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</si>
  <si>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</si>
  <si>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</si>
  <si>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</si>
  <si>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</si>
  <si>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</si>
  <si>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</si>
  <si>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</si>
  <si>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</si>
  <si>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</si>
  <si>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</si>
  <si>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</si>
  <si>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</si>
  <si>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</si>
  <si>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</si>
  <si>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</si>
  <si>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</si>
  <si>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</si>
  <si>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</si>
  <si>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</si>
  <si>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</si>
  <si>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</si>
  <si>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</si>
  <si>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</si>
  <si>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</si>
  <si>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</si>
  <si>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</si>
  <si>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</si>
  <si>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</si>
  <si>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</si>
  <si>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</si>
  <si>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</si>
  <si>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</si>
  <si>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</si>
  <si>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</si>
  <si>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</si>
  <si>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</si>
  <si>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</si>
  <si>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</si>
  <si>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</si>
  <si>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</si>
  <si>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</si>
  <si>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</si>
  <si>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</si>
  <si>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</si>
  <si>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</si>
  <si>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</si>
  <si>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</si>
  <si>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</si>
  <si>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</si>
  <si>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</si>
  <si>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</si>
  <si>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</si>
  <si>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</si>
  <si>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</si>
  <si>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</si>
  <si>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</si>
  <si>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</si>
  <si>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</si>
  <si>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</si>
  <si>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</si>
  <si>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</si>
  <si>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</si>
  <si>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</si>
  <si>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</si>
  <si>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</si>
  <si>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</si>
  <si>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</si>
  <si>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</si>
  <si>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</si>
  <si>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</si>
  <si>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</si>
  <si>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</si>
  <si>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</si>
  <si>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</si>
  <si>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</si>
  <si>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</si>
  <si>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</si>
  <si>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</si>
  <si>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</si>
  <si>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</si>
  <si>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</si>
  <si>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</si>
  <si>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</si>
  <si>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</si>
  <si>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</si>
  <si>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</si>
  <si>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</si>
  <si>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</si>
  <si>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</si>
  <si>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</si>
  <si>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</si>
  <si>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</si>
  <si>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</si>
  <si>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</si>
  <si>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</si>
  <si>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</si>
  <si>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</si>
  <si>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</si>
  <si>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</si>
  <si>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</si>
  <si>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</si>
  <si>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</si>
  <si>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</si>
  <si>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</si>
  <si>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</si>
  <si>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</si>
  <si>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</si>
  <si>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</si>
  <si>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</si>
  <si>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</si>
  <si>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</si>
  <si>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</si>
  <si>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</si>
  <si>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</si>
  <si>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</si>
  <si>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</si>
  <si>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</si>
  <si>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</si>
  <si>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</si>
  <si>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</si>
  <si>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</si>
  <si>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</si>
  <si>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</si>
  <si>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</si>
  <si>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</si>
  <si>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</si>
  <si>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</si>
  <si>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</si>
  <si>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</si>
  <si>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</si>
  <si>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</si>
  <si>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</si>
  <si>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</si>
  <si>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</si>
  <si>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</si>
  <si>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</si>
  <si>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</si>
  <si>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</si>
  <si>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</si>
  <si>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</si>
  <si>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</si>
  <si>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</si>
  <si>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</si>
  <si>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</si>
  <si>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</si>
  <si>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</si>
  <si>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</si>
  <si>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</si>
  <si>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</si>
  <si>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</si>
  <si>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</si>
  <si>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</si>
  <si>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</si>
  <si>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</si>
  <si>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</si>
  <si>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</si>
  <si>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</si>
  <si>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</si>
  <si>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</si>
  <si>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</si>
  <si>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</si>
  <si>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</si>
  <si>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</si>
  <si>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</si>
  <si>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</si>
  <si>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</si>
  <si>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</si>
  <si>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</si>
  <si>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</si>
  <si>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</si>
  <si>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</si>
  <si>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</si>
  <si>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</si>
  <si>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</si>
  <si>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</si>
  <si>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</si>
  <si>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</si>
  <si>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</si>
  <si>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</si>
  <si>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</si>
  <si>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</si>
  <si>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</si>
  <si>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</si>
  <si>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</si>
  <si>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</si>
  <si>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</si>
  <si>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</si>
  <si>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</si>
  <si>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</si>
  <si>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</si>
  <si>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</si>
  <si>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</si>
  <si>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</si>
  <si>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</si>
  <si>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</si>
  <si>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</si>
  <si>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</si>
  <si>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</si>
  <si>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</si>
  <si>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</si>
  <si>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</si>
  <si>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</si>
  <si>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</si>
  <si>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</si>
  <si>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</si>
  <si>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</si>
  <si>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</si>
  <si>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</si>
  <si>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</si>
  <si>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</si>
  <si>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</si>
  <si>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</si>
  <si>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</si>
  <si>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</si>
  <si>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</si>
  <si>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</si>
  <si>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</si>
  <si>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</si>
  <si>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</si>
  <si>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</si>
  <si>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</si>
  <si>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</si>
  <si>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</si>
  <si>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</si>
  <si>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</si>
  <si>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</si>
  <si>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</si>
  <si>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</si>
  <si>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</si>
  <si>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</si>
  <si>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</si>
  <si>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</si>
  <si>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</si>
  <si>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</si>
  <si>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</si>
  <si>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</si>
  <si>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</si>
  <si>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</si>
  <si>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</si>
  <si>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</si>
  <si>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</si>
  <si>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</si>
  <si>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</si>
  <si>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</si>
  <si>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</si>
  <si>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</si>
  <si>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</si>
  <si>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</si>
  <si>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</si>
  <si>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</si>
  <si>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</si>
  <si>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</si>
  <si>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</si>
  <si>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</si>
  <si>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</si>
  <si>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</si>
  <si>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</si>
  <si>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</si>
  <si>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</si>
  <si>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</si>
  <si>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</si>
  <si>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</si>
  <si>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</si>
  <si>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</si>
  <si>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</si>
  <si>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</si>
  <si>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</si>
  <si>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</si>
  <si>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</si>
  <si>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</si>
  <si>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</si>
  <si>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</si>
  <si>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</si>
  <si>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</si>
  <si>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</si>
  <si>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</si>
  <si>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</si>
  <si>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</si>
  <si>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</si>
  <si>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</si>
  <si>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</si>
  <si>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</si>
  <si>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</si>
  <si>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</si>
  <si>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</si>
  <si>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</si>
  <si>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</si>
  <si>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</si>
  <si>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</si>
  <si>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</si>
  <si>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</si>
  <si>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</si>
  <si>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</si>
  <si>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</si>
  <si>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</si>
  <si>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</si>
  <si>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</si>
  <si>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</si>
  <si>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</si>
  <si>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</si>
  <si>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</si>
  <si>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</si>
  <si>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</si>
  <si>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</si>
  <si>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</si>
  <si>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</si>
  <si>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</si>
  <si>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</si>
  <si>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</si>
  <si>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</si>
  <si>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</si>
  <si>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</si>
  <si>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</si>
  <si>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</si>
  <si>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</si>
  <si>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</si>
  <si>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</si>
  <si>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</si>
  <si>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</si>
  <si>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</si>
  <si>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</si>
  <si>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</si>
  <si>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</si>
  <si>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</si>
  <si>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</si>
  <si>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</si>
  <si>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</si>
  <si>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</si>
  <si>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</si>
  <si>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</si>
  <si>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</si>
  <si>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</si>
  <si>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</si>
  <si>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</si>
  <si>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</si>
  <si>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</si>
  <si>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</si>
  <si>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</si>
  <si>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</si>
  <si>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</si>
  <si>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</si>
  <si>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</si>
  <si>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</si>
  <si>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</si>
  <si>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</si>
  <si>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</si>
  <si>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</si>
  <si>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</si>
  <si>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</si>
  <si>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</si>
  <si>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</si>
  <si>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</si>
  <si>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</si>
  <si>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</si>
  <si>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</si>
  <si>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</si>
  <si>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</si>
  <si>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</si>
  <si>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</si>
  <si>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</si>
  <si>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</si>
  <si>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</si>
  <si>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</si>
  <si>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</si>
  <si>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</si>
  <si>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</si>
  <si>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</si>
  <si>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</si>
  <si>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</si>
  <si>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</si>
  <si>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</si>
  <si>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</si>
  <si>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</si>
  <si>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</si>
  <si>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</si>
  <si>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</si>
  <si>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</si>
  <si>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</si>
  <si>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</si>
  <si>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</si>
  <si>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</si>
  <si>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</si>
  <si>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</si>
  <si>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</si>
  <si>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</si>
  <si>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</si>
  <si>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</si>
  <si>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</si>
  <si>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</si>
  <si>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</si>
  <si>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</si>
  <si>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</si>
  <si>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</si>
  <si>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</si>
  <si>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</si>
  <si>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</si>
  <si>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</si>
  <si>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</si>
  <si>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</si>
  <si>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</si>
  <si>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</si>
  <si>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</si>
  <si>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</si>
  <si>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</si>
  <si>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</si>
  <si>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</si>
  <si>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</si>
  <si>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</si>
  <si>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</si>
  <si>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</si>
  <si>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</si>
  <si>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</si>
  <si>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</si>
  <si>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</si>
  <si>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</si>
  <si>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</si>
  <si>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</si>
  <si>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</si>
  <si>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</si>
  <si>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</si>
  <si>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</si>
  <si>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</si>
  <si>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</si>
  <si>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</si>
  <si>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</si>
  <si>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</si>
  <si>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</si>
  <si>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</si>
  <si>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</si>
  <si>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</si>
  <si>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</si>
  <si>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</si>
  <si>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</si>
  <si>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</si>
  <si>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</si>
  <si>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</si>
  <si>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</si>
  <si>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</si>
  <si>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</si>
  <si>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</si>
  <si>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</si>
  <si>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</si>
  <si>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</si>
  <si>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</si>
  <si>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</si>
  <si>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</si>
  <si>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</si>
  <si>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</si>
  <si>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</si>
  <si>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</si>
  <si>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</si>
  <si>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</si>
  <si>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</si>
  <si>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</si>
  <si>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</si>
  <si>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</si>
  <si>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</si>
  <si>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</si>
  <si>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</si>
  <si>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</si>
  <si>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</si>
  <si>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</si>
  <si>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</si>
  <si>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</si>
  <si>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</si>
  <si>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</si>
  <si>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</si>
  <si>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</si>
  <si>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</si>
  <si>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</si>
  <si>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</si>
  <si>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</si>
  <si>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</si>
  <si>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</si>
  <si>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</si>
  <si>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</si>
  <si>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</si>
  <si>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</si>
  <si>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</si>
  <si>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</si>
  <si>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</si>
  <si>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</si>
  <si>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</si>
  <si>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</si>
  <si>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</si>
  <si>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</si>
  <si>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</si>
  <si>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</si>
  <si>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</si>
  <si>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</si>
  <si>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</si>
  <si>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</si>
  <si>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</si>
  <si>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</si>
  <si>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</si>
  <si>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</si>
  <si>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</si>
  <si>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</si>
  <si>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</si>
  <si>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</si>
  <si>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</si>
  <si>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</si>
  <si>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</si>
  <si>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</si>
  <si>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</si>
  <si>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</si>
  <si>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</si>
  <si>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</si>
  <si>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</si>
  <si>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</si>
  <si>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</si>
  <si>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</si>
  <si>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</si>
  <si>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</si>
  <si>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</si>
  <si>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</si>
  <si>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</si>
  <si>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</si>
  <si>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</si>
  <si>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</si>
  <si>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</si>
  <si>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</si>
  <si>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</si>
  <si>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</si>
  <si>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</si>
  <si>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</si>
  <si>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</si>
  <si>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</si>
  <si>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</si>
  <si>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</si>
  <si>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</si>
  <si>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</si>
  <si>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</si>
  <si>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</si>
  <si>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</si>
  <si>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</si>
  <si>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</si>
  <si>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</si>
  <si>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</si>
  <si>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</si>
  <si>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</si>
  <si>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</si>
  <si>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</si>
  <si>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</si>
  <si>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</si>
  <si>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</si>
  <si>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</si>
  <si>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</si>
  <si>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</si>
  <si>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</si>
  <si>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</si>
  <si>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</si>
  <si>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</si>
  <si>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</si>
  <si>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</si>
  <si>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</si>
  <si>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</si>
  <si>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</si>
  <si>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</si>
  <si>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</si>
  <si>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</si>
  <si>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</si>
  <si>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</si>
  <si>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</si>
  <si>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</si>
  <si>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</si>
  <si>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</si>
  <si>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</si>
  <si>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</si>
  <si>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</si>
  <si>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</si>
  <si>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</si>
  <si>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</si>
  <si>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</si>
  <si>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</si>
  <si>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</si>
  <si>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</si>
  <si>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</si>
  <si>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</si>
  <si>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</si>
  <si>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</si>
  <si>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</si>
  <si>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</si>
  <si>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</si>
  <si>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</si>
  <si>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</si>
  <si>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</si>
  <si>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</si>
  <si>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</si>
  <si>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</si>
  <si>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</si>
  <si>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</si>
  <si>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</si>
  <si>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</si>
  <si>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</si>
  <si>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</si>
  <si>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</si>
  <si>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</si>
  <si>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</si>
  <si>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</si>
  <si>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</si>
  <si>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</si>
  <si>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</si>
  <si>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</si>
  <si>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</si>
  <si>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</si>
  <si>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</si>
  <si>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</si>
  <si>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</si>
  <si>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</si>
  <si>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</si>
  <si>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</si>
  <si>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</si>
  <si>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</si>
  <si>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</si>
  <si>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</si>
  <si>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</si>
  <si>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</si>
  <si>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</si>
  <si>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</si>
  <si>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</si>
  <si>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</si>
  <si>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</si>
  <si>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</si>
  <si>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</si>
  <si>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</si>
  <si>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</si>
  <si>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</si>
  <si>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</si>
  <si>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</si>
  <si>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</si>
  <si>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</si>
  <si>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</si>
  <si>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</si>
  <si>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</si>
  <si>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</si>
  <si>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</si>
  <si>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</si>
  <si>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</si>
  <si>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</si>
  <si>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</si>
  <si>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</si>
  <si>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</si>
  <si>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</si>
  <si>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</si>
  <si>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</si>
  <si>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</si>
  <si>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</si>
  <si>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</si>
  <si>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</si>
  <si>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</si>
  <si>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</si>
  <si>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</si>
  <si>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</si>
  <si>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</si>
  <si>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</si>
  <si>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</si>
  <si>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</si>
  <si>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</si>
  <si>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</si>
  <si>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</si>
  <si>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</si>
  <si>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</si>
  <si>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</si>
  <si>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</si>
  <si>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</si>
  <si>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</si>
  <si>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</si>
  <si>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</si>
  <si>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</si>
  <si>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</si>
  <si>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</si>
  <si>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</si>
  <si>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</si>
  <si>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</si>
  <si>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</si>
  <si>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</si>
  <si>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</si>
  <si>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</si>
  <si>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</si>
  <si>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</si>
  <si>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</si>
  <si>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</si>
  <si>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</si>
  <si>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</si>
  <si>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</si>
  <si>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</si>
  <si>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</si>
  <si>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</si>
  <si>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</si>
  <si>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</si>
  <si>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</si>
  <si>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</si>
  <si>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</si>
  <si>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</si>
  <si>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</si>
  <si>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</si>
  <si>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</si>
  <si>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</si>
  <si>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</si>
  <si>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</si>
  <si>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</si>
  <si>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</si>
  <si>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</si>
  <si>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</si>
  <si>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</si>
  <si>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</si>
  <si>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</si>
  <si>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</si>
  <si>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</si>
  <si>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</si>
  <si>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</si>
  <si>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</si>
  <si>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</si>
  <si>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</si>
  <si>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</si>
  <si>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</si>
  <si>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</si>
  <si>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</si>
  <si>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</si>
  <si>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</si>
  <si>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</si>
  <si>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</si>
  <si>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</si>
  <si>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</si>
  <si>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</si>
  <si>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</si>
  <si>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</si>
  <si>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</si>
  <si>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</si>
  <si>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</si>
  <si>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</si>
  <si>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</si>
  <si>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</si>
  <si>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</si>
  <si>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</si>
  <si>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</si>
  <si>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</si>
  <si>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</si>
  <si>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</si>
  <si>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</si>
  <si>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</si>
  <si>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</si>
  <si>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</si>
  <si>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</si>
  <si>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</si>
  <si>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</si>
  <si>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</si>
  <si>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</si>
  <si>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</si>
  <si>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</si>
  <si>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</si>
  <si>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</si>
  <si>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</si>
  <si>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</si>
  <si>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</si>
  <si>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</si>
  <si>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</si>
  <si>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</si>
  <si>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</si>
  <si>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</si>
  <si>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</si>
  <si>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</si>
  <si>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</si>
  <si>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</si>
  <si>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</si>
  <si>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</si>
  <si>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</si>
  <si>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</si>
  <si>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</si>
  <si>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</si>
  <si>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</si>
  <si>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</si>
  <si>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</si>
  <si>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</si>
  <si>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</si>
  <si>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</si>
  <si>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</si>
  <si>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</si>
  <si>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</si>
  <si>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</si>
  <si>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</si>
  <si>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</si>
  <si>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</si>
  <si>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</si>
  <si>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</si>
  <si>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</si>
  <si>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</si>
  <si>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</si>
  <si>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</si>
  <si>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</si>
  <si>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</si>
  <si>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</si>
  <si>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</si>
  <si>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</si>
  <si>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</si>
  <si>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</si>
  <si>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</si>
  <si>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</si>
  <si>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</si>
  <si>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</si>
  <si>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</si>
  <si>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</si>
  <si>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</si>
  <si>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</si>
  <si>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</si>
  <si>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</si>
  <si>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</si>
  <si>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</si>
  <si>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</si>
  <si>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</si>
  <si>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</si>
  <si>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</si>
  <si>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</si>
  <si>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</si>
  <si>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</si>
  <si>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</si>
  <si>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</si>
  <si>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</si>
  <si>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</si>
  <si>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</si>
  <si>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</si>
  <si>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</si>
  <si>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</si>
  <si>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</si>
  <si>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</si>
  <si>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</si>
  <si>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</si>
  <si>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</si>
  <si>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</si>
  <si>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</si>
  <si>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</si>
  <si>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</si>
  <si>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</si>
  <si>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</si>
  <si>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</si>
  <si>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</si>
  <si>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</si>
  <si>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</si>
  <si>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</si>
  <si>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</si>
  <si>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</si>
  <si>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</si>
  <si>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</si>
  <si>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</si>
  <si>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</si>
  <si>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</si>
  <si>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</si>
  <si>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</si>
  <si>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</si>
  <si>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</si>
  <si>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</si>
  <si>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</si>
  <si>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</si>
  <si>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</si>
  <si>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</si>
  <si>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</si>
  <si>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</si>
  <si>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</si>
  <si>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</si>
  <si>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</si>
  <si>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</si>
  <si>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</si>
  <si>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</si>
  <si>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</si>
  <si>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</si>
  <si>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</si>
  <si>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</si>
  <si>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</si>
  <si>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</si>
  <si>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</si>
  <si>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</si>
  <si>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</si>
  <si>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</si>
  <si>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</si>
  <si>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</si>
  <si>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</si>
  <si>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</si>
  <si>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</si>
  <si>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</si>
  <si>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</si>
  <si>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</si>
  <si>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</si>
  <si>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</si>
  <si>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</si>
  <si>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</si>
  <si>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</si>
  <si>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</si>
  <si>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</si>
  <si>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</si>
  <si>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</si>
  <si>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</si>
  <si>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</si>
  <si>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</si>
  <si>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</si>
  <si>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</si>
  <si>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</si>
  <si>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</si>
  <si>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</si>
  <si>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</si>
  <si>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</si>
  <si>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</si>
  <si>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</si>
  <si>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</si>
  <si>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</si>
  <si>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</si>
  <si>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</si>
  <si>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</si>
  <si>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</si>
  <si>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</si>
  <si>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</si>
  <si>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</si>
  <si>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</si>
  <si>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</si>
  <si>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</si>
  <si>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</si>
  <si>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</si>
  <si>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</si>
  <si>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</si>
  <si>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</si>
  <si>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</si>
  <si>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</si>
  <si>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</si>
  <si>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</si>
  <si>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</si>
  <si>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</si>
  <si>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</si>
  <si>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</si>
  <si>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</si>
  <si>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</si>
  <si>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</si>
  <si>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</si>
  <si>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</si>
  <si>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</si>
  <si>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</si>
  <si>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</si>
  <si>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</si>
  <si>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</si>
  <si>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</si>
  <si>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</si>
  <si>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</si>
  <si>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</si>
  <si>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</si>
  <si>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</si>
  <si>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</si>
  <si>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</si>
  <si>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</si>
  <si>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</si>
  <si>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</si>
  <si>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</si>
  <si>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</si>
  <si>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</si>
  <si>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</si>
  <si>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</si>
  <si>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</si>
  <si>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</si>
  <si>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</si>
  <si>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</si>
  <si>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</si>
  <si>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</si>
  <si>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</si>
  <si>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</si>
  <si>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</si>
  <si>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</si>
  <si>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</si>
  <si>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</si>
  <si>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</si>
  <si>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</si>
  <si>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</si>
  <si>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</si>
  <si>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</si>
  <si>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</si>
  <si>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</si>
  <si>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</si>
  <si>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</si>
  <si>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</si>
  <si>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</si>
  <si>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</si>
  <si>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</si>
  <si>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</si>
  <si>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</si>
  <si>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</si>
  <si>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</si>
  <si>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</si>
  <si>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</si>
  <si>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</si>
  <si>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</si>
  <si>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</si>
  <si>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</si>
  <si>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</si>
  <si>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</si>
  <si>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</si>
  <si>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</si>
  <si>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</si>
  <si>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</si>
  <si>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</si>
  <si>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</si>
  <si>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</si>
  <si>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</si>
  <si>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</si>
  <si>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</si>
  <si>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</si>
  <si>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</si>
  <si>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</si>
  <si>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</si>
  <si>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</si>
  <si>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</si>
  <si>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</si>
  <si>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</si>
  <si>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</si>
  <si>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</si>
  <si>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</si>
  <si>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</si>
  <si>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</si>
  <si>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</si>
  <si>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</si>
  <si>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</si>
  <si>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</si>
  <si>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</si>
  <si>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</si>
  <si>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</si>
  <si>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</si>
  <si>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</si>
  <si>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</si>
  <si>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</si>
  <si>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</si>
  <si>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</si>
  <si>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</si>
  <si>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</si>
  <si>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</si>
  <si>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</si>
  <si>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</si>
  <si>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</si>
  <si>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</si>
  <si>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</si>
  <si>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</si>
  <si>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</si>
  <si>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</si>
  <si>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</si>
  <si>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</si>
  <si>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</si>
  <si>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</si>
  <si>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</si>
  <si>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</si>
  <si>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</si>
  <si>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</si>
  <si>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</si>
  <si>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</si>
  <si>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</si>
  <si>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</si>
  <si>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</si>
  <si>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</si>
  <si>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</si>
  <si>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</si>
  <si>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</si>
  <si>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</si>
  <si>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</si>
  <si>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</si>
  <si>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</si>
  <si>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</si>
  <si>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</si>
  <si>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</si>
  <si>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</si>
  <si>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</si>
  <si>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</si>
  <si>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</si>
  <si>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</si>
  <si>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</si>
  <si>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</si>
  <si>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</si>
  <si>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</si>
  <si>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</si>
  <si>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</si>
  <si>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</si>
  <si>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</si>
  <si>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</si>
  <si>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</si>
  <si>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</si>
  <si>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</si>
  <si>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</si>
  <si>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</si>
  <si>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</si>
  <si>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</si>
  <si>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</si>
  <si>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</si>
  <si>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</si>
  <si>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</si>
  <si>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</si>
  <si>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</si>
  <si>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</si>
  <si>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</si>
  <si>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</si>
  <si>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</si>
  <si>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</si>
  <si>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</si>
  <si>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</si>
  <si>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</si>
  <si>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</si>
  <si>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</si>
  <si>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</si>
  <si>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</si>
  <si>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</si>
  <si>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</si>
  <si>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</si>
  <si>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</si>
  <si>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</si>
  <si>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</si>
  <si>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</si>
  <si>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</si>
  <si>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</si>
  <si>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</si>
  <si>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</si>
  <si>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</si>
  <si>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</si>
  <si>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</si>
  <si>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</si>
  <si>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</si>
  <si>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</si>
  <si>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</si>
  <si>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</si>
  <si>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</si>
  <si>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</si>
  <si>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</si>
  <si>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</si>
  <si>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</si>
  <si>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</si>
  <si>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</si>
  <si>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</si>
  <si>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</si>
  <si>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</si>
  <si>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</si>
  <si>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</si>
  <si>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</si>
  <si>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</si>
  <si>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</si>
  <si>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</si>
  <si>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</si>
  <si>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</si>
  <si>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</si>
  <si>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</si>
  <si>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</si>
  <si>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</si>
  <si>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</si>
  <si>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</si>
  <si>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</si>
  <si>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</si>
  <si>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</si>
  <si>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</si>
  <si>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</si>
  <si>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</si>
  <si>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</si>
  <si>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</si>
  <si>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</si>
  <si>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</si>
  <si>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</si>
  <si>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</si>
  <si>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</si>
  <si>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</si>
  <si>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</si>
  <si>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</si>
  <si>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</si>
  <si>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</si>
  <si>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</si>
  <si>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</si>
  <si>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</si>
  <si>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</si>
  <si>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</si>
  <si>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</si>
  <si>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</si>
  <si>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</si>
  <si>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</si>
  <si>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</si>
  <si>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</si>
  <si>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</si>
  <si>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</si>
  <si>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</si>
  <si>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</si>
  <si>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</si>
  <si>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</si>
  <si>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</si>
  <si>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</si>
  <si>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</si>
  <si>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</si>
  <si>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</si>
  <si>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</si>
  <si>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</si>
  <si>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</si>
  <si>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</si>
  <si>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</si>
  <si>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</si>
  <si>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</si>
  <si>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</si>
  <si>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</si>
  <si>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</si>
  <si>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</si>
  <si>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</si>
  <si>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</si>
  <si>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</si>
  <si>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</si>
  <si>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</si>
  <si>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</si>
  <si>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</si>
  <si>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</si>
  <si>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</si>
  <si>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</si>
  <si>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</si>
  <si>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</si>
  <si>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</si>
  <si>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</si>
  <si>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</si>
  <si>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</si>
  <si>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</si>
  <si>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</si>
  <si>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</si>
  <si>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</si>
  <si>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</si>
  <si>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</si>
  <si>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</si>
  <si>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</si>
  <si>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</si>
  <si>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</si>
  <si>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</si>
  <si>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</si>
  <si>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</si>
  <si>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</si>
  <si>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</si>
  <si>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</si>
  <si>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</si>
  <si>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</si>
  <si>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</si>
  <si>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</si>
  <si>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</si>
  <si>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</si>
  <si>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</si>
  <si>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</si>
  <si>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</si>
  <si>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</si>
  <si>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</si>
  <si>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</si>
  <si>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</si>
  <si>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</si>
  <si>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</si>
  <si>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</si>
  <si>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</si>
  <si>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</si>
  <si>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</si>
  <si>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</si>
  <si>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</si>
  <si>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</si>
  <si>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</si>
  <si>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</si>
  <si>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</si>
  <si>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</si>
  <si>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</si>
  <si>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</si>
  <si>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</si>
  <si>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</si>
  <si>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</si>
  <si>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</si>
  <si>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</si>
  <si>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</si>
  <si>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</si>
  <si>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</si>
  <si>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</si>
  <si>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</si>
  <si>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</si>
  <si>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</si>
  <si>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</si>
  <si>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</si>
  <si>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</si>
  <si>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</si>
  <si>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</si>
  <si>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</si>
  <si>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</si>
  <si>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</si>
  <si>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</si>
  <si>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</si>
  <si>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</si>
  <si>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</si>
  <si>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</si>
  <si>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</si>
  <si>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</si>
  <si>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</si>
  <si>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</si>
  <si>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</si>
  <si>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</si>
  <si>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</si>
  <si>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</si>
  <si>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</si>
  <si>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</si>
  <si>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</si>
  <si>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</si>
  <si>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</si>
  <si>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</si>
  <si>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</si>
  <si>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</si>
  <si>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</si>
  <si>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</si>
  <si>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</si>
  <si>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</si>
  <si>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</si>
  <si>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</si>
  <si>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</si>
  <si>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</si>
  <si>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</si>
  <si>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</si>
  <si>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</si>
  <si>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</si>
  <si>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</si>
  <si>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</si>
  <si>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</si>
  <si>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</si>
  <si>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</si>
  <si>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</si>
  <si>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</si>
  <si>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</si>
  <si>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</si>
  <si>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</si>
  <si>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</si>
  <si>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</si>
  <si>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</si>
  <si>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</si>
  <si>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</si>
  <si>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</si>
  <si>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</si>
  <si>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</si>
  <si>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</si>
  <si>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</si>
  <si>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</si>
  <si>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</si>
  <si>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</si>
  <si>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</si>
  <si>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</si>
  <si>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</si>
  <si>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</si>
  <si>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</si>
  <si>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</si>
  <si>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</si>
  <si>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</si>
  <si>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</si>
  <si>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</si>
  <si>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</si>
  <si>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</si>
  <si>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</si>
  <si>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</si>
  <si>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</si>
  <si>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</si>
  <si>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</si>
  <si>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</si>
  <si>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</si>
  <si>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</si>
  <si>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</si>
  <si>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</si>
  <si>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</si>
  <si>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</si>
  <si>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</si>
  <si>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</si>
  <si>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</si>
  <si>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</si>
  <si>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</si>
  <si>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</si>
  <si>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</si>
  <si>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</si>
  <si>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</si>
  <si>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</si>
  <si>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</si>
  <si>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</si>
  <si>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</si>
  <si>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</si>
  <si>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</si>
  <si>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</si>
  <si>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</si>
  <si>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</si>
  <si>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</si>
  <si>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</si>
  <si>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</si>
  <si>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</si>
  <si>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</si>
  <si>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</si>
  <si>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</si>
  <si>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</si>
  <si>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</si>
  <si>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</si>
  <si>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</si>
  <si>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</si>
  <si>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</si>
  <si>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</si>
  <si>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</si>
  <si>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</si>
  <si>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</si>
  <si>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</si>
  <si>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</si>
  <si>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</si>
  <si>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</si>
  <si>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</si>
  <si>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</si>
  <si>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</si>
  <si>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</si>
  <si>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</si>
  <si>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</si>
  <si>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</si>
  <si>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</si>
  <si>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</si>
  <si>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</si>
  <si>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</si>
  <si>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</si>
  <si>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</si>
  <si>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</si>
  <si>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</si>
  <si>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</si>
  <si>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</si>
  <si>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</si>
  <si>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</si>
  <si>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</si>
  <si>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</si>
  <si>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</si>
  <si>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</si>
  <si>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</si>
  <si>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</si>
  <si>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</si>
  <si>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</si>
  <si>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</si>
  <si>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</si>
  <si>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</si>
  <si>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</si>
  <si>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</si>
  <si>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</si>
  <si>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</si>
  <si>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</si>
  <si>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</si>
  <si>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</si>
  <si>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</si>
  <si>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</si>
  <si>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</si>
  <si>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</si>
  <si>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</si>
  <si>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</si>
  <si>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</si>
  <si>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</si>
  <si>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</si>
  <si>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</si>
  <si>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</si>
  <si>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</si>
  <si>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</si>
  <si>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</si>
  <si>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</si>
  <si>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</si>
  <si>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</si>
  <si>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</si>
  <si>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</si>
  <si>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</si>
  <si>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</si>
  <si>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</si>
  <si>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</si>
  <si>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</si>
  <si>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</si>
  <si>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</si>
  <si>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</si>
  <si>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</si>
  <si>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</si>
  <si>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</si>
  <si>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</si>
  <si>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</si>
  <si>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</si>
  <si>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</si>
  <si>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</si>
  <si>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</si>
  <si>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</si>
  <si>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</si>
  <si>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</si>
  <si>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</si>
  <si>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</si>
  <si>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</si>
  <si>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</si>
  <si>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</si>
  <si>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</si>
  <si>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</si>
  <si>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</si>
  <si>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</si>
  <si>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</si>
  <si>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</si>
  <si>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</si>
  <si>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</si>
  <si>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</si>
  <si>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</si>
  <si>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</si>
  <si>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</si>
  <si>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</si>
  <si>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</si>
  <si>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</si>
  <si>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</si>
  <si>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</si>
  <si>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</si>
  <si>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</si>
  <si>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</si>
  <si>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</si>
  <si>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</si>
  <si>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</si>
  <si>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</si>
  <si>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</si>
  <si>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</si>
  <si>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</si>
  <si>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</si>
  <si>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</si>
  <si>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</si>
  <si>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</si>
  <si>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</si>
  <si>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</si>
  <si>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</si>
  <si>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</si>
  <si>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</si>
  <si>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</si>
  <si>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</si>
  <si>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</si>
  <si>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</si>
  <si>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</si>
  <si>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</si>
  <si>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</si>
  <si>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</si>
  <si>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</si>
  <si>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</si>
  <si>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</si>
  <si>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</si>
  <si>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</si>
  <si>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</si>
  <si>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</si>
  <si>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</si>
  <si>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</si>
  <si>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</si>
  <si>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</si>
  <si>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</si>
  <si>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</si>
  <si>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</si>
  <si>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</si>
  <si>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</si>
  <si>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</si>
  <si>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</si>
  <si>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</si>
  <si>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</si>
  <si>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</si>
  <si>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</si>
  <si>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</si>
  <si>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</si>
  <si>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</si>
  <si>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</si>
  <si>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</si>
  <si>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</si>
  <si>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</si>
  <si>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</si>
  <si>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</si>
  <si>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</si>
  <si>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</si>
  <si>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</si>
  <si>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</si>
  <si>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</si>
  <si>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</si>
  <si>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</si>
  <si>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</si>
  <si>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</si>
  <si>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</si>
  <si>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</si>
  <si>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</si>
  <si>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</si>
  <si>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</si>
  <si>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</si>
  <si>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</si>
  <si>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</si>
  <si>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</si>
  <si>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</si>
  <si>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</si>
  <si>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</si>
  <si>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</si>
  <si>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</si>
  <si>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</si>
  <si>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</si>
  <si>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</si>
  <si>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</si>
  <si>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</si>
  <si>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</si>
  <si>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</si>
  <si>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</si>
  <si>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</si>
  <si>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</si>
  <si>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</si>
  <si>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</si>
  <si>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</si>
  <si>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</si>
  <si>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</si>
  <si>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</si>
  <si>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</si>
  <si>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</si>
  <si>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</si>
  <si>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</si>
  <si>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</si>
  <si>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</si>
  <si>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</si>
  <si>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</si>
  <si>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</si>
  <si>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</si>
  <si>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</si>
  <si>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</si>
  <si>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</si>
  <si>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</si>
  <si>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</si>
  <si>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</si>
  <si>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</si>
  <si>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</si>
  <si>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</si>
  <si>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</si>
  <si>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</si>
  <si>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</si>
  <si>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</si>
  <si>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</si>
  <si>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</si>
  <si>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</si>
  <si>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</si>
  <si>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</si>
  <si>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</si>
  <si>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</si>
  <si>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</si>
  <si>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</si>
  <si>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</si>
  <si>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</si>
  <si>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</si>
  <si>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</si>
  <si>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</si>
  <si>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</si>
  <si>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</si>
  <si>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</si>
  <si>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</si>
  <si>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</si>
  <si>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</si>
  <si>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</si>
  <si>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</si>
  <si>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</si>
  <si>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</si>
  <si>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</si>
  <si>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</si>
  <si>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</si>
  <si>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</si>
  <si>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</si>
  <si>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</si>
  <si>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</si>
  <si>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</si>
  <si>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</si>
  <si>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</si>
  <si>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</si>
  <si>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</si>
  <si>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</si>
  <si>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</si>
  <si>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</si>
  <si>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</si>
  <si>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</si>
  <si>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</si>
  <si>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</si>
  <si>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</si>
  <si>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</si>
  <si>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</si>
  <si>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</si>
  <si>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</si>
  <si>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</si>
  <si>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</si>
  <si>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</si>
  <si>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</si>
  <si>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</si>
  <si>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</si>
  <si>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</si>
  <si>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</si>
  <si>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</si>
  <si>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</si>
  <si>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</si>
  <si>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</si>
  <si>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</si>
  <si>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</si>
  <si>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</si>
  <si>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</si>
  <si>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</si>
  <si>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</si>
  <si>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</si>
  <si>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</si>
  <si>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</si>
  <si>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</si>
  <si>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</si>
  <si>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</si>
  <si>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</si>
  <si>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</si>
  <si>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</si>
  <si>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</si>
  <si>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</si>
  <si>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</si>
  <si>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</si>
  <si>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</si>
  <si>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</si>
  <si>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</si>
  <si>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</si>
  <si>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</si>
  <si>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</si>
  <si>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</si>
  <si>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</si>
  <si>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</si>
  <si>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</si>
  <si>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</si>
  <si>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</si>
  <si>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</si>
  <si>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</si>
  <si>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</si>
  <si>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</si>
  <si>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</si>
  <si>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</si>
  <si>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</si>
  <si>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</si>
  <si>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</si>
  <si>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</si>
  <si>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</si>
  <si>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</si>
  <si>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</si>
  <si>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</si>
  <si>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</si>
  <si>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</si>
  <si>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</si>
  <si>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</si>
  <si>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</si>
  <si>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</si>
  <si>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</si>
  <si>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</si>
  <si>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</si>
  <si>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</si>
  <si>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</si>
  <si>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</si>
  <si>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</si>
  <si>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</si>
  <si>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</si>
  <si>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</si>
  <si>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</si>
  <si>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</si>
  <si>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</si>
  <si>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</si>
  <si>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</si>
  <si>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</si>
  <si>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</si>
  <si>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</si>
  <si>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</si>
  <si>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</si>
  <si>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</si>
  <si>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</si>
  <si>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</si>
  <si>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</si>
  <si>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</si>
  <si>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</si>
  <si>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</si>
  <si>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</si>
  <si>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</si>
  <si>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</si>
  <si>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</si>
  <si>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</si>
  <si>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</si>
  <si>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</si>
  <si>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</si>
  <si>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</si>
  <si>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</si>
  <si>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</si>
  <si>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</si>
  <si>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</si>
  <si>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</si>
  <si>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</si>
  <si>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</si>
  <si>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</si>
  <si>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</si>
  <si>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</si>
  <si>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</si>
  <si>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</si>
  <si>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</si>
  <si>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</si>
  <si>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</si>
  <si>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</si>
  <si>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</si>
  <si>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</si>
  <si>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</si>
  <si>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</si>
  <si>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</si>
  <si>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</si>
  <si>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</si>
  <si>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</si>
  <si>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</si>
  <si>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</si>
  <si>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</si>
  <si>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</si>
  <si>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</si>
  <si>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</si>
  <si>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</si>
  <si>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</si>
  <si>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</si>
  <si>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</si>
  <si>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</si>
  <si>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</si>
  <si>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</si>
  <si>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</si>
  <si>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</si>
  <si>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</si>
  <si>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</si>
  <si>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</si>
  <si>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</si>
  <si>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</si>
  <si>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</si>
  <si>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</si>
  <si>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</si>
  <si>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</si>
  <si>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</si>
  <si>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</si>
  <si>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</si>
  <si>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</si>
  <si>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</si>
  <si>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</si>
  <si>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</si>
  <si>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</si>
  <si>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</si>
  <si>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</si>
  <si>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</si>
  <si>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</si>
  <si>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</si>
  <si>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</si>
  <si>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</si>
  <si>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</si>
  <si>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</si>
  <si>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</si>
  <si>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</si>
  <si>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</si>
  <si>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</si>
  <si>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</si>
  <si>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</si>
  <si>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</si>
  <si>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</si>
  <si>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</si>
  <si>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</si>
  <si>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</si>
  <si>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</si>
  <si>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</si>
  <si>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</si>
  <si>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</si>
  <si>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</si>
  <si>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</si>
  <si>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</si>
  <si>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</si>
  <si>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</si>
  <si>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</si>
  <si>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</si>
  <si>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</si>
  <si>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</si>
  <si>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</si>
  <si>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</si>
  <si>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</si>
  <si>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</si>
  <si>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</si>
  <si>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</si>
  <si>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</si>
  <si>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</si>
  <si>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</si>
  <si>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</si>
  <si>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</si>
  <si>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</si>
  <si>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</si>
  <si>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</si>
  <si>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</si>
  <si>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</si>
  <si>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</si>
  <si>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</si>
  <si>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</si>
  <si>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</si>
  <si>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</si>
  <si>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</si>
  <si>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</si>
  <si>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</si>
  <si>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</si>
  <si>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</si>
  <si>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</si>
  <si>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</si>
  <si>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</si>
  <si>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</si>
  <si>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</si>
  <si>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</si>
  <si>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</si>
  <si>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</si>
  <si>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</si>
  <si>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</si>
  <si>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</si>
  <si>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</si>
  <si>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</si>
  <si>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</si>
  <si>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</si>
  <si>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</si>
  <si>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</si>
  <si>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</si>
  <si>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</si>
  <si>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</si>
  <si>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</si>
  <si>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</si>
  <si>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</si>
  <si>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</si>
  <si>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</si>
  <si>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</si>
  <si>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</si>
  <si>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</si>
  <si>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</si>
  <si>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</si>
  <si>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</si>
  <si>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</si>
  <si>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</si>
  <si>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</si>
  <si>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</si>
  <si>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</si>
  <si>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</si>
  <si>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</si>
  <si>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</si>
  <si>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</si>
  <si>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</si>
  <si>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</si>
  <si>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</si>
  <si>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</si>
  <si>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</si>
  <si>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</si>
  <si>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</si>
  <si>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</si>
  <si>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</si>
  <si>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</si>
  <si>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</si>
  <si>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</si>
  <si>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</si>
  <si>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</si>
  <si>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</si>
  <si>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</si>
  <si>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</si>
  <si>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</si>
  <si>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</si>
  <si>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</si>
  <si>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</si>
  <si>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</si>
  <si>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</si>
  <si>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</si>
  <si>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</si>
  <si>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</si>
  <si>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</si>
  <si>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</si>
  <si>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</si>
  <si>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</si>
  <si>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</si>
  <si>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</si>
  <si>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</si>
  <si>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</si>
  <si>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</si>
  <si>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</si>
  <si>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</si>
  <si>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</si>
  <si>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</si>
  <si>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</si>
  <si>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</si>
  <si>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</si>
  <si>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</si>
  <si>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</si>
  <si>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</si>
  <si>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</si>
  <si>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</si>
  <si>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</si>
  <si>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</si>
  <si>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</si>
  <si>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</si>
  <si>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</si>
  <si>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</si>
  <si>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</si>
  <si>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</si>
  <si>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</si>
  <si>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</si>
  <si>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</si>
  <si>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</si>
  <si>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</si>
  <si>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</si>
  <si>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</si>
  <si>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</si>
  <si>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</si>
  <si>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</si>
  <si>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</si>
  <si>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</si>
  <si>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</si>
  <si>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</si>
  <si>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</si>
  <si>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</si>
  <si>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</si>
  <si>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</si>
  <si>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</si>
  <si>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</si>
  <si>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</si>
  <si>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</si>
  <si>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</si>
  <si>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</si>
  <si>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</si>
  <si>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</si>
  <si>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</si>
  <si>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</si>
  <si>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</si>
  <si>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</si>
  <si>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</si>
  <si>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</si>
  <si>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</si>
  <si>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</si>
  <si>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</si>
  <si>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</si>
  <si>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</si>
  <si>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</si>
  <si>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</si>
  <si>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</si>
  <si>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</si>
  <si>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</si>
  <si>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</si>
  <si>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</si>
  <si>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</si>
  <si>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</si>
  <si>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</si>
  <si>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</si>
  <si>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</si>
  <si>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</si>
  <si>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</si>
  <si>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</si>
  <si>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</si>
  <si>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</si>
  <si>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</si>
  <si>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</si>
  <si>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</si>
  <si>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</si>
  <si>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</si>
  <si>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</si>
  <si>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</si>
  <si>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</si>
  <si>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</si>
  <si>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</si>
  <si>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</si>
  <si>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</si>
  <si>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</si>
  <si>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</si>
  <si>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</si>
  <si>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</si>
  <si>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</si>
  <si>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</si>
  <si>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</si>
  <si>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</si>
  <si>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</si>
  <si>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</si>
  <si>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</si>
  <si>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</si>
  <si>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</si>
  <si>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</si>
  <si>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</si>
  <si>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</si>
  <si>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</si>
  <si>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</si>
  <si>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</si>
  <si>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</si>
  <si>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</si>
  <si>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</si>
  <si>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</si>
  <si>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</si>
  <si>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</si>
  <si>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</si>
  <si>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</si>
  <si>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</si>
  <si>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</si>
  <si>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</si>
  <si>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</si>
  <si>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</si>
  <si>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</si>
  <si>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</si>
  <si>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</si>
  <si>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</si>
  <si>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</si>
  <si>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</si>
  <si>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</si>
  <si>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</si>
  <si>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</si>
  <si>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</si>
  <si>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</si>
  <si>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</si>
  <si>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</si>
  <si>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</si>
  <si>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</si>
  <si>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</si>
  <si>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</si>
  <si>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</si>
  <si>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</si>
  <si>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</si>
  <si>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</si>
  <si>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</si>
  <si>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</si>
  <si>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</si>
  <si>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</si>
  <si>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</si>
  <si>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</si>
  <si>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</si>
  <si>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</si>
  <si>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</si>
  <si>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</si>
  <si>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</si>
  <si>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</si>
  <si>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</si>
  <si>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</si>
  <si>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</si>
  <si>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</si>
  <si>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</si>
  <si>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</si>
  <si>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</si>
  <si>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</si>
  <si>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</si>
  <si>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</si>
  <si>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</si>
  <si>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</si>
  <si>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</si>
  <si>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</si>
  <si>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</si>
  <si>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</si>
  <si>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</si>
  <si>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</si>
  <si>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</si>
  <si>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</si>
  <si>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</si>
  <si>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</si>
  <si>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</si>
  <si>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</si>
  <si>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</si>
  <si>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</si>
  <si>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</si>
  <si>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</si>
  <si>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</si>
  <si>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</si>
  <si>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</si>
  <si>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</si>
  <si>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</si>
  <si>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</si>
  <si>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</si>
  <si>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</si>
  <si>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</si>
  <si>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</si>
  <si>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</si>
  <si>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</si>
  <si>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</si>
  <si>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</si>
  <si>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</si>
  <si>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</si>
  <si>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</si>
  <si>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</si>
  <si>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</si>
  <si>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</si>
  <si>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</si>
  <si>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</si>
  <si>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</si>
  <si>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</si>
  <si>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</si>
  <si>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</si>
  <si>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</si>
  <si>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</si>
  <si>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</si>
  <si>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</si>
  <si>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</si>
  <si>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</si>
  <si>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</si>
  <si>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</si>
  <si>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</si>
  <si>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</si>
  <si>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</si>
  <si>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</si>
  <si>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</si>
  <si>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</si>
  <si>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</si>
  <si>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</si>
  <si>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</si>
  <si>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</si>
  <si>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</si>
  <si>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</si>
  <si>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</si>
  <si>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</si>
  <si>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</si>
  <si>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</si>
  <si>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</si>
  <si>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</si>
  <si>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</si>
  <si>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</si>
  <si>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</si>
  <si>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</si>
  <si>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</si>
  <si>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</si>
  <si>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</si>
  <si>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</si>
  <si>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</si>
  <si>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</si>
  <si>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</si>
  <si>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</si>
  <si>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</si>
  <si>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</si>
  <si>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</si>
  <si>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</si>
  <si>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</si>
  <si>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</si>
  <si>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</si>
  <si>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</si>
  <si>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</si>
  <si>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</si>
  <si>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</si>
  <si>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</si>
  <si>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</si>
  <si>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</si>
  <si>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</si>
  <si>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</si>
  <si>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</si>
  <si>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</si>
  <si>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</si>
  <si>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</si>
  <si>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</si>
  <si>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</si>
  <si>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</si>
  <si>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</si>
  <si>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</si>
  <si>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</si>
  <si>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</si>
  <si>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</si>
  <si>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</si>
  <si>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</si>
  <si>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</si>
  <si>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</si>
  <si>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</si>
  <si>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</si>
  <si>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</si>
  <si>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</si>
  <si>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</si>
  <si>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</si>
  <si>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</si>
  <si>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</si>
  <si>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</si>
  <si>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</si>
  <si>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</si>
  <si>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</si>
  <si>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</si>
  <si>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</si>
  <si>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</si>
  <si>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</si>
  <si>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</si>
  <si>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</si>
  <si>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</si>
  <si>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</si>
  <si>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</si>
  <si>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</si>
  <si>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</si>
  <si>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</si>
  <si>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</si>
  <si>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</si>
  <si>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</si>
  <si>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</si>
  <si>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</si>
  <si>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</si>
  <si>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</si>
  <si>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</si>
  <si>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</si>
  <si>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</si>
  <si>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</si>
  <si>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</si>
  <si>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</si>
  <si>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</si>
  <si>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</si>
  <si>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</si>
  <si>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</si>
  <si>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</si>
  <si>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</si>
  <si>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</si>
  <si>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</si>
  <si>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</si>
  <si>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</si>
  <si>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</si>
  <si>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</si>
  <si>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</si>
  <si>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</si>
  <si>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</si>
  <si>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</si>
  <si>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</si>
  <si>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</si>
  <si>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</si>
  <si>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</si>
  <si>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</si>
  <si>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</si>
  <si>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</si>
  <si>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</si>
  <si>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</si>
  <si>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</si>
  <si>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</si>
  <si>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</si>
  <si>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</si>
  <si>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</si>
  <si>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</si>
  <si>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</si>
  <si>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Cepeda, Ricardo Alberto</t>
  </si>
  <si>
    <t>TARJETA TRABADA</t>
  </si>
  <si>
    <t>Acevedo Dominguez, Victor Leonardo</t>
  </si>
  <si>
    <t xml:space="preserve">Gil Carrera, Santiago </t>
  </si>
  <si>
    <t>GAVETA DE DEPOSITO LLENA</t>
  </si>
  <si>
    <t>Gavetas Vacías + Gavetas Fallando</t>
  </si>
  <si>
    <t>GAVETA DE RECHAZO LLENA</t>
  </si>
  <si>
    <t>2 Gavetas Vacías y 1 Fallando</t>
  </si>
  <si>
    <t>GAVETA DE DEPOSITOS LLENA</t>
  </si>
  <si>
    <t>335798775</t>
  </si>
  <si>
    <t>335798774</t>
  </si>
  <si>
    <t>ERROR DE PRINTER</t>
  </si>
  <si>
    <t>335798801</t>
  </si>
  <si>
    <t>335798800</t>
  </si>
  <si>
    <t>335798798</t>
  </si>
  <si>
    <t>335798796</t>
  </si>
  <si>
    <t>335798793</t>
  </si>
  <si>
    <t>335798792</t>
  </si>
  <si>
    <t>335798790</t>
  </si>
  <si>
    <t>335798789</t>
  </si>
  <si>
    <t>335798787</t>
  </si>
  <si>
    <t>335798781</t>
  </si>
  <si>
    <t>335798778</t>
  </si>
  <si>
    <t>335798828</t>
  </si>
  <si>
    <t>335798827</t>
  </si>
  <si>
    <t>335798826</t>
  </si>
  <si>
    <t>335798823</t>
  </si>
  <si>
    <t>335798822</t>
  </si>
  <si>
    <t>335798821</t>
  </si>
  <si>
    <t>335798820</t>
  </si>
  <si>
    <t>335798819</t>
  </si>
  <si>
    <t>335798818</t>
  </si>
  <si>
    <t>335798817</t>
  </si>
  <si>
    <t>335798816</t>
  </si>
  <si>
    <t>335798815</t>
  </si>
  <si>
    <t>335798814</t>
  </si>
  <si>
    <t>335798812</t>
  </si>
  <si>
    <t>335798811</t>
  </si>
  <si>
    <t>335798810</t>
  </si>
  <si>
    <t>335798809</t>
  </si>
  <si>
    <t>335798808</t>
  </si>
  <si>
    <t>335798807</t>
  </si>
  <si>
    <t>335798805</t>
  </si>
  <si>
    <t>335798804</t>
  </si>
  <si>
    <t>ReservaC Norte</t>
  </si>
  <si>
    <t xml:space="preserve">Brioso Luciano, Cristino </t>
  </si>
  <si>
    <t>335798833</t>
  </si>
  <si>
    <t>335798832</t>
  </si>
  <si>
    <t>335798831</t>
  </si>
  <si>
    <t>335798830</t>
  </si>
  <si>
    <t>335798829</t>
  </si>
  <si>
    <t>335798810 </t>
  </si>
  <si>
    <t>335798841</t>
  </si>
  <si>
    <t>335798840</t>
  </si>
  <si>
    <t>335798838</t>
  </si>
  <si>
    <t>335798836</t>
  </si>
  <si>
    <t>335798835</t>
  </si>
  <si>
    <t>335798834</t>
  </si>
  <si>
    <t>335798868</t>
  </si>
  <si>
    <t>335798867</t>
  </si>
  <si>
    <t>335798866</t>
  </si>
  <si>
    <t>335798865</t>
  </si>
  <si>
    <t>335798864</t>
  </si>
  <si>
    <t>335798863</t>
  </si>
  <si>
    <t>335798862</t>
  </si>
  <si>
    <t>335798861</t>
  </si>
  <si>
    <t>335798860</t>
  </si>
  <si>
    <t>335798859</t>
  </si>
  <si>
    <t>335798858</t>
  </si>
  <si>
    <t>335798857</t>
  </si>
  <si>
    <t>335798856</t>
  </si>
  <si>
    <t>335798855</t>
  </si>
  <si>
    <t>335798854</t>
  </si>
  <si>
    <t>335798853</t>
  </si>
  <si>
    <t>335798852</t>
  </si>
  <si>
    <t>335798851</t>
  </si>
  <si>
    <t>335798849</t>
  </si>
  <si>
    <t>335798848</t>
  </si>
  <si>
    <t>335798847</t>
  </si>
  <si>
    <t>335798842</t>
  </si>
  <si>
    <t>GAVTEAS VACIAS + GAVETAS FALLANDO</t>
  </si>
  <si>
    <t>Morales Payano, Wilfredy Leandro</t>
  </si>
  <si>
    <t>335798854 </t>
  </si>
  <si>
    <t>22 Febrero de 2021</t>
  </si>
  <si>
    <t>335798875</t>
  </si>
  <si>
    <t>335798874</t>
  </si>
  <si>
    <t>335798872</t>
  </si>
  <si>
    <t>335798870</t>
  </si>
  <si>
    <t>335798895</t>
  </si>
  <si>
    <t>335798894</t>
  </si>
  <si>
    <t>335798893</t>
  </si>
  <si>
    <t>335798892</t>
  </si>
  <si>
    <t>335798891</t>
  </si>
  <si>
    <t>335798890</t>
  </si>
  <si>
    <t>335798889</t>
  </si>
  <si>
    <t>335798888</t>
  </si>
  <si>
    <t>335798887</t>
  </si>
  <si>
    <t>335798886</t>
  </si>
  <si>
    <t>335798885</t>
  </si>
  <si>
    <t>335798884</t>
  </si>
  <si>
    <t>335798882</t>
  </si>
  <si>
    <t>335798880</t>
  </si>
  <si>
    <t>335798879</t>
  </si>
  <si>
    <t>335798878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</si>
</sst>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7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3" fillId="47" borderId="63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22" fontId="6" fillId="5" borderId="60" xfId="0" applyNumberFormat="1" applyFont="1" applyFill="1" applyBorder="1" applyAlignment="1">
      <alignment horizontal="center" vertical="center"/>
    </xf>
    <xf numFmtId="0" fontId="6" fillId="5" borderId="60" xfId="0" applyFont="1" applyFill="1" applyBorder="1" applyAlignment="1">
      <alignment horizontal="center" vertical="center"/>
    </xf>
    <xf numFmtId="0" fontId="33" fillId="5" borderId="60" xfId="0" applyFont="1" applyFill="1" applyBorder="1" applyAlignment="1">
      <alignment horizontal="center" vertical="center"/>
    </xf>
    <xf numFmtId="22" fontId="33" fillId="5" borderId="60" xfId="0" applyNumberFormat="1" applyFont="1" applyFill="1" applyBorder="1" applyAlignment="1">
      <alignment horizontal="center" vertical="center"/>
    </xf>
    <xf numFmtId="0" fontId="50" fillId="5" borderId="6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27"/>
      <tableStyleElement type="headerRow" dxfId="826"/>
      <tableStyleElement type="totalRow" dxfId="825"/>
      <tableStyleElement type="firstColumn" dxfId="824"/>
      <tableStyleElement type="lastColumn" dxfId="823"/>
      <tableStyleElement type="firstRowStripe" dxfId="822"/>
      <tableStyleElement type="firstColumnStripe" dxfId="82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Febrero/21/5to.%20Corte%20Reporte%20Seguimiento%20Cajeros%20Automaticos%20%2021-02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</v>
          </cell>
          <cell r="C464" t="str">
            <v>DISTRITO NACIONAL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660</v>
          </cell>
          <cell r="B508" t="str">
            <v>ATM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Pensiones y Jubilaciones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Occidental Mall</v>
          </cell>
          <cell r="C652" t="str">
            <v>DISTRITO NACIONAL</v>
          </cell>
        </row>
        <row r="653">
          <cell r="A653">
            <v>813</v>
          </cell>
          <cell r="B653" t="str">
            <v>ATM UNP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  <cell r="C823" t="str">
            <v>DISTRITO NACIONAL</v>
          </cell>
        </row>
        <row r="824">
          <cell r="A824">
            <v>994</v>
          </cell>
          <cell r="B824" t="str">
            <v>ATM Telemicro</v>
          </cell>
          <cell r="C824" t="str">
            <v>DISTRITO NACIONAL</v>
          </cell>
        </row>
        <row r="825">
          <cell r="A825">
            <v>995</v>
          </cell>
          <cell r="B825" t="str">
            <v xml:space="preserve">ATM Oficina San Cristobal III (Lobby) </v>
          </cell>
          <cell r="C825" t="str">
            <v>SUR</v>
          </cell>
        </row>
        <row r="826">
          <cell r="A826">
            <v>996</v>
          </cell>
          <cell r="B826" t="str">
            <v xml:space="preserve">ATM Estación Texaco Charles Summer </v>
          </cell>
          <cell r="C826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DRBR011</v>
          </cell>
          <cell r="C12"/>
          <cell r="D12"/>
          <cell r="E12"/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DRBR015</v>
          </cell>
          <cell r="C16"/>
          <cell r="D16"/>
          <cell r="E16"/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DRBR016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DRBR027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/>
          <cell r="D104"/>
          <cell r="E104"/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/>
          <cell r="D110"/>
          <cell r="E110"/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169</v>
          </cell>
          <cell r="B122" t="str">
            <v>DRBR169</v>
          </cell>
          <cell r="C122" t="str">
            <v>Ofic. Caonabo</v>
          </cell>
          <cell r="D122" t="str">
            <v>Diebold</v>
          </cell>
          <cell r="E122" t="str">
            <v>Distrito Nacional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Si</v>
          </cell>
          <cell r="L122" t="str">
            <v>Si</v>
          </cell>
          <cell r="M122" t="str">
            <v>Si</v>
          </cell>
          <cell r="N122" t="str">
            <v>Si</v>
          </cell>
          <cell r="O122" t="str">
            <v>Grupo 5</v>
          </cell>
        </row>
        <row r="123">
          <cell r="A123">
            <v>171</v>
          </cell>
          <cell r="B123" t="str">
            <v>DRBR171</v>
          </cell>
          <cell r="C123" t="str">
            <v>Ofic. Moca #1</v>
          </cell>
          <cell r="D123" t="str">
            <v>NCR</v>
          </cell>
          <cell r="E123" t="str">
            <v>Norte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La Vega</v>
          </cell>
        </row>
        <row r="124">
          <cell r="A124">
            <v>172</v>
          </cell>
          <cell r="B124" t="str">
            <v>DRBR172</v>
          </cell>
          <cell r="C124" t="str">
            <v>Ofic. Guaucí</v>
          </cell>
          <cell r="D124" t="str">
            <v>Diebold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175</v>
          </cell>
          <cell r="B125" t="str">
            <v>DRBR175</v>
          </cell>
          <cell r="C125" t="str">
            <v>Dirección Ingeniería</v>
          </cell>
          <cell r="D125" t="str">
            <v>NCR</v>
          </cell>
          <cell r="E125" t="str">
            <v>Distrito Nacional</v>
          </cell>
          <cell r="F125" t="str">
            <v>NO</v>
          </cell>
          <cell r="G125" t="str">
            <v>Si</v>
          </cell>
          <cell r="H125" t="str">
            <v>No</v>
          </cell>
          <cell r="I125" t="str">
            <v>No</v>
          </cell>
          <cell r="J125" t="str">
            <v>No</v>
          </cell>
          <cell r="K125" t="str">
            <v>No</v>
          </cell>
          <cell r="L125" t="str">
            <v>No</v>
          </cell>
          <cell r="M125" t="str">
            <v>No</v>
          </cell>
          <cell r="N125" t="str">
            <v>No</v>
          </cell>
          <cell r="O125" t="str">
            <v>Grupo 8</v>
          </cell>
        </row>
        <row r="126">
          <cell r="A126">
            <v>180</v>
          </cell>
          <cell r="B126" t="str">
            <v>DRBR180</v>
          </cell>
          <cell r="C126" t="str">
            <v>Megacentro II</v>
          </cell>
          <cell r="D126" t="str">
            <v>Diebold</v>
          </cell>
          <cell r="E126" t="str">
            <v>Distrito Nacional</v>
          </cell>
          <cell r="F126" t="str">
            <v>SI</v>
          </cell>
          <cell r="G126" t="str">
            <v>Si</v>
          </cell>
          <cell r="H126" t="str">
            <v>Si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>Grupo 4</v>
          </cell>
        </row>
        <row r="127">
          <cell r="A127">
            <v>181</v>
          </cell>
          <cell r="B127" t="str">
            <v>DRBR181</v>
          </cell>
          <cell r="C127" t="str">
            <v>Ofic. Sabaneta</v>
          </cell>
          <cell r="D127" t="str">
            <v>Wincor Nixdorf</v>
          </cell>
          <cell r="E127" t="str">
            <v>Norte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Oficina</v>
          </cell>
        </row>
        <row r="128">
          <cell r="A128">
            <v>182</v>
          </cell>
          <cell r="B128" t="str">
            <v>DRBR182</v>
          </cell>
          <cell r="C128" t="str">
            <v>Est. Barahon Comb</v>
          </cell>
          <cell r="D128" t="str">
            <v>NCR</v>
          </cell>
          <cell r="E128" t="str">
            <v>sur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N/A</v>
          </cell>
          <cell r="O128" t="str">
            <v/>
          </cell>
        </row>
        <row r="129">
          <cell r="A129">
            <v>183</v>
          </cell>
          <cell r="B129" t="str">
            <v>DRBR183</v>
          </cell>
          <cell r="C129"/>
          <cell r="D129"/>
          <cell r="E129"/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/>
          <cell r="O129"/>
        </row>
        <row r="130">
          <cell r="A130">
            <v>184</v>
          </cell>
          <cell r="B130" t="str">
            <v>DRBR184</v>
          </cell>
          <cell r="C130" t="str">
            <v>Ofic. Hermanas Mirabal</v>
          </cell>
          <cell r="D130" t="str">
            <v>Diebold</v>
          </cell>
          <cell r="E130" t="str">
            <v>Distrito Nacional</v>
          </cell>
          <cell r="F130" t="str">
            <v>SI</v>
          </cell>
          <cell r="G130" t="str">
            <v>Si</v>
          </cell>
          <cell r="H130" t="str">
            <v>Si</v>
          </cell>
          <cell r="I130" t="str">
            <v>No</v>
          </cell>
          <cell r="J130" t="str">
            <v>Si</v>
          </cell>
          <cell r="K130" t="str">
            <v>No</v>
          </cell>
          <cell r="L130" t="str">
            <v>Si</v>
          </cell>
          <cell r="M130" t="str">
            <v>No</v>
          </cell>
          <cell r="N130" t="str">
            <v>Si</v>
          </cell>
          <cell r="O130" t="str">
            <v>Grupo 1</v>
          </cell>
        </row>
        <row r="131">
          <cell r="A131">
            <v>185</v>
          </cell>
          <cell r="B131" t="str">
            <v>DRBR185</v>
          </cell>
          <cell r="C131" t="str">
            <v>UNPHU</v>
          </cell>
          <cell r="D131" t="str">
            <v>NCR</v>
          </cell>
          <cell r="E131" t="str">
            <v>Distrito Nacional</v>
          </cell>
          <cell r="F131" t="str">
            <v>NO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No</v>
          </cell>
          <cell r="K131" t="str">
            <v>No</v>
          </cell>
          <cell r="L131" t="str">
            <v>Si</v>
          </cell>
          <cell r="M131" t="str">
            <v>Si</v>
          </cell>
          <cell r="N131" t="str">
            <v>No</v>
          </cell>
          <cell r="O131" t="str">
            <v>Grupo 6</v>
          </cell>
        </row>
        <row r="132">
          <cell r="A132">
            <v>188</v>
          </cell>
          <cell r="B132" t="str">
            <v>DRBR188</v>
          </cell>
          <cell r="C132" t="str">
            <v>Ofic. Miches</v>
          </cell>
          <cell r="D132" t="str">
            <v>Diebold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No</v>
          </cell>
          <cell r="L132" t="str">
            <v>Si</v>
          </cell>
          <cell r="M132" t="str">
            <v>No</v>
          </cell>
          <cell r="N132" t="str">
            <v>Si</v>
          </cell>
          <cell r="O132" t="str">
            <v>Oficina</v>
          </cell>
        </row>
        <row r="133">
          <cell r="A133">
            <v>189</v>
          </cell>
          <cell r="B133" t="str">
            <v>DRBR189</v>
          </cell>
          <cell r="C133" t="str">
            <v>Comando Reg Cibao Central P.N.</v>
          </cell>
          <cell r="D133" t="str">
            <v>NCR</v>
          </cell>
          <cell r="E133" t="str">
            <v>Norte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>Santiago 1</v>
          </cell>
        </row>
        <row r="134">
          <cell r="A134">
            <v>192</v>
          </cell>
          <cell r="B134" t="str">
            <v>DRBR192</v>
          </cell>
          <cell r="C134" t="str">
            <v>Autobanco Luperon II</v>
          </cell>
          <cell r="D134" t="str">
            <v>NCR</v>
          </cell>
          <cell r="E134" t="str">
            <v>Distrito Nacional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Grupo 5</v>
          </cell>
        </row>
        <row r="135">
          <cell r="A135">
            <v>193</v>
          </cell>
          <cell r="B135" t="str">
            <v>DRBR193</v>
          </cell>
          <cell r="C135" t="str">
            <v>ATM Estación Texaco A &amp; C Four Wings (Santiago)</v>
          </cell>
          <cell r="D135" t="str">
            <v>NCR</v>
          </cell>
          <cell r="E135" t="str">
            <v>Norte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No</v>
          </cell>
          <cell r="L135" t="str">
            <v>Si</v>
          </cell>
          <cell r="M135" t="str">
            <v>No</v>
          </cell>
          <cell r="N135" t="str">
            <v>Si</v>
          </cell>
          <cell r="O135" t="str">
            <v/>
          </cell>
        </row>
        <row r="136">
          <cell r="A136">
            <v>194</v>
          </cell>
          <cell r="B136" t="str">
            <v>DRBR194</v>
          </cell>
          <cell r="C136" t="str">
            <v>Ofic. Pantoja</v>
          </cell>
          <cell r="D136" t="str">
            <v>NCR</v>
          </cell>
          <cell r="E136" t="str">
            <v>Distrito Nacional</v>
          </cell>
          <cell r="F136" t="str">
            <v>NO</v>
          </cell>
          <cell r="G136" t="str">
            <v>Si</v>
          </cell>
          <cell r="H136" t="str">
            <v>No</v>
          </cell>
          <cell r="I136" t="str">
            <v>Si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No</v>
          </cell>
          <cell r="O136" t="str">
            <v>Grupo 6</v>
          </cell>
        </row>
        <row r="137">
          <cell r="A137">
            <v>196</v>
          </cell>
          <cell r="B137" t="str">
            <v>DRBR196</v>
          </cell>
          <cell r="C137" t="str">
            <v>Est. Texaco Cangrejo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Si</v>
          </cell>
          <cell r="O137" t="str">
            <v>Puerto Plata</v>
          </cell>
        </row>
        <row r="138">
          <cell r="A138">
            <v>198</v>
          </cell>
          <cell r="B138" t="str">
            <v>DRBR198</v>
          </cell>
          <cell r="C138" t="str">
            <v>EL ENCANTO 1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NO</v>
          </cell>
          <cell r="H138" t="str">
            <v>NO</v>
          </cell>
          <cell r="I138" t="str">
            <v/>
          </cell>
          <cell r="J138" t="str">
            <v>NO</v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A139">
            <v>199</v>
          </cell>
          <cell r="B139" t="str">
            <v>DRBR199</v>
          </cell>
          <cell r="C139" t="str">
            <v>Supermercado Amigo</v>
          </cell>
          <cell r="D139" t="str">
            <v>NCR</v>
          </cell>
          <cell r="E139" t="str">
            <v>Distrito Nacional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201</v>
          </cell>
          <cell r="B140" t="str">
            <v>DRBR201</v>
          </cell>
          <cell r="C140" t="str">
            <v>Ofic. Mao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No</v>
          </cell>
          <cell r="L140" t="str">
            <v>Si</v>
          </cell>
          <cell r="M140" t="str">
            <v>No</v>
          </cell>
          <cell r="N140" t="str">
            <v>Si</v>
          </cell>
          <cell r="O140" t="str">
            <v>Oficina</v>
          </cell>
        </row>
        <row r="141">
          <cell r="A141">
            <v>204</v>
          </cell>
          <cell r="B141" t="str">
            <v>DRBR204</v>
          </cell>
          <cell r="C141" t="str">
            <v>Hotel Dreams Dominicus #2</v>
          </cell>
          <cell r="D141" t="str">
            <v/>
          </cell>
          <cell r="E141" t="str">
            <v>Este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Si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Romana-Higuey</v>
          </cell>
        </row>
        <row r="142">
          <cell r="A142">
            <v>208</v>
          </cell>
          <cell r="B142" t="str">
            <v>DRBR208</v>
          </cell>
          <cell r="C142" t="str">
            <v>Oficina Tireo</v>
          </cell>
          <cell r="D142" t="str">
            <v>NCR</v>
          </cell>
          <cell r="E142" t="str">
            <v>Norte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Oficina</v>
          </cell>
        </row>
        <row r="143">
          <cell r="A143">
            <v>209</v>
          </cell>
          <cell r="B143" t="str">
            <v>DRBR209</v>
          </cell>
          <cell r="C143" t="str">
            <v>Oficina Palma Real</v>
          </cell>
          <cell r="D143" t="str">
            <v>Diebold</v>
          </cell>
          <cell r="E143" t="str">
            <v>Este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Romana-Higuey</v>
          </cell>
        </row>
        <row r="144">
          <cell r="A144">
            <v>211</v>
          </cell>
          <cell r="B144" t="str">
            <v>DRBR211</v>
          </cell>
          <cell r="C144" t="str">
            <v>Ofic. La Romana #1</v>
          </cell>
          <cell r="D144" t="str">
            <v>NCR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212</v>
          </cell>
          <cell r="B145" t="str">
            <v>DRBR212</v>
          </cell>
          <cell r="C145" t="str">
            <v>Universidad Nacional Evangelica Sto. Dgo.</v>
          </cell>
          <cell r="D145" t="str">
            <v>NCR</v>
          </cell>
          <cell r="E145" t="str">
            <v>Distrito Nacional</v>
          </cell>
          <cell r="F145" t="str">
            <v>NO</v>
          </cell>
          <cell r="G145" t="str">
            <v>Si</v>
          </cell>
          <cell r="H145" t="str">
            <v>No</v>
          </cell>
          <cell r="I145" t="str">
            <v>Si</v>
          </cell>
          <cell r="J145" t="str">
            <v>Si</v>
          </cell>
          <cell r="K145" t="str">
            <v>Si</v>
          </cell>
          <cell r="L145" t="str">
            <v>Si</v>
          </cell>
          <cell r="M145" t="str">
            <v>no</v>
          </cell>
          <cell r="N145" t="str">
            <v>Santiago 2</v>
          </cell>
          <cell r="O145" t="str">
            <v/>
          </cell>
        </row>
        <row r="146">
          <cell r="A146">
            <v>213</v>
          </cell>
          <cell r="B146" t="str">
            <v>DRBR213</v>
          </cell>
          <cell r="C146" t="str">
            <v>Almac. Iberia La Romana</v>
          </cell>
          <cell r="D146" t="str">
            <v>Diebold</v>
          </cell>
          <cell r="E146" t="str">
            <v>Este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No</v>
          </cell>
          <cell r="O146" t="str">
            <v>Romana-Higuey</v>
          </cell>
        </row>
        <row r="147">
          <cell r="A147">
            <v>217</v>
          </cell>
          <cell r="B147" t="str">
            <v>DRBR217</v>
          </cell>
          <cell r="C147" t="str">
            <v>Ofic. Bávaro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No</v>
          </cell>
          <cell r="L147" t="str">
            <v>Si</v>
          </cell>
          <cell r="M147" t="str">
            <v>No</v>
          </cell>
          <cell r="N147" t="str">
            <v>Si</v>
          </cell>
          <cell r="O147" t="str">
            <v>Romana-Higuey</v>
          </cell>
        </row>
        <row r="148">
          <cell r="A148">
            <v>218</v>
          </cell>
          <cell r="B148" t="str">
            <v>DRBR218</v>
          </cell>
          <cell r="C148" t="str">
            <v>Hotel Secrets Cap Cana II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Si</v>
          </cell>
          <cell r="O148" t="str">
            <v/>
          </cell>
        </row>
        <row r="149">
          <cell r="A149">
            <v>219</v>
          </cell>
          <cell r="B149" t="str">
            <v>DRBR219</v>
          </cell>
          <cell r="C149" t="str">
            <v>Ofic. La Altagracia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222</v>
          </cell>
          <cell r="B150" t="str">
            <v>DRBR222</v>
          </cell>
          <cell r="C150" t="str">
            <v>Ofic. Dominicus</v>
          </cell>
          <cell r="D150" t="str">
            <v>Diebold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Romana-Higuey</v>
          </cell>
        </row>
        <row r="151">
          <cell r="A151">
            <v>223</v>
          </cell>
          <cell r="B151" t="str">
            <v>DRBR223</v>
          </cell>
          <cell r="C151" t="str">
            <v>S/M Nacional 27 de Febrero</v>
          </cell>
          <cell r="D151" t="str">
            <v>Diebold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No</v>
          </cell>
          <cell r="O151" t="str">
            <v>Grupo 3</v>
          </cell>
        </row>
        <row r="152">
          <cell r="A152">
            <v>224</v>
          </cell>
          <cell r="B152" t="str">
            <v>DRBR224</v>
          </cell>
          <cell r="C152" t="str">
            <v>S/M Nacional El Millón</v>
          </cell>
          <cell r="D152" t="str">
            <v>Diebold</v>
          </cell>
          <cell r="E152" t="str">
            <v>Distrito Nacional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Si</v>
          </cell>
          <cell r="L152" t="str">
            <v>Si</v>
          </cell>
          <cell r="M152" t="str">
            <v>Si</v>
          </cell>
          <cell r="N152" t="str">
            <v>No</v>
          </cell>
          <cell r="O152" t="str">
            <v>Grupo 6</v>
          </cell>
        </row>
        <row r="153">
          <cell r="A153">
            <v>225</v>
          </cell>
          <cell r="B153" t="str">
            <v>DRBR225</v>
          </cell>
          <cell r="C153" t="str">
            <v>S/M Nacional Arroyo Hondo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1</v>
          </cell>
        </row>
        <row r="154">
          <cell r="A154">
            <v>227</v>
          </cell>
          <cell r="B154" t="str">
            <v>DRBR227</v>
          </cell>
          <cell r="C154" t="str">
            <v>S/M BRAVO AV. ENRRIQUILLO</v>
          </cell>
          <cell r="D154" t="str">
            <v>NCR</v>
          </cell>
          <cell r="E154" t="str">
            <v>Distrito Nacional</v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No</v>
          </cell>
          <cell r="N154" t="str">
            <v>No</v>
          </cell>
          <cell r="O154" t="str">
            <v>Grupo 5</v>
          </cell>
        </row>
        <row r="155">
          <cell r="A155">
            <v>228</v>
          </cell>
          <cell r="B155" t="str">
            <v>DRBR228</v>
          </cell>
          <cell r="C155" t="str">
            <v>Oficina SAJOMA</v>
          </cell>
          <cell r="D155" t="str">
            <v>NCR</v>
          </cell>
          <cell r="E155" t="str">
            <v>Norte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231</v>
          </cell>
          <cell r="B156" t="str">
            <v>DRBR231</v>
          </cell>
          <cell r="C156" t="str">
            <v>Ofic. Zona Oriental</v>
          </cell>
          <cell r="D156" t="str">
            <v>Diebold</v>
          </cell>
          <cell r="E156" t="str">
            <v>Distrito Nacional</v>
          </cell>
          <cell r="F156" t="str">
            <v>SI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4</v>
          </cell>
        </row>
        <row r="157">
          <cell r="A157">
            <v>232</v>
          </cell>
          <cell r="B157" t="str">
            <v>DRBR232</v>
          </cell>
          <cell r="C157" t="str">
            <v>S/M Nacional Z. Oriental</v>
          </cell>
          <cell r="D157" t="str">
            <v>Diebold</v>
          </cell>
          <cell r="E157" t="str">
            <v>Distrito Nacional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Si</v>
          </cell>
          <cell r="L157" t="str">
            <v>Si</v>
          </cell>
          <cell r="M157" t="str">
            <v>Si</v>
          </cell>
          <cell r="N157" t="str">
            <v>No</v>
          </cell>
          <cell r="O157" t="str">
            <v>Grupo 4</v>
          </cell>
        </row>
        <row r="158">
          <cell r="A158">
            <v>234</v>
          </cell>
          <cell r="B158" t="str">
            <v>DRBR234</v>
          </cell>
          <cell r="C158" t="str">
            <v>Ofic. Boca Chica #1</v>
          </cell>
          <cell r="D158" t="str">
            <v>Wincor Nixdorf</v>
          </cell>
          <cell r="E158" t="str">
            <v>Este</v>
          </cell>
          <cell r="F158" t="str">
            <v>NO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Si</v>
          </cell>
          <cell r="O158" t="str">
            <v>Oficina</v>
          </cell>
        </row>
        <row r="159">
          <cell r="A159">
            <v>235</v>
          </cell>
          <cell r="B159" t="str">
            <v>DRBR235</v>
          </cell>
          <cell r="C159" t="str">
            <v>Multicentro La Sirena San Isidro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237</v>
          </cell>
          <cell r="B160" t="str">
            <v>DRBR237</v>
          </cell>
          <cell r="C160" t="str">
            <v>Ofic. Plaza Vásquez</v>
          </cell>
          <cell r="D160" t="str">
            <v>Diebold</v>
          </cell>
          <cell r="E160" t="str">
            <v>Distrito Nacional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No</v>
          </cell>
          <cell r="M160" t="str">
            <v>No</v>
          </cell>
          <cell r="N160" t="str">
            <v>Si</v>
          </cell>
          <cell r="O160" t="str">
            <v>Grupo 4</v>
          </cell>
        </row>
        <row r="161">
          <cell r="A161">
            <v>238</v>
          </cell>
          <cell r="B161" t="str">
            <v>DRBR238</v>
          </cell>
          <cell r="C161" t="str">
            <v>Ofic. La Sirena Charles</v>
          </cell>
          <cell r="D161" t="str">
            <v>Diebold</v>
          </cell>
          <cell r="E161" t="str">
            <v>Distrito Nacional</v>
          </cell>
          <cell r="F161" t="str">
            <v>No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1</v>
          </cell>
        </row>
        <row r="162">
          <cell r="A162">
            <v>239</v>
          </cell>
          <cell r="B162" t="str">
            <v>DRBR239</v>
          </cell>
          <cell r="C162" t="str">
            <v>Autobanco Ofic. Charles G.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Si</v>
          </cell>
          <cell r="L162" t="str">
            <v>Si</v>
          </cell>
          <cell r="M162" t="str">
            <v>Si</v>
          </cell>
          <cell r="N162" t="str">
            <v>Si</v>
          </cell>
          <cell r="O162" t="str">
            <v>Grupo 4</v>
          </cell>
        </row>
        <row r="163">
          <cell r="A163">
            <v>240</v>
          </cell>
          <cell r="B163" t="str">
            <v>DRBR24D</v>
          </cell>
          <cell r="C163" t="str">
            <v>S/M Carrefour I</v>
          </cell>
          <cell r="D163" t="str">
            <v>Diebold</v>
          </cell>
          <cell r="E163" t="str">
            <v>Distrito Nacional</v>
          </cell>
          <cell r="F163" t="str">
            <v>SI</v>
          </cell>
          <cell r="G163" t="str">
            <v>Si</v>
          </cell>
          <cell r="H163" t="str">
            <v>Si</v>
          </cell>
          <cell r="I163" t="str">
            <v>Si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6</v>
          </cell>
        </row>
        <row r="164">
          <cell r="A164">
            <v>241</v>
          </cell>
          <cell r="B164" t="str">
            <v>DRBR241</v>
          </cell>
          <cell r="C164" t="str">
            <v>Palacio Nacional</v>
          </cell>
          <cell r="D164" t="str">
            <v>Diebold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No</v>
          </cell>
          <cell r="L164" t="str">
            <v>No</v>
          </cell>
          <cell r="M164" t="str">
            <v>No</v>
          </cell>
          <cell r="N164" t="str">
            <v>No</v>
          </cell>
          <cell r="O164" t="str">
            <v>Grupo 3</v>
          </cell>
        </row>
        <row r="165">
          <cell r="A165">
            <v>243</v>
          </cell>
          <cell r="B165" t="str">
            <v>DRBR243</v>
          </cell>
          <cell r="C165" t="str">
            <v>Ofic. Plaza Central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2</v>
          </cell>
        </row>
        <row r="166">
          <cell r="A166">
            <v>244</v>
          </cell>
          <cell r="B166" t="str">
            <v>DRBR244</v>
          </cell>
          <cell r="C166" t="str">
            <v>Ministerio de Hacienda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245</v>
          </cell>
          <cell r="B167" t="str">
            <v>DRBR245</v>
          </cell>
          <cell r="C167" t="str">
            <v>ATM Boombah Zona Franca Victor Mera</v>
          </cell>
          <cell r="D167" t="str">
            <v>NCR</v>
          </cell>
          <cell r="E167"/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Si</v>
          </cell>
          <cell r="O167"/>
        </row>
        <row r="168">
          <cell r="A168">
            <v>246</v>
          </cell>
          <cell r="B168" t="str">
            <v>DRBR246</v>
          </cell>
          <cell r="C168" t="str">
            <v>Ofic. Torre Banreservas</v>
          </cell>
          <cell r="D168" t="str">
            <v>Diebold</v>
          </cell>
          <cell r="E168" t="str">
            <v>Distrito Nacional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Si</v>
          </cell>
          <cell r="M168" t="str">
            <v>No</v>
          </cell>
          <cell r="N168" t="str">
            <v>No</v>
          </cell>
          <cell r="O168" t="str">
            <v>Grupo 2</v>
          </cell>
        </row>
        <row r="169">
          <cell r="A169">
            <v>248</v>
          </cell>
          <cell r="B169" t="str">
            <v>DRBR248</v>
          </cell>
          <cell r="C169" t="str">
            <v>Estación Shell Paraiso</v>
          </cell>
          <cell r="D169" t="str">
            <v>Diebold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Si</v>
          </cell>
          <cell r="O169" t="str">
            <v>Grupo 8</v>
          </cell>
        </row>
        <row r="170">
          <cell r="A170">
            <v>249</v>
          </cell>
          <cell r="B170" t="str">
            <v>DRBR249</v>
          </cell>
          <cell r="C170" t="str">
            <v>Banco Agrícola Neyba</v>
          </cell>
          <cell r="D170" t="str">
            <v>NCR</v>
          </cell>
          <cell r="E170" t="str">
            <v>Sur</v>
          </cell>
          <cell r="F170" t="str">
            <v>NO</v>
          </cell>
          <cell r="G170" t="str">
            <v>Si</v>
          </cell>
          <cell r="H170" t="str">
            <v>Si</v>
          </cell>
          <cell r="I170" t="str">
            <v>Si</v>
          </cell>
          <cell r="J170" t="str">
            <v>Si</v>
          </cell>
          <cell r="K170" t="str">
            <v>No</v>
          </cell>
          <cell r="L170" t="str">
            <v>No</v>
          </cell>
          <cell r="M170" t="str">
            <v>No</v>
          </cell>
          <cell r="N170" t="str">
            <v>Si</v>
          </cell>
          <cell r="O170" t="str">
            <v>Barahona</v>
          </cell>
        </row>
        <row r="171">
          <cell r="A171">
            <v>252</v>
          </cell>
          <cell r="B171" t="str">
            <v>DRBR252</v>
          </cell>
          <cell r="C171" t="str">
            <v>Banco Agrícola Barahona</v>
          </cell>
          <cell r="D171" t="str">
            <v>NCR</v>
          </cell>
          <cell r="E171" t="str">
            <v>Sur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Si</v>
          </cell>
          <cell r="J171" t="str">
            <v>Si</v>
          </cell>
          <cell r="K171" t="str">
            <v>No</v>
          </cell>
          <cell r="L171" t="str">
            <v>No</v>
          </cell>
          <cell r="M171" t="str">
            <v>No</v>
          </cell>
          <cell r="N171" t="str">
            <v>Si</v>
          </cell>
          <cell r="O171" t="str">
            <v>Barahona</v>
          </cell>
        </row>
        <row r="172">
          <cell r="A172">
            <v>253</v>
          </cell>
          <cell r="B172" t="str">
            <v>DRBR253</v>
          </cell>
          <cell r="C172" t="str">
            <v>CCN, Santiago</v>
          </cell>
          <cell r="D172" t="str">
            <v>Diebold</v>
          </cell>
          <cell r="E172" t="str">
            <v>Norte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No</v>
          </cell>
          <cell r="O172" t="str">
            <v>Santiago 1</v>
          </cell>
        </row>
        <row r="173">
          <cell r="A173">
            <v>256</v>
          </cell>
          <cell r="B173" t="str">
            <v>DRBR256</v>
          </cell>
          <cell r="C173" t="str">
            <v>Ofic. Licey al Medio</v>
          </cell>
          <cell r="D173" t="str">
            <v>Diebold</v>
          </cell>
          <cell r="E173" t="str">
            <v>Norte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Si</v>
          </cell>
          <cell r="L173" t="str">
            <v>Si</v>
          </cell>
          <cell r="M173" t="str">
            <v>Si</v>
          </cell>
          <cell r="N173" t="str">
            <v>Si</v>
          </cell>
          <cell r="O173" t="str">
            <v>Santiago 1</v>
          </cell>
        </row>
        <row r="174">
          <cell r="A174">
            <v>257</v>
          </cell>
          <cell r="B174" t="str">
            <v>DRBR257</v>
          </cell>
          <cell r="C174" t="str">
            <v>S/M Pola,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259</v>
          </cell>
          <cell r="B175" t="str">
            <v>DRBR259</v>
          </cell>
          <cell r="C175" t="str">
            <v>ATM Senado de República</v>
          </cell>
          <cell r="D175" t="str">
            <v>NCR</v>
          </cell>
          <cell r="E175" t="str">
            <v>Distrito Nacional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No</v>
          </cell>
          <cell r="M175" t="str">
            <v>No</v>
          </cell>
          <cell r="N175" t="str">
            <v>Si</v>
          </cell>
          <cell r="O175"/>
        </row>
        <row r="176">
          <cell r="A176">
            <v>261</v>
          </cell>
          <cell r="B176" t="str">
            <v>DRBR261</v>
          </cell>
          <cell r="C176" t="str">
            <v>Ofic. Aeropuerto Cibao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No</v>
          </cell>
          <cell r="L176" t="str">
            <v>Si</v>
          </cell>
          <cell r="M176" t="str">
            <v>No</v>
          </cell>
          <cell r="N176" t="str">
            <v>Si</v>
          </cell>
          <cell r="O176" t="str">
            <v>Santiago 1</v>
          </cell>
        </row>
        <row r="177">
          <cell r="A177">
            <v>262</v>
          </cell>
          <cell r="B177" t="str">
            <v>DRBR262</v>
          </cell>
          <cell r="C177" t="str">
            <v>Ofic. Obras Públicas</v>
          </cell>
          <cell r="D177" t="str">
            <v>Diebold</v>
          </cell>
          <cell r="E177" t="str">
            <v>Norte</v>
          </cell>
          <cell r="F177" t="str">
            <v>SI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No</v>
          </cell>
          <cell r="O177" t="str">
            <v>Santiago 1</v>
          </cell>
        </row>
        <row r="178">
          <cell r="A178">
            <v>264</v>
          </cell>
          <cell r="B178" t="str">
            <v>DRBR264</v>
          </cell>
          <cell r="C178" t="str">
            <v>S/M Nacional Av. Independencia</v>
          </cell>
          <cell r="D178" t="str">
            <v>Diebold</v>
          </cell>
          <cell r="E178" t="str">
            <v>Distrito Nacional</v>
          </cell>
          <cell r="F178" t="str">
            <v>SI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Grupo 5</v>
          </cell>
        </row>
        <row r="179">
          <cell r="A179">
            <v>266</v>
          </cell>
          <cell r="B179" t="str">
            <v>DRBR266</v>
          </cell>
          <cell r="C179" t="str">
            <v>Ofic. Villa Francisca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Si</v>
          </cell>
          <cell r="M179" t="str">
            <v>No</v>
          </cell>
          <cell r="N179" t="str">
            <v>Si</v>
          </cell>
          <cell r="O179" t="str">
            <v>Grupo 7</v>
          </cell>
        </row>
        <row r="180">
          <cell r="A180">
            <v>267</v>
          </cell>
          <cell r="B180" t="str">
            <v>DRBR267</v>
          </cell>
          <cell r="C180" t="str">
            <v>Centro Caja México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No</v>
          </cell>
          <cell r="L180" t="str">
            <v>Si</v>
          </cell>
          <cell r="M180" t="str">
            <v>No</v>
          </cell>
          <cell r="N180" t="str">
            <v>Si</v>
          </cell>
          <cell r="O180" t="str">
            <v>Grupo 7</v>
          </cell>
        </row>
        <row r="181">
          <cell r="A181">
            <v>268</v>
          </cell>
          <cell r="B181" t="str">
            <v>DRBR268</v>
          </cell>
          <cell r="C181" t="str">
            <v>Autobanco La Altagracia</v>
          </cell>
          <cell r="D181" t="str">
            <v>NCR</v>
          </cell>
          <cell r="E181" t="str">
            <v>Este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Si</v>
          </cell>
          <cell r="O181" t="str">
            <v>Romana-Higuey</v>
          </cell>
        </row>
        <row r="182">
          <cell r="A182">
            <v>272</v>
          </cell>
          <cell r="B182" t="str">
            <v>DRBR272</v>
          </cell>
          <cell r="C182" t="str">
            <v>Camara de Diputados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Si</v>
          </cell>
          <cell r="L182" t="str">
            <v>Si</v>
          </cell>
          <cell r="M182" t="str">
            <v>Si</v>
          </cell>
          <cell r="N182" t="str">
            <v>Si</v>
          </cell>
          <cell r="O182" t="str">
            <v>Grupo 2</v>
          </cell>
        </row>
        <row r="183">
          <cell r="A183">
            <v>275</v>
          </cell>
          <cell r="B183" t="str">
            <v>DRBR275</v>
          </cell>
          <cell r="C183" t="str">
            <v>AUTOBANCO DUARTE SANTIAGO</v>
          </cell>
          <cell r="D183" t="str">
            <v>Diebold</v>
          </cell>
          <cell r="E183" t="str">
            <v>Norte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Santiago 1</v>
          </cell>
        </row>
        <row r="184">
          <cell r="A184">
            <v>276</v>
          </cell>
          <cell r="B184" t="str">
            <v>DRBR276</v>
          </cell>
          <cell r="C184" t="str">
            <v>OFIC. LAS GUARANAS</v>
          </cell>
          <cell r="D184" t="str">
            <v>NCR</v>
          </cell>
          <cell r="E184" t="str">
            <v>Norte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San Francisco de Macorís</v>
          </cell>
        </row>
        <row r="185">
          <cell r="A185">
            <v>277</v>
          </cell>
          <cell r="B185" t="str">
            <v>DRBR277</v>
          </cell>
          <cell r="C185" t="str">
            <v>OFIC.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279</v>
          </cell>
          <cell r="B186" t="str">
            <v>DRBR279</v>
          </cell>
          <cell r="C186" t="str">
            <v>DGT #2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2</v>
          </cell>
        </row>
        <row r="187">
          <cell r="A187">
            <v>280</v>
          </cell>
          <cell r="B187" t="str">
            <v>DRBR752</v>
          </cell>
          <cell r="C187" t="str">
            <v>Cooperativa BR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No</v>
          </cell>
          <cell r="L187" t="str">
            <v>Si</v>
          </cell>
          <cell r="M187" t="str">
            <v>No</v>
          </cell>
          <cell r="N187" t="str">
            <v>No</v>
          </cell>
          <cell r="O187" t="str">
            <v>Grupo 7</v>
          </cell>
        </row>
        <row r="188">
          <cell r="A188">
            <v>281</v>
          </cell>
          <cell r="B188" t="str">
            <v>DRBR737</v>
          </cell>
          <cell r="C188" t="str">
            <v>S/M Pola Independencia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5</v>
          </cell>
        </row>
        <row r="189">
          <cell r="A189">
            <v>282</v>
          </cell>
          <cell r="B189" t="str">
            <v>DRBR282</v>
          </cell>
          <cell r="C189" t="str">
            <v>Autobanco Ofic. Nibaje</v>
          </cell>
          <cell r="D189" t="str">
            <v>NCR</v>
          </cell>
          <cell r="E189" t="str">
            <v>Norte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Si</v>
          </cell>
          <cell r="O189" t="str">
            <v>Santiago 2</v>
          </cell>
        </row>
        <row r="190">
          <cell r="A190">
            <v>283</v>
          </cell>
          <cell r="B190" t="str">
            <v>DRBR283</v>
          </cell>
          <cell r="C190" t="str">
            <v>OFIC. NIBAJE</v>
          </cell>
          <cell r="D190" t="str">
            <v>Wincor Nixdorf</v>
          </cell>
          <cell r="E190" t="str">
            <v>Norte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No</v>
          </cell>
          <cell r="L190" t="str">
            <v>Si</v>
          </cell>
          <cell r="M190" t="str">
            <v>No</v>
          </cell>
          <cell r="N190" t="str">
            <v>Si</v>
          </cell>
          <cell r="O190" t="str">
            <v>Santiago 2</v>
          </cell>
        </row>
        <row r="191">
          <cell r="A191">
            <v>285</v>
          </cell>
          <cell r="B191" t="str">
            <v>DRBR285</v>
          </cell>
          <cell r="C191" t="str">
            <v>Ofic. Camino Real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Puerto Plata</v>
          </cell>
        </row>
        <row r="192">
          <cell r="A192">
            <v>288</v>
          </cell>
          <cell r="B192" t="str">
            <v>DRBR288</v>
          </cell>
          <cell r="C192" t="str">
            <v xml:space="preserve">ATM Oficina Camino Real II (Puerto Plata) </v>
          </cell>
          <cell r="D192"/>
          <cell r="E192" t="str">
            <v>NORTE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/>
          <cell r="O192"/>
        </row>
        <row r="193">
          <cell r="A193">
            <v>289</v>
          </cell>
          <cell r="B193" t="str">
            <v>DRBR910</v>
          </cell>
          <cell r="C193" t="str">
            <v>ATM Oficina Bavaro II</v>
          </cell>
          <cell r="D193" t="str">
            <v>Diebold</v>
          </cell>
          <cell r="E193" t="str">
            <v>Este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/>
          </cell>
        </row>
        <row r="194">
          <cell r="A194">
            <v>290</v>
          </cell>
          <cell r="B194" t="str">
            <v>DRBR290</v>
          </cell>
          <cell r="C194" t="str">
            <v>Ofic. San Fco Macorís II</v>
          </cell>
          <cell r="D194" t="str">
            <v>NCR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San Francisco de Macorís</v>
          </cell>
        </row>
        <row r="195">
          <cell r="A195">
            <v>291</v>
          </cell>
          <cell r="B195" t="str">
            <v>DRBR291</v>
          </cell>
          <cell r="C195" t="str">
            <v>Jumbo Las Colinas</v>
          </cell>
          <cell r="D195" t="str">
            <v>NCR</v>
          </cell>
          <cell r="E195" t="str">
            <v>Norte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No</v>
          </cell>
          <cell r="O195" t="str">
            <v>Santiago 2</v>
          </cell>
        </row>
        <row r="196">
          <cell r="A196">
            <v>292</v>
          </cell>
          <cell r="B196" t="str">
            <v>DRBR292</v>
          </cell>
          <cell r="C196" t="str">
            <v>UNP Castañuela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No</v>
          </cell>
          <cell r="M196" t="str">
            <v>No</v>
          </cell>
          <cell r="N196" t="str">
            <v>Si</v>
          </cell>
          <cell r="O196" t="str">
            <v>Oficina</v>
          </cell>
        </row>
        <row r="197">
          <cell r="A197">
            <v>293</v>
          </cell>
          <cell r="B197" t="str">
            <v>DRBR293</v>
          </cell>
          <cell r="C197" t="str">
            <v>Hipermercado Nueva Vision</v>
          </cell>
          <cell r="D197" t="str">
            <v>NCR</v>
          </cell>
          <cell r="E197" t="str">
            <v>Este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No</v>
          </cell>
          <cell r="M197" t="str">
            <v>No</v>
          </cell>
          <cell r="N197" t="str">
            <v>No</v>
          </cell>
          <cell r="O197" t="str">
            <v>San Pedro de Macorís</v>
          </cell>
        </row>
        <row r="198">
          <cell r="A198">
            <v>294</v>
          </cell>
          <cell r="B198" t="str">
            <v>DRBR294</v>
          </cell>
          <cell r="C198" t="str">
            <v>Plaza Zaglul San Pedro de Macorís #2</v>
          </cell>
          <cell r="D198" t="str">
            <v>NCR</v>
          </cell>
          <cell r="E198" t="str">
            <v>Este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No</v>
          </cell>
          <cell r="O198" t="str">
            <v>San Pedro de Macorís</v>
          </cell>
        </row>
        <row r="199">
          <cell r="A199">
            <v>295</v>
          </cell>
          <cell r="B199" t="str">
            <v>DRBR295</v>
          </cell>
          <cell r="C199" t="str">
            <v>Plaza Zaglul El Seybo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296</v>
          </cell>
          <cell r="B200" t="str">
            <v>DRBR296</v>
          </cell>
          <cell r="C200" t="str">
            <v>Estación ECO Petroleo Baní [BANICOMB]</v>
          </cell>
          <cell r="D200" t="str">
            <v>NCR</v>
          </cell>
          <cell r="E200" t="str">
            <v>Sur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Oficina</v>
          </cell>
        </row>
        <row r="201">
          <cell r="A201">
            <v>297</v>
          </cell>
          <cell r="B201" t="str">
            <v>DRBR297</v>
          </cell>
          <cell r="C201" t="str">
            <v>Super Cadena Ocoa</v>
          </cell>
          <cell r="D201" t="str">
            <v>NCR</v>
          </cell>
          <cell r="E201" t="str">
            <v>Sur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Si</v>
          </cell>
          <cell r="L201" t="str">
            <v>Si</v>
          </cell>
          <cell r="M201" t="str">
            <v>Si</v>
          </cell>
          <cell r="N201" t="str">
            <v>No</v>
          </cell>
          <cell r="O201" t="str">
            <v>Oficina</v>
          </cell>
        </row>
        <row r="202">
          <cell r="A202">
            <v>298</v>
          </cell>
          <cell r="B202" t="str">
            <v>DRBR298</v>
          </cell>
          <cell r="C202" t="str">
            <v>S/M Aprezio Engombe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Si</v>
          </cell>
          <cell r="L202" t="str">
            <v>Si</v>
          </cell>
          <cell r="M202" t="str">
            <v>Si</v>
          </cell>
          <cell r="N202" t="str">
            <v>No</v>
          </cell>
          <cell r="O202" t="str">
            <v>Grupo 5</v>
          </cell>
        </row>
        <row r="203">
          <cell r="A203">
            <v>299</v>
          </cell>
          <cell r="B203" t="str">
            <v>DRBR299</v>
          </cell>
          <cell r="C203" t="str">
            <v>S/M Aprezio Cotui</v>
          </cell>
          <cell r="D203" t="str">
            <v>NCR</v>
          </cell>
          <cell r="E203" t="str">
            <v>Norte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300</v>
          </cell>
          <cell r="B204" t="str">
            <v>DRBR300</v>
          </cell>
          <cell r="C204" t="str">
            <v>S/M Aprezio Guaricano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1</v>
          </cell>
        </row>
        <row r="205">
          <cell r="A205">
            <v>301</v>
          </cell>
          <cell r="B205" t="str">
            <v>DRBR301</v>
          </cell>
          <cell r="C205" t="str">
            <v>Ofic. Alfa &amp; Omega</v>
          </cell>
          <cell r="D205" t="str">
            <v>NCR</v>
          </cell>
          <cell r="E205" t="str">
            <v>Sur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Barahona</v>
          </cell>
        </row>
        <row r="206">
          <cell r="A206">
            <v>302</v>
          </cell>
          <cell r="B206" t="str">
            <v>DRBR302</v>
          </cell>
          <cell r="C206" t="str">
            <v>S/M Aprezio Los Mameyes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7</v>
          </cell>
        </row>
        <row r="207">
          <cell r="A207">
            <v>304</v>
          </cell>
          <cell r="B207" t="str">
            <v>DRBR304</v>
          </cell>
          <cell r="C207" t="str">
            <v>Multicentro La Sirena Estrella Sadhala</v>
          </cell>
          <cell r="D207" t="str">
            <v>NCR</v>
          </cell>
          <cell r="E207" t="str">
            <v>Norte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No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No</v>
          </cell>
          <cell r="O207" t="str">
            <v>Santiago 2</v>
          </cell>
        </row>
        <row r="208">
          <cell r="A208">
            <v>306</v>
          </cell>
          <cell r="B208" t="str">
            <v>DRBR306</v>
          </cell>
          <cell r="C208" t="str">
            <v>ATM Hospital Dr. Toribio</v>
          </cell>
          <cell r="D208" t="str">
            <v>NCR</v>
          </cell>
          <cell r="E208" t="str">
            <v>Norte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Si</v>
          </cell>
          <cell r="O208" t="str">
            <v/>
          </cell>
        </row>
        <row r="209">
          <cell r="A209">
            <v>307</v>
          </cell>
          <cell r="B209" t="str">
            <v>DRBR307</v>
          </cell>
          <cell r="C209"/>
          <cell r="D209"/>
          <cell r="E209" t="str">
            <v>Norte</v>
          </cell>
          <cell r="F209" t="str">
            <v>SI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Nagua</v>
          </cell>
        </row>
        <row r="210">
          <cell r="A210">
            <v>309</v>
          </cell>
          <cell r="B210" t="str">
            <v>DRBR309</v>
          </cell>
          <cell r="C210" t="str">
            <v>ATM Secrets Cap Cana I</v>
          </cell>
          <cell r="D210" t="str">
            <v>NCR</v>
          </cell>
          <cell r="E210" t="str">
            <v>Este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/>
          </cell>
        </row>
        <row r="211">
          <cell r="A211">
            <v>310</v>
          </cell>
          <cell r="B211" t="str">
            <v>DRBR310</v>
          </cell>
          <cell r="C211" t="str">
            <v>FARMACIA SAN JUDAS TADEO</v>
          </cell>
          <cell r="D211" t="str">
            <v>Diebold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Si</v>
          </cell>
          <cell r="O211" t="str">
            <v>Oficina</v>
          </cell>
        </row>
        <row r="212">
          <cell r="A212">
            <v>311</v>
          </cell>
          <cell r="B212" t="str">
            <v>DRBR311</v>
          </cell>
          <cell r="C212" t="str">
            <v>ATM Plaza Eroski</v>
          </cell>
          <cell r="D212" t="str">
            <v>NCR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No</v>
          </cell>
          <cell r="L212" t="str">
            <v>No</v>
          </cell>
          <cell r="M212" t="str">
            <v>No</v>
          </cell>
          <cell r="N212" t="str">
            <v>Si</v>
          </cell>
          <cell r="O212"/>
        </row>
        <row r="213">
          <cell r="A213">
            <v>312</v>
          </cell>
          <cell r="B213" t="str">
            <v>DRBR312</v>
          </cell>
          <cell r="C213" t="str">
            <v>Ofic. Tiradentes #2</v>
          </cell>
          <cell r="D213" t="str">
            <v>NCR</v>
          </cell>
          <cell r="E213" t="str">
            <v>Distrito Nacional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Grupo 8</v>
          </cell>
        </row>
        <row r="214">
          <cell r="A214">
            <v>314</v>
          </cell>
          <cell r="B214" t="str">
            <v>DRBR314</v>
          </cell>
          <cell r="C214" t="str">
            <v>OFICINA CAMBITA GARBITO</v>
          </cell>
          <cell r="D214" t="str">
            <v>NCR</v>
          </cell>
          <cell r="E214" t="str">
            <v>Sur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315</v>
          </cell>
          <cell r="B215" t="str">
            <v>DRBR315</v>
          </cell>
          <cell r="C215" t="str">
            <v>Ofic. Estrella Sadhala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Si</v>
          </cell>
          <cell r="M215" t="str">
            <v>No</v>
          </cell>
          <cell r="N215" t="str">
            <v>Si</v>
          </cell>
          <cell r="O215" t="str">
            <v>Santiago 1</v>
          </cell>
        </row>
        <row r="216">
          <cell r="A216">
            <v>317</v>
          </cell>
          <cell r="B216" t="str">
            <v>DRBR317</v>
          </cell>
          <cell r="C216" t="str">
            <v>Oficina Lope de Vega I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Si</v>
          </cell>
          <cell r="M216" t="str">
            <v>No</v>
          </cell>
          <cell r="N216" t="str">
            <v>Si</v>
          </cell>
          <cell r="O216" t="str">
            <v/>
          </cell>
        </row>
        <row r="217">
          <cell r="A217">
            <v>318</v>
          </cell>
          <cell r="B217" t="str">
            <v>DRBR318</v>
          </cell>
          <cell r="C217" t="str">
            <v>Autoservicio Lope de Vega</v>
          </cell>
          <cell r="D217" t="str">
            <v>NCR</v>
          </cell>
          <cell r="E217" t="str">
            <v/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Grupo 8</v>
          </cell>
        </row>
        <row r="218">
          <cell r="A218">
            <v>319</v>
          </cell>
          <cell r="B218" t="str">
            <v>DRBR319</v>
          </cell>
          <cell r="C218" t="str">
            <v>Autobanco Lope de Vega #1</v>
          </cell>
          <cell r="D218" t="str">
            <v/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/>
          </cell>
        </row>
        <row r="219">
          <cell r="A219">
            <v>320</v>
          </cell>
          <cell r="B219" t="str">
            <v>DRBR320</v>
          </cell>
          <cell r="C219" t="str">
            <v>Hotel Dreams Uvero Alto</v>
          </cell>
          <cell r="D219" t="str">
            <v/>
          </cell>
          <cell r="E219" t="str">
            <v/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Si</v>
          </cell>
          <cell r="L219" t="str">
            <v>Si</v>
          </cell>
          <cell r="M219" t="str">
            <v>Si</v>
          </cell>
          <cell r="N219" t="str">
            <v>Si</v>
          </cell>
          <cell r="O219" t="str">
            <v/>
          </cell>
        </row>
        <row r="220">
          <cell r="A220">
            <v>321</v>
          </cell>
          <cell r="B220" t="str">
            <v>DRBR321</v>
          </cell>
          <cell r="C220" t="str">
            <v>Ofic. Jimenez Moya I</v>
          </cell>
          <cell r="D220" t="str">
            <v>Wincor Nixdorf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Si</v>
          </cell>
          <cell r="L220" t="str">
            <v>Si</v>
          </cell>
          <cell r="M220" t="str">
            <v>Si</v>
          </cell>
          <cell r="N220" t="str">
            <v>Si</v>
          </cell>
          <cell r="O220" t="str">
            <v>Grupo 2</v>
          </cell>
        </row>
        <row r="221">
          <cell r="A221">
            <v>325</v>
          </cell>
          <cell r="B221" t="str">
            <v>DRBR325</v>
          </cell>
          <cell r="C221" t="str">
            <v>Casa Edwin</v>
          </cell>
          <cell r="D221" t="str">
            <v>NCR</v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/>
          </cell>
        </row>
        <row r="222">
          <cell r="A222">
            <v>326</v>
          </cell>
          <cell r="B222" t="str">
            <v>DRBR326</v>
          </cell>
          <cell r="C222" t="str">
            <v>Autoservicio Jimenez Moya</v>
          </cell>
          <cell r="D222" t="str">
            <v>NCR</v>
          </cell>
          <cell r="E222" t="str">
            <v>Distrito Nacional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Grupo 2</v>
          </cell>
        </row>
        <row r="223">
          <cell r="A223">
            <v>327</v>
          </cell>
          <cell r="B223" t="str">
            <v>DRBR327</v>
          </cell>
          <cell r="C223" t="str">
            <v>SBD NACIONAL 27</v>
          </cell>
          <cell r="D223" t="str">
            <v>Diebold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No</v>
          </cell>
          <cell r="O223" t="str">
            <v>Grupo 3</v>
          </cell>
        </row>
        <row r="224">
          <cell r="A224">
            <v>330</v>
          </cell>
          <cell r="B224" t="str">
            <v>DRBR330</v>
          </cell>
          <cell r="C224" t="str">
            <v>Oficina Boulevard</v>
          </cell>
          <cell r="D224" t="str">
            <v>Diebold</v>
          </cell>
          <cell r="E224" t="str">
            <v>Este</v>
          </cell>
          <cell r="F224" t="str">
            <v>SI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Si</v>
          </cell>
          <cell r="O224" t="str">
            <v>Romana-Higuey</v>
          </cell>
        </row>
        <row r="225">
          <cell r="A225">
            <v>331</v>
          </cell>
          <cell r="B225" t="str">
            <v>DRBR331</v>
          </cell>
          <cell r="C225" t="str">
            <v>Ayuntamiento Santo Dgo. Este</v>
          </cell>
          <cell r="D225" t="str">
            <v/>
          </cell>
          <cell r="E225" t="str">
            <v/>
          </cell>
          <cell r="F225" t="str">
            <v>NO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/>
          </cell>
        </row>
        <row r="226">
          <cell r="A226">
            <v>332</v>
          </cell>
          <cell r="B226" t="str">
            <v>DRBR332</v>
          </cell>
          <cell r="C226" t="str">
            <v>Est. Sigma Cotui</v>
          </cell>
          <cell r="D226" t="str">
            <v/>
          </cell>
          <cell r="E226" t="str">
            <v/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No</v>
          </cell>
          <cell r="L226" t="str">
            <v>Si</v>
          </cell>
          <cell r="M226" t="str">
            <v>No</v>
          </cell>
          <cell r="N226" t="str">
            <v>Si</v>
          </cell>
          <cell r="O226" t="str">
            <v/>
          </cell>
        </row>
        <row r="227">
          <cell r="A227">
            <v>333</v>
          </cell>
          <cell r="B227" t="str">
            <v>DRBR333</v>
          </cell>
          <cell r="C227" t="str">
            <v>Ofic. Turey Maimón</v>
          </cell>
          <cell r="D227" t="str">
            <v/>
          </cell>
          <cell r="E227" t="str">
            <v/>
          </cell>
          <cell r="F227" t="str">
            <v>NO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/>
          </cell>
        </row>
        <row r="228">
          <cell r="A228">
            <v>334</v>
          </cell>
          <cell r="B228" t="str">
            <v>DRBR334</v>
          </cell>
          <cell r="C228" t="str">
            <v>Of. Salcedo #2</v>
          </cell>
          <cell r="D228" t="str">
            <v/>
          </cell>
          <cell r="E228" t="str">
            <v>Norte</v>
          </cell>
          <cell r="F228" t="str">
            <v>SI</v>
          </cell>
          <cell r="G228" t="str">
            <v>Si</v>
          </cell>
          <cell r="H228" t="str">
            <v>Si</v>
          </cell>
          <cell r="I228" t="str">
            <v>No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335</v>
          </cell>
          <cell r="B229" t="str">
            <v>DRBR335</v>
          </cell>
          <cell r="C229" t="str">
            <v>Edificio Aster</v>
          </cell>
          <cell r="D229" t="str">
            <v>NCR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Si</v>
          </cell>
          <cell r="L229" t="str">
            <v>Si</v>
          </cell>
          <cell r="M229" t="str">
            <v>Si</v>
          </cell>
          <cell r="N229" t="str">
            <v>No</v>
          </cell>
          <cell r="O229" t="str">
            <v/>
          </cell>
        </row>
        <row r="230">
          <cell r="A230">
            <v>336</v>
          </cell>
          <cell r="B230" t="str">
            <v>DRBR336</v>
          </cell>
          <cell r="C230" t="str">
            <v>ATM Instituto Nacional de Cancer (incart)</v>
          </cell>
          <cell r="D230" t="str">
            <v>NCR</v>
          </cell>
          <cell r="E230" t="str">
            <v>Distrito Nacional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No</v>
          </cell>
          <cell r="L230" t="str">
            <v>No</v>
          </cell>
          <cell r="M230" t="str">
            <v>No</v>
          </cell>
          <cell r="N230" t="str">
            <v>Si</v>
          </cell>
          <cell r="O230"/>
        </row>
        <row r="231">
          <cell r="A231">
            <v>337</v>
          </cell>
          <cell r="B231" t="str">
            <v>DRBR337</v>
          </cell>
          <cell r="C231" t="str">
            <v>ATM S/M Cooperativa Moca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No</v>
          </cell>
          <cell r="O231" t="str">
            <v/>
          </cell>
        </row>
        <row r="232">
          <cell r="A232">
            <v>338</v>
          </cell>
          <cell r="B232" t="str">
            <v>DRBR338</v>
          </cell>
          <cell r="C232" t="str">
            <v>Aprezio Pantoja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/>
          </cell>
          <cell r="O232" t="str">
            <v/>
          </cell>
        </row>
        <row r="233">
          <cell r="A233">
            <v>339</v>
          </cell>
          <cell r="B233" t="str">
            <v>DRBR339</v>
          </cell>
          <cell r="C233" t="str">
            <v>S/M Aprezio BaYona</v>
          </cell>
          <cell r="D233" t="str">
            <v>NCR</v>
          </cell>
          <cell r="E233" t="str">
            <v>Distrito Nacional</v>
          </cell>
          <cell r="F233" t="str">
            <v>SI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Si</v>
          </cell>
          <cell r="L233" t="str">
            <v>Si</v>
          </cell>
          <cell r="M233" t="str">
            <v>Si</v>
          </cell>
          <cell r="N233" t="str">
            <v>No</v>
          </cell>
          <cell r="O233" t="str">
            <v>Grupo 5</v>
          </cell>
        </row>
        <row r="234">
          <cell r="A234">
            <v>342</v>
          </cell>
          <cell r="B234" t="str">
            <v>DRBR342</v>
          </cell>
          <cell r="C234" t="str">
            <v>ATM Oficina Obras Públicas AZUA</v>
          </cell>
          <cell r="D234" t="str">
            <v>NCR</v>
          </cell>
          <cell r="E234" t="str">
            <v>Sur</v>
          </cell>
          <cell r="F234" t="str">
            <v>SI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No</v>
          </cell>
          <cell r="M234" t="str">
            <v>No</v>
          </cell>
          <cell r="N234" t="str">
            <v>No</v>
          </cell>
          <cell r="O234"/>
        </row>
        <row r="235">
          <cell r="A235">
            <v>346</v>
          </cell>
          <cell r="B235" t="str">
            <v>DRBR346</v>
          </cell>
          <cell r="C235" t="str">
            <v>ATM Ministerio de Industria y Comercio</v>
          </cell>
          <cell r="D235" t="str">
            <v>NCR</v>
          </cell>
          <cell r="E235" t="str">
            <v>Distrito Nacional</v>
          </cell>
          <cell r="F235"/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No</v>
          </cell>
          <cell r="M235" t="str">
            <v>No</v>
          </cell>
          <cell r="N235" t="str">
            <v>No</v>
          </cell>
          <cell r="O235" t="str">
            <v>Grupo 2</v>
          </cell>
        </row>
        <row r="236">
          <cell r="A236">
            <v>347</v>
          </cell>
          <cell r="B236" t="str">
            <v>DRBR347</v>
          </cell>
          <cell r="C236"/>
          <cell r="D236"/>
          <cell r="E236"/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/>
          <cell r="O236"/>
        </row>
        <row r="237">
          <cell r="A237">
            <v>350</v>
          </cell>
          <cell r="B237" t="str">
            <v>DRBR350</v>
          </cell>
          <cell r="C237" t="str">
            <v>Ofic. Villa Tapia</v>
          </cell>
          <cell r="D237" t="str">
            <v>NCR</v>
          </cell>
          <cell r="E237" t="str">
            <v>Norte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Si</v>
          </cell>
          <cell r="M237" t="str">
            <v>No</v>
          </cell>
          <cell r="N237" t="str">
            <v>Si</v>
          </cell>
          <cell r="O237" t="str">
            <v>Oficina</v>
          </cell>
        </row>
        <row r="238">
          <cell r="A238">
            <v>351</v>
          </cell>
          <cell r="B238" t="str">
            <v>DRBR351</v>
          </cell>
          <cell r="C238" t="str">
            <v>S/M Jose Luis Pto. Plata</v>
          </cell>
          <cell r="D238" t="str">
            <v>NCR</v>
          </cell>
          <cell r="E238" t="str">
            <v>Norte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Puerto Plata</v>
          </cell>
        </row>
        <row r="239">
          <cell r="A239">
            <v>352</v>
          </cell>
          <cell r="B239" t="str">
            <v>DRBR352</v>
          </cell>
          <cell r="C239" t="str">
            <v>Estacion Shell Square One</v>
          </cell>
          <cell r="D239" t="str">
            <v>NCR</v>
          </cell>
          <cell r="E239" t="str">
            <v>Norte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Si</v>
          </cell>
          <cell r="L239" t="str">
            <v>Si</v>
          </cell>
          <cell r="M239" t="str">
            <v>Si</v>
          </cell>
          <cell r="N239" t="str">
            <v>Si</v>
          </cell>
          <cell r="O239" t="str">
            <v>Santiago 2</v>
          </cell>
        </row>
        <row r="240">
          <cell r="A240">
            <v>353</v>
          </cell>
          <cell r="B240" t="str">
            <v>DRBR353</v>
          </cell>
          <cell r="C240" t="str">
            <v>Estacion Shell Boulevard Juan Dolio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Si</v>
          </cell>
          <cell r="L240" t="str">
            <v>Si</v>
          </cell>
          <cell r="M240" t="str">
            <v>Si</v>
          </cell>
          <cell r="N240" t="str">
            <v>No</v>
          </cell>
          <cell r="O240" t="str">
            <v>Grupo 9</v>
          </cell>
        </row>
        <row r="241">
          <cell r="A241">
            <v>354</v>
          </cell>
          <cell r="B241" t="str">
            <v>DRBR354</v>
          </cell>
          <cell r="C241" t="str">
            <v>Ofic. Nuñez de Caceres #2</v>
          </cell>
          <cell r="D241" t="str">
            <v>NCR</v>
          </cell>
          <cell r="E241" t="str">
            <v>Distrito Nacional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Si</v>
          </cell>
          <cell r="L241" t="str">
            <v>Si</v>
          </cell>
          <cell r="M241" t="str">
            <v>Si</v>
          </cell>
          <cell r="N241" t="str">
            <v>Si</v>
          </cell>
          <cell r="O241" t="str">
            <v>Grupo 6</v>
          </cell>
        </row>
        <row r="242">
          <cell r="A242">
            <v>355</v>
          </cell>
          <cell r="B242" t="str">
            <v>DRBR355</v>
          </cell>
          <cell r="C242" t="str">
            <v>UNP Metro #2</v>
          </cell>
          <cell r="D242" t="str">
            <v>NCR</v>
          </cell>
          <cell r="E242" t="str">
            <v>Distrito Nacional</v>
          </cell>
          <cell r="F242" t="str">
            <v>SI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Grupo 8</v>
          </cell>
        </row>
        <row r="243">
          <cell r="A243">
            <v>356</v>
          </cell>
          <cell r="B243" t="str">
            <v>DRBR356</v>
          </cell>
          <cell r="C243" t="str">
            <v>Estacion SIGMA San Cristobal</v>
          </cell>
          <cell r="D243" t="str">
            <v>NCR</v>
          </cell>
          <cell r="E243" t="str">
            <v>Sur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Grupo 5</v>
          </cell>
        </row>
        <row r="244">
          <cell r="A244">
            <v>357</v>
          </cell>
          <cell r="B244" t="str">
            <v>DRBR357</v>
          </cell>
          <cell r="C244" t="str">
            <v>Universidad Nacional Evangelica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Santiago 1</v>
          </cell>
        </row>
        <row r="245">
          <cell r="A245">
            <v>358</v>
          </cell>
          <cell r="B245" t="str">
            <v>DRBR358</v>
          </cell>
          <cell r="C245" t="str">
            <v>ATM Ayuntamiento Cevico</v>
          </cell>
          <cell r="D245"/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  <cell r="O245"/>
        </row>
        <row r="246">
          <cell r="A246">
            <v>359</v>
          </cell>
          <cell r="B246" t="str">
            <v>DRBR359</v>
          </cell>
          <cell r="C246"/>
          <cell r="D246"/>
          <cell r="E246"/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/>
          <cell r="O246"/>
        </row>
        <row r="247">
          <cell r="A247">
            <v>360</v>
          </cell>
          <cell r="B247" t="str">
            <v>DRBR360</v>
          </cell>
          <cell r="C247"/>
          <cell r="D247"/>
          <cell r="E247"/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/>
          <cell r="O247"/>
        </row>
        <row r="248">
          <cell r="A248">
            <v>364</v>
          </cell>
          <cell r="B248" t="str">
            <v>DRBR364</v>
          </cell>
          <cell r="C248" t="str">
            <v>ATM  TABADOM HOLDING</v>
          </cell>
          <cell r="D248" t="str">
            <v>NCR</v>
          </cell>
          <cell r="E248"/>
          <cell r="F248" t="str">
            <v>NO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No</v>
          </cell>
          <cell r="L248" t="str">
            <v>No</v>
          </cell>
          <cell r="M248" t="str">
            <v>No</v>
          </cell>
          <cell r="N248" t="str">
            <v>Si</v>
          </cell>
          <cell r="O248" t="str">
            <v>Santiago</v>
          </cell>
        </row>
        <row r="249">
          <cell r="A249">
            <v>366</v>
          </cell>
          <cell r="B249" t="str">
            <v>DRBR366</v>
          </cell>
          <cell r="C249" t="str">
            <v>ATM Oficina Boulevard (Higuey) II</v>
          </cell>
          <cell r="D249"/>
          <cell r="E249"/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/>
          <cell r="O249"/>
        </row>
        <row r="250">
          <cell r="A250">
            <v>370</v>
          </cell>
          <cell r="B250" t="str">
            <v>DRBR370</v>
          </cell>
          <cell r="C250" t="str">
            <v>ATM Oficina Cruce de Imbert II (puerto Plata)</v>
          </cell>
          <cell r="D250" t="str">
            <v>Diebold</v>
          </cell>
          <cell r="E250" t="str">
            <v>Norte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/>
          <cell r="O250" t="str">
            <v>Puerto Plata</v>
          </cell>
        </row>
        <row r="251">
          <cell r="A251">
            <v>372</v>
          </cell>
          <cell r="B251" t="str">
            <v>DRBR372</v>
          </cell>
          <cell r="C251"/>
          <cell r="D251"/>
          <cell r="E251"/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/>
          <cell r="O251"/>
        </row>
        <row r="252">
          <cell r="A252">
            <v>373</v>
          </cell>
          <cell r="B252" t="str">
            <v>DRBR373</v>
          </cell>
          <cell r="C252"/>
          <cell r="D252"/>
          <cell r="E252"/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377</v>
          </cell>
          <cell r="B253" t="str">
            <v>DRBR377</v>
          </cell>
          <cell r="C253" t="str">
            <v>ATM Estacion del Metro Eduardo Brito</v>
          </cell>
          <cell r="D253" t="str">
            <v>NCR</v>
          </cell>
          <cell r="E253" t="str">
            <v>Distrito Nacional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No</v>
          </cell>
          <cell r="O253" t="str">
            <v/>
          </cell>
        </row>
        <row r="254">
          <cell r="A254">
            <v>378</v>
          </cell>
          <cell r="B254" t="str">
            <v>DRBR378</v>
          </cell>
          <cell r="C254"/>
          <cell r="D254"/>
          <cell r="E254"/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380</v>
          </cell>
          <cell r="B255" t="str">
            <v>DRBR380</v>
          </cell>
          <cell r="C255" t="str">
            <v>Ofic. Navarrete</v>
          </cell>
          <cell r="D255" t="str">
            <v>NCR</v>
          </cell>
          <cell r="E255" t="str">
            <v>Norte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No</v>
          </cell>
          <cell r="L255" t="str">
            <v>Si</v>
          </cell>
          <cell r="M255" t="str">
            <v>No</v>
          </cell>
          <cell r="N255" t="str">
            <v>Si</v>
          </cell>
          <cell r="O255" t="str">
            <v>Oficina</v>
          </cell>
        </row>
        <row r="256">
          <cell r="A256">
            <v>382</v>
          </cell>
          <cell r="B256" t="str">
            <v xml:space="preserve">DRBR382 </v>
          </cell>
          <cell r="C256"/>
          <cell r="D256"/>
          <cell r="E256"/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/>
          <cell r="O256"/>
        </row>
        <row r="257">
          <cell r="A257">
            <v>383</v>
          </cell>
          <cell r="B257" t="str">
            <v>DRBR383</v>
          </cell>
          <cell r="C257"/>
          <cell r="D257"/>
          <cell r="E257"/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/>
          <cell r="O257"/>
        </row>
        <row r="258">
          <cell r="A258">
            <v>385</v>
          </cell>
          <cell r="B258" t="str">
            <v>DRBR385</v>
          </cell>
          <cell r="C258" t="str">
            <v>OFIC. PLAZA VERON I</v>
          </cell>
          <cell r="D258" t="str">
            <v>NCR</v>
          </cell>
          <cell r="E258" t="str">
            <v>Este</v>
          </cell>
          <cell r="F258" t="str">
            <v>NO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Si</v>
          </cell>
          <cell r="M258" t="str">
            <v>No</v>
          </cell>
          <cell r="N258" t="str">
            <v>Si</v>
          </cell>
          <cell r="O258" t="str">
            <v>Romana-Higuey</v>
          </cell>
        </row>
        <row r="259">
          <cell r="A259">
            <v>386</v>
          </cell>
          <cell r="B259" t="str">
            <v>DRBR386</v>
          </cell>
          <cell r="C259" t="str">
            <v>OFIC. PLAZA VERON II</v>
          </cell>
          <cell r="D259" t="str">
            <v>NCR</v>
          </cell>
          <cell r="E259" t="str">
            <v>Este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No</v>
          </cell>
          <cell r="L259" t="str">
            <v>Si</v>
          </cell>
          <cell r="M259" t="str">
            <v>No</v>
          </cell>
          <cell r="N259" t="str">
            <v>Si</v>
          </cell>
          <cell r="O259" t="str">
            <v>Romana-Higuey</v>
          </cell>
        </row>
        <row r="260">
          <cell r="A260">
            <v>387</v>
          </cell>
          <cell r="B260" t="str">
            <v>DRBR387</v>
          </cell>
          <cell r="C260" t="str">
            <v>S/M La Cadena San Vicente</v>
          </cell>
          <cell r="D260" t="str">
            <v>Wincor Nixdorf</v>
          </cell>
          <cell r="E260" t="str">
            <v>Distrito Nacional</v>
          </cell>
          <cell r="F260" t="str">
            <v>NO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No</v>
          </cell>
          <cell r="O260" t="str">
            <v>Grupo 4</v>
          </cell>
        </row>
        <row r="261">
          <cell r="A261">
            <v>388</v>
          </cell>
          <cell r="B261" t="str">
            <v>DRBR388</v>
          </cell>
          <cell r="C261" t="str">
            <v>LA SIRENA PUERTO PLATA</v>
          </cell>
          <cell r="D261" t="str">
            <v>Wincor Nixdorf</v>
          </cell>
          <cell r="E261" t="str">
            <v>Norte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No</v>
          </cell>
          <cell r="O261" t="str">
            <v>Puerto Plata</v>
          </cell>
        </row>
        <row r="262">
          <cell r="A262">
            <v>389</v>
          </cell>
          <cell r="B262" t="str">
            <v>DRBR389</v>
          </cell>
          <cell r="C262" t="str">
            <v>HOTEL PRINCESS</v>
          </cell>
          <cell r="D262" t="str">
            <v>Diebold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Si</v>
          </cell>
          <cell r="N262" t="str">
            <v>Si</v>
          </cell>
          <cell r="O262" t="str">
            <v>Grupo 2</v>
          </cell>
        </row>
        <row r="263">
          <cell r="A263">
            <v>390</v>
          </cell>
          <cell r="B263" t="str">
            <v>DRBR390</v>
          </cell>
          <cell r="C263" t="str">
            <v>Ofic. Boca Chica #2</v>
          </cell>
          <cell r="D263" t="str">
            <v>Wincor Nixdorf</v>
          </cell>
          <cell r="E263" t="str">
            <v>Este</v>
          </cell>
          <cell r="F263" t="str">
            <v>NO</v>
          </cell>
          <cell r="G263" t="str">
            <v>Si</v>
          </cell>
          <cell r="H263" t="str">
            <v>Si</v>
          </cell>
          <cell r="I263" t="str">
            <v>No</v>
          </cell>
          <cell r="J263" t="str">
            <v>Si</v>
          </cell>
          <cell r="K263" t="str">
            <v>No</v>
          </cell>
          <cell r="L263" t="str">
            <v>Si</v>
          </cell>
          <cell r="M263" t="str">
            <v>No</v>
          </cell>
          <cell r="N263" t="str">
            <v>Si</v>
          </cell>
          <cell r="O263" t="str">
            <v>Oficina</v>
          </cell>
        </row>
        <row r="264">
          <cell r="A264">
            <v>391</v>
          </cell>
          <cell r="B264" t="str">
            <v>DRBR391</v>
          </cell>
          <cell r="C264" t="str">
            <v>JUMBO LUPERON</v>
          </cell>
          <cell r="D264" t="str">
            <v>Wincor Nixdorf</v>
          </cell>
          <cell r="E264" t="str">
            <v>Distrito Nacional</v>
          </cell>
          <cell r="F264" t="str">
            <v>NO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Si</v>
          </cell>
          <cell r="L264" t="str">
            <v>Si</v>
          </cell>
          <cell r="M264" t="str">
            <v>Si</v>
          </cell>
          <cell r="N264" t="str">
            <v>No</v>
          </cell>
          <cell r="O264" t="str">
            <v>Grupo 6</v>
          </cell>
        </row>
        <row r="265">
          <cell r="A265">
            <v>392</v>
          </cell>
          <cell r="B265" t="str">
            <v>DRBR392</v>
          </cell>
          <cell r="C265" t="str">
            <v>Ofic. San Juan De La Maguana #2</v>
          </cell>
          <cell r="D265" t="str">
            <v>Wincor Nixdorf</v>
          </cell>
          <cell r="E265" t="str">
            <v>Sur</v>
          </cell>
          <cell r="F265" t="str">
            <v>SI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Si</v>
          </cell>
          <cell r="M265" t="str">
            <v>No</v>
          </cell>
          <cell r="N265" t="str">
            <v>Si</v>
          </cell>
          <cell r="O265" t="str">
            <v>Oficina</v>
          </cell>
        </row>
        <row r="266">
          <cell r="A266">
            <v>394</v>
          </cell>
          <cell r="B266" t="str">
            <v>DRBR394</v>
          </cell>
          <cell r="C266" t="str">
            <v>MULTICENTRO SIRENA LUPERON</v>
          </cell>
          <cell r="D266" t="str">
            <v>Wincor Nixdorf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No</v>
          </cell>
          <cell r="O266" t="str">
            <v>Grupo 6</v>
          </cell>
        </row>
        <row r="267">
          <cell r="A267">
            <v>395</v>
          </cell>
          <cell r="B267" t="str">
            <v>DRBR395</v>
          </cell>
          <cell r="C267" t="str">
            <v>Ofic. Sabana Iglesia</v>
          </cell>
          <cell r="D267" t="str">
            <v>NCR</v>
          </cell>
          <cell r="E267" t="str">
            <v>Norte</v>
          </cell>
          <cell r="F267" t="str">
            <v>NO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No</v>
          </cell>
          <cell r="L267" t="str">
            <v>Si</v>
          </cell>
          <cell r="M267" t="str">
            <v>No</v>
          </cell>
          <cell r="N267" t="str">
            <v>Si</v>
          </cell>
          <cell r="O267" t="str">
            <v>Oficina</v>
          </cell>
        </row>
        <row r="268">
          <cell r="A268">
            <v>396</v>
          </cell>
          <cell r="B268" t="str">
            <v>DRBR396</v>
          </cell>
          <cell r="C268" t="str">
            <v>OFIC. PLAZA ULLOA</v>
          </cell>
          <cell r="D268" t="str">
            <v>Wincor Nixdorf</v>
          </cell>
          <cell r="E268" t="str">
            <v>Norte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Si</v>
          </cell>
          <cell r="O268" t="str">
            <v>Santiago 2</v>
          </cell>
        </row>
        <row r="269">
          <cell r="A269">
            <v>397</v>
          </cell>
          <cell r="B269" t="str">
            <v>DRBR397</v>
          </cell>
          <cell r="C269" t="str">
            <v>AUTOBANCO SAN FCO. MACORIS</v>
          </cell>
          <cell r="D269" t="str">
            <v>Diebold</v>
          </cell>
          <cell r="E269" t="str">
            <v>Norte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Si</v>
          </cell>
          <cell r="O269" t="str">
            <v>San Francisco de Macorís</v>
          </cell>
        </row>
        <row r="270">
          <cell r="A270">
            <v>399</v>
          </cell>
          <cell r="B270" t="str">
            <v>DRBR399</v>
          </cell>
          <cell r="C270" t="str">
            <v>Ofic. La Romana #2</v>
          </cell>
          <cell r="D270" t="str">
            <v>NCR</v>
          </cell>
          <cell r="E270" t="str">
            <v>Distrito Nacional</v>
          </cell>
          <cell r="F270" t="str">
            <v>NO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Si</v>
          </cell>
          <cell r="L270" t="str">
            <v>Si</v>
          </cell>
          <cell r="M270" t="str">
            <v>Si</v>
          </cell>
          <cell r="N270" t="str">
            <v>Si</v>
          </cell>
          <cell r="O270" t="str">
            <v>Romana-Higuey</v>
          </cell>
        </row>
        <row r="271">
          <cell r="A271">
            <v>402</v>
          </cell>
          <cell r="B271" t="str">
            <v>DRBR402</v>
          </cell>
          <cell r="C271" t="str">
            <v>LA SIRENA LA VEGA</v>
          </cell>
          <cell r="D271" t="str">
            <v>Wincor Nixdorf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Si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No</v>
          </cell>
          <cell r="O271" t="str">
            <v>La Vega</v>
          </cell>
        </row>
        <row r="272">
          <cell r="A272">
            <v>403</v>
          </cell>
          <cell r="B272" t="str">
            <v>DRBR403</v>
          </cell>
          <cell r="C272" t="str">
            <v>OFIC. VICENTE NOBLE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No</v>
          </cell>
          <cell r="J272" t="str">
            <v>Si</v>
          </cell>
          <cell r="K272" t="str">
            <v>No</v>
          </cell>
          <cell r="L272" t="str">
            <v>Si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405</v>
          </cell>
          <cell r="B273" t="str">
            <v>DRBR405</v>
          </cell>
          <cell r="C273" t="str">
            <v>SBD Loma de Cabrera</v>
          </cell>
          <cell r="D273" t="str">
            <v>NCR</v>
          </cell>
          <cell r="E273" t="str">
            <v>Norte</v>
          </cell>
          <cell r="F273" t="str">
            <v>NO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No</v>
          </cell>
          <cell r="L273" t="str">
            <v>Si</v>
          </cell>
          <cell r="M273" t="str">
            <v>No</v>
          </cell>
          <cell r="N273" t="str">
            <v>Si</v>
          </cell>
          <cell r="O273" t="str">
            <v>Oficina</v>
          </cell>
        </row>
        <row r="274">
          <cell r="A274">
            <v>406</v>
          </cell>
          <cell r="B274" t="str">
            <v>DRBR406</v>
          </cell>
          <cell r="C274" t="str">
            <v>PLAZA LAMA MAXIMO GOMEZ</v>
          </cell>
          <cell r="D274" t="str">
            <v>Wincor Nixdorf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No</v>
          </cell>
          <cell r="J274" t="str">
            <v>Si</v>
          </cell>
          <cell r="K274" t="str">
            <v>No</v>
          </cell>
          <cell r="L274" t="str">
            <v>Si</v>
          </cell>
          <cell r="M274" t="str">
            <v>No</v>
          </cell>
          <cell r="N274" t="str">
            <v>No</v>
          </cell>
          <cell r="O274" t="str">
            <v>Grupo 1</v>
          </cell>
        </row>
        <row r="275">
          <cell r="A275">
            <v>407</v>
          </cell>
          <cell r="B275" t="str">
            <v>DRBR407</v>
          </cell>
          <cell r="C275" t="str">
            <v>La Sirena Villa Mella</v>
          </cell>
          <cell r="D275" t="str">
            <v>Wincor Nixdorf</v>
          </cell>
          <cell r="E275" t="str">
            <v>Distrito Nacional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1</v>
          </cell>
        </row>
        <row r="276">
          <cell r="A276">
            <v>408</v>
          </cell>
          <cell r="B276" t="str">
            <v>DRBR408</v>
          </cell>
          <cell r="C276" t="str">
            <v>Autobanco Palmas Herreras</v>
          </cell>
          <cell r="D276" t="str">
            <v>NCR</v>
          </cell>
          <cell r="E276" t="str">
            <v>Distrito Nacional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Si</v>
          </cell>
          <cell r="O276" t="str">
            <v>Grupo 6</v>
          </cell>
        </row>
        <row r="277">
          <cell r="A277">
            <v>409</v>
          </cell>
          <cell r="B277" t="str">
            <v>DRBR409</v>
          </cell>
          <cell r="C277" t="str">
            <v>OFIC. PALMAS HERRERA I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Si</v>
          </cell>
          <cell r="O277" t="str">
            <v>Grupo 6</v>
          </cell>
        </row>
        <row r="278">
          <cell r="A278">
            <v>410</v>
          </cell>
          <cell r="B278" t="str">
            <v>DRBR410</v>
          </cell>
          <cell r="C278" t="str">
            <v>OFIC. PALMAS HERRERA II</v>
          </cell>
          <cell r="D278" t="str">
            <v>Wincor Nixdorf</v>
          </cell>
          <cell r="E278" t="str">
            <v>Distrito Nacional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Si</v>
          </cell>
          <cell r="O278" t="str">
            <v>Grupo 6</v>
          </cell>
        </row>
        <row r="279">
          <cell r="A279">
            <v>411</v>
          </cell>
          <cell r="B279" t="str">
            <v>DRBR411</v>
          </cell>
          <cell r="C279" t="str">
            <v>UNP Piedra Blanca</v>
          </cell>
          <cell r="D279" t="str">
            <v>Diebold</v>
          </cell>
          <cell r="E279" t="str">
            <v>Norte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Oficina</v>
          </cell>
        </row>
        <row r="280">
          <cell r="A280">
            <v>413</v>
          </cell>
          <cell r="B280" t="str">
            <v>DRBR413</v>
          </cell>
          <cell r="C280" t="str">
            <v>OFIC. LAS GALERAS</v>
          </cell>
          <cell r="D280" t="str">
            <v>Wincor Nixdorf</v>
          </cell>
          <cell r="E280" t="str">
            <v>Norte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414</v>
          </cell>
          <cell r="B281" t="str">
            <v>DRBR414</v>
          </cell>
          <cell r="C281" t="str">
            <v>Ofic. Villa Francisca #2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7</v>
          </cell>
        </row>
        <row r="282">
          <cell r="A282">
            <v>415</v>
          </cell>
          <cell r="B282" t="str">
            <v>DRBR415</v>
          </cell>
          <cell r="C282" t="str">
            <v>Autobanco San Martín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1</v>
          </cell>
        </row>
        <row r="283">
          <cell r="A283">
            <v>416</v>
          </cell>
          <cell r="B283" t="str">
            <v>DRBR416</v>
          </cell>
          <cell r="C283" t="str">
            <v>Autobanco San Martin II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1</v>
          </cell>
        </row>
        <row r="284">
          <cell r="A284">
            <v>420</v>
          </cell>
          <cell r="B284" t="str">
            <v>DRBR420</v>
          </cell>
          <cell r="C284" t="str">
            <v>DGII Av. Lincoln</v>
          </cell>
          <cell r="D284" t="str">
            <v>Wincor Nixdorf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8</v>
          </cell>
        </row>
        <row r="285">
          <cell r="A285">
            <v>421</v>
          </cell>
          <cell r="B285" t="str">
            <v>DRBR421</v>
          </cell>
          <cell r="C285" t="str">
            <v>ESTACION SERV. ARRYO HONDO</v>
          </cell>
          <cell r="D285" t="str">
            <v>Wincor Nixdorf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1</v>
          </cell>
        </row>
        <row r="286">
          <cell r="A286">
            <v>422</v>
          </cell>
          <cell r="B286" t="str">
            <v>DRBR422</v>
          </cell>
          <cell r="C286" t="str">
            <v>S/M OLE MANOGUAYABO</v>
          </cell>
          <cell r="D286" t="str">
            <v>Wincor Nixdorf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No</v>
          </cell>
          <cell r="O286" t="str">
            <v>Grupo 6</v>
          </cell>
        </row>
        <row r="287">
          <cell r="A287">
            <v>423</v>
          </cell>
          <cell r="B287" t="str">
            <v>DRBR423</v>
          </cell>
          <cell r="C287" t="str">
            <v>FARMACIA MARIELLY</v>
          </cell>
          <cell r="D287" t="str">
            <v>Wincor Nixdorf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No</v>
          </cell>
          <cell r="L287" t="str">
            <v>Si</v>
          </cell>
          <cell r="M287" t="str">
            <v>Si</v>
          </cell>
          <cell r="N287" t="str">
            <v>No</v>
          </cell>
          <cell r="O287" t="str">
            <v>Grupo 1</v>
          </cell>
        </row>
        <row r="288">
          <cell r="A288">
            <v>424</v>
          </cell>
          <cell r="B288" t="str">
            <v>DRBR424</v>
          </cell>
          <cell r="C288" t="str">
            <v>OFIC. JUMBO LUPERON I</v>
          </cell>
          <cell r="D288" t="str">
            <v>Wincor Nixdorf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No</v>
          </cell>
          <cell r="L288" t="str">
            <v>Si</v>
          </cell>
          <cell r="M288" t="str">
            <v>Si</v>
          </cell>
          <cell r="N288" t="str">
            <v>No</v>
          </cell>
          <cell r="O288" t="str">
            <v>Grupo 6</v>
          </cell>
        </row>
        <row r="289">
          <cell r="A289">
            <v>425</v>
          </cell>
          <cell r="B289" t="str">
            <v>DRBR425</v>
          </cell>
          <cell r="C289" t="str">
            <v>OFIC. JUMBO LUPERON II</v>
          </cell>
          <cell r="D289" t="str">
            <v>Wincor Nixdorf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6</v>
          </cell>
        </row>
        <row r="290">
          <cell r="A290">
            <v>427</v>
          </cell>
          <cell r="B290" t="str">
            <v>DRBR427</v>
          </cell>
          <cell r="C290" t="str">
            <v>Almacenes Iberia, Hato Mayor</v>
          </cell>
          <cell r="D290" t="str">
            <v>Wincor Nixdorf</v>
          </cell>
          <cell r="E290" t="str">
            <v>Este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Si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No</v>
          </cell>
          <cell r="O290" t="str">
            <v>San Pedro de Macorís</v>
          </cell>
        </row>
        <row r="291">
          <cell r="A291">
            <v>428</v>
          </cell>
          <cell r="B291" t="str">
            <v>DRBR428</v>
          </cell>
          <cell r="C291" t="str">
            <v>ACROPOLIS CENTER</v>
          </cell>
          <cell r="D291" t="str">
            <v>Diebold</v>
          </cell>
          <cell r="E291" t="str">
            <v>Distrito Nacional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Grupo 2</v>
          </cell>
        </row>
        <row r="292">
          <cell r="A292">
            <v>429</v>
          </cell>
          <cell r="B292" t="str">
            <v>DRBR429</v>
          </cell>
          <cell r="C292" t="str">
            <v>OFIC. JUMBO LA ROMANA</v>
          </cell>
          <cell r="D292" t="str">
            <v>Diebold</v>
          </cell>
          <cell r="E292" t="str">
            <v>Este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Romana-Higuey</v>
          </cell>
        </row>
        <row r="293">
          <cell r="A293">
            <v>431</v>
          </cell>
          <cell r="B293" t="str">
            <v>DRBR583</v>
          </cell>
          <cell r="C293" t="str">
            <v>Autoservicio Sol Santiago</v>
          </cell>
          <cell r="D293" t="str">
            <v>NCR</v>
          </cell>
          <cell r="E293" t="str">
            <v>Norte</v>
          </cell>
          <cell r="F293" t="str">
            <v>SI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432</v>
          </cell>
          <cell r="B294" t="str">
            <v>DRBR432</v>
          </cell>
          <cell r="C294" t="str">
            <v>Ofic. Puerto Plata #2</v>
          </cell>
          <cell r="D294" t="str">
            <v>NCR</v>
          </cell>
          <cell r="E294" t="str">
            <v>Norte</v>
          </cell>
          <cell r="F294" t="str">
            <v>SI</v>
          </cell>
          <cell r="G294" t="str">
            <v>Si</v>
          </cell>
          <cell r="H294" t="str">
            <v>Si</v>
          </cell>
          <cell r="I294" t="str">
            <v>Si</v>
          </cell>
          <cell r="J294" t="str">
            <v>Si</v>
          </cell>
          <cell r="K294" t="str">
            <v>No</v>
          </cell>
          <cell r="L294" t="str">
            <v>Si</v>
          </cell>
          <cell r="M294" t="str">
            <v>No</v>
          </cell>
          <cell r="N294" t="str">
            <v>Si</v>
          </cell>
          <cell r="O294" t="str">
            <v>Puerto Plata</v>
          </cell>
        </row>
        <row r="295">
          <cell r="A295">
            <v>433</v>
          </cell>
          <cell r="B295" t="str">
            <v>DRBR433</v>
          </cell>
          <cell r="C295" t="str">
            <v>CENTRO COMERC. LAS CANAS</v>
          </cell>
          <cell r="D295" t="str">
            <v>Diebold</v>
          </cell>
          <cell r="E295" t="str">
            <v>Este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Romana-Higuey</v>
          </cell>
        </row>
        <row r="296">
          <cell r="A296">
            <v>434</v>
          </cell>
          <cell r="B296" t="str">
            <v>DRBR434</v>
          </cell>
          <cell r="C296" t="str">
            <v>EGEHID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No</v>
          </cell>
          <cell r="L296" t="str">
            <v>Si</v>
          </cell>
          <cell r="M296" t="str">
            <v>No</v>
          </cell>
          <cell r="N296" t="str">
            <v>Si</v>
          </cell>
          <cell r="O296" t="str">
            <v>Grupo 2</v>
          </cell>
        </row>
        <row r="297">
          <cell r="A297">
            <v>435</v>
          </cell>
          <cell r="B297" t="str">
            <v>DRBR435</v>
          </cell>
          <cell r="C297" t="str">
            <v>Autobanco Torre BRRD I</v>
          </cell>
          <cell r="D297" t="str">
            <v>NCR</v>
          </cell>
          <cell r="E297" t="str">
            <v>Distrito Nacional</v>
          </cell>
          <cell r="F297" t="str">
            <v>SI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Si</v>
          </cell>
          <cell r="O297" t="str">
            <v>Grupo 2</v>
          </cell>
        </row>
        <row r="298">
          <cell r="A298">
            <v>436</v>
          </cell>
          <cell r="B298" t="str">
            <v>DRBR436</v>
          </cell>
          <cell r="C298" t="str">
            <v>Autobanco Torre BRRD II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Si</v>
          </cell>
          <cell r="L298" t="str">
            <v>Si</v>
          </cell>
          <cell r="M298" t="str">
            <v>Si</v>
          </cell>
          <cell r="N298" t="str">
            <v>Si</v>
          </cell>
          <cell r="O298" t="str">
            <v>Grupo 2</v>
          </cell>
        </row>
        <row r="299">
          <cell r="A299">
            <v>437</v>
          </cell>
          <cell r="B299" t="str">
            <v>DRBR437</v>
          </cell>
          <cell r="C299" t="str">
            <v>AUTOBANCO TORRE III</v>
          </cell>
          <cell r="D299" t="str">
            <v>NCR</v>
          </cell>
          <cell r="E299" t="str">
            <v>Distrito Nacional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Grupo 2</v>
          </cell>
        </row>
        <row r="300">
          <cell r="A300">
            <v>438</v>
          </cell>
          <cell r="B300" t="str">
            <v>DRBR438</v>
          </cell>
          <cell r="C300" t="str">
            <v>AUTOBANCO TORRE IV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Si</v>
          </cell>
          <cell r="L300" t="str">
            <v>Si</v>
          </cell>
          <cell r="M300" t="str">
            <v>Si</v>
          </cell>
          <cell r="N300" t="str">
            <v>Si</v>
          </cell>
          <cell r="O300" t="str">
            <v>Grupo 2</v>
          </cell>
        </row>
        <row r="301">
          <cell r="A301">
            <v>441</v>
          </cell>
          <cell r="B301" t="str">
            <v>DRBR441</v>
          </cell>
          <cell r="C301" t="str">
            <v>ESTACION TEXACO ROMULO B.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NO</v>
          </cell>
          <cell r="H301" t="str">
            <v>NO</v>
          </cell>
          <cell r="I301" t="str">
            <v/>
          </cell>
          <cell r="J301" t="str">
            <v>NO</v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</row>
        <row r="302">
          <cell r="A302">
            <v>443</v>
          </cell>
          <cell r="B302" t="str">
            <v>DRBR443</v>
          </cell>
          <cell r="C302" t="str">
            <v>EDIFICIO SAN RAFAEL</v>
          </cell>
          <cell r="D302" t="str">
            <v>Wincor Nixdorf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No</v>
          </cell>
          <cell r="L302" t="str">
            <v>Si</v>
          </cell>
          <cell r="M302" t="str">
            <v>No</v>
          </cell>
          <cell r="N302" t="str">
            <v>Si</v>
          </cell>
          <cell r="O302" t="str">
            <v>Grupo 8</v>
          </cell>
        </row>
        <row r="303">
          <cell r="A303">
            <v>444</v>
          </cell>
          <cell r="B303" t="str">
            <v>DRBR444</v>
          </cell>
          <cell r="C303" t="str">
            <v>HOSPITAL HOMS</v>
          </cell>
          <cell r="D303" t="str">
            <v>Wincor Nixdorf</v>
          </cell>
          <cell r="E303" t="str">
            <v>Norte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Santiago 1</v>
          </cell>
        </row>
        <row r="304">
          <cell r="A304">
            <v>446</v>
          </cell>
          <cell r="B304" t="str">
            <v>DRBR446</v>
          </cell>
          <cell r="C304" t="str">
            <v>ATM Hipodromo V Centenario</v>
          </cell>
          <cell r="D304" t="str">
            <v>NCR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No</v>
          </cell>
          <cell r="O304" t="str">
            <v/>
          </cell>
        </row>
        <row r="305">
          <cell r="A305">
            <v>447</v>
          </cell>
          <cell r="B305" t="str">
            <v>DRBR447</v>
          </cell>
          <cell r="C305" t="str">
            <v>PLAZA LAMA LA ROMANA</v>
          </cell>
          <cell r="D305" t="str">
            <v>Wincor Nixdorf</v>
          </cell>
          <cell r="E305" t="str">
            <v>Este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Romana-Higuey</v>
          </cell>
        </row>
        <row r="306">
          <cell r="A306">
            <v>448</v>
          </cell>
          <cell r="B306" t="str">
            <v>DRBR448</v>
          </cell>
          <cell r="C306" t="str">
            <v>CLUB BANCO CENTRAL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Si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5</v>
          </cell>
        </row>
        <row r="307">
          <cell r="A307">
            <v>449</v>
          </cell>
          <cell r="B307" t="str">
            <v>DRBR449</v>
          </cell>
          <cell r="C307" t="str">
            <v>Autobanco Lope de Vega #2</v>
          </cell>
          <cell r="D307" t="str">
            <v>NCR</v>
          </cell>
          <cell r="E307" t="str">
            <v/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No</v>
          </cell>
          <cell r="N307" t="str">
            <v>Si</v>
          </cell>
          <cell r="O307" t="str">
            <v/>
          </cell>
        </row>
        <row r="308">
          <cell r="A308">
            <v>453</v>
          </cell>
          <cell r="B308" t="str">
            <v>DRBR453</v>
          </cell>
          <cell r="C308" t="str">
            <v>Autobanco Sarasota #2</v>
          </cell>
          <cell r="D308" t="str">
            <v>NCR</v>
          </cell>
          <cell r="E308" t="str">
            <v>Distrito Nacional</v>
          </cell>
          <cell r="F308" t="str">
            <v>SI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2</v>
          </cell>
        </row>
        <row r="309">
          <cell r="A309">
            <v>454</v>
          </cell>
          <cell r="B309" t="str">
            <v>DRBR454</v>
          </cell>
          <cell r="C309" t="str">
            <v>ATM UNP Partido Dajabón</v>
          </cell>
          <cell r="D309" t="str">
            <v/>
          </cell>
          <cell r="E309" t="str">
            <v/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No</v>
          </cell>
          <cell r="L309" t="str">
            <v>Si</v>
          </cell>
          <cell r="M309" t="str">
            <v>No</v>
          </cell>
          <cell r="N309" t="str">
            <v>Si</v>
          </cell>
          <cell r="O309" t="str">
            <v/>
          </cell>
        </row>
        <row r="310">
          <cell r="A310">
            <v>455</v>
          </cell>
          <cell r="B310" t="str">
            <v>DRBR455</v>
          </cell>
          <cell r="C310" t="str">
            <v>Oficina Baní II</v>
          </cell>
          <cell r="D310" t="str">
            <v>Diebold</v>
          </cell>
          <cell r="E310" t="str">
            <v>Sur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Si</v>
          </cell>
          <cell r="M310" t="str">
            <v>No</v>
          </cell>
          <cell r="N310" t="str">
            <v>Si</v>
          </cell>
          <cell r="O310" t="str">
            <v>Oficina</v>
          </cell>
        </row>
        <row r="311">
          <cell r="A311">
            <v>458</v>
          </cell>
          <cell r="B311" t="str">
            <v>DRBR458</v>
          </cell>
          <cell r="C311" t="str">
            <v>Hospital Dario Contreras</v>
          </cell>
          <cell r="D311" t="str">
            <v/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/>
          </cell>
        </row>
        <row r="312">
          <cell r="A312">
            <v>459</v>
          </cell>
          <cell r="B312" t="str">
            <v>DRBR459</v>
          </cell>
          <cell r="C312" t="str">
            <v>ATM MINISTERIO DE TURISMO</v>
          </cell>
          <cell r="D312" t="str">
            <v>NCR</v>
          </cell>
          <cell r="E312" t="str">
            <v>Distrito Nacional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No</v>
          </cell>
          <cell r="L312" t="str">
            <v>Si</v>
          </cell>
          <cell r="M312" t="str">
            <v>No</v>
          </cell>
          <cell r="N312" t="str">
            <v>Si</v>
          </cell>
          <cell r="O312" t="str">
            <v/>
          </cell>
        </row>
        <row r="313">
          <cell r="A313">
            <v>461</v>
          </cell>
          <cell r="B313" t="str">
            <v>DRBR461</v>
          </cell>
          <cell r="C313" t="str">
            <v>Autobanco Sarasota #1</v>
          </cell>
          <cell r="D313" t="str">
            <v>NCR</v>
          </cell>
          <cell r="E313" t="str">
            <v>Distrito Nacional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Grupo 2</v>
          </cell>
        </row>
        <row r="314">
          <cell r="A314">
            <v>462</v>
          </cell>
          <cell r="B314" t="str">
            <v>DRBR462</v>
          </cell>
          <cell r="C314" t="str">
            <v>ATM Agrocafe Del Caribe</v>
          </cell>
          <cell r="D314" t="str">
            <v>NCR</v>
          </cell>
          <cell r="E314" t="str">
            <v>Este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No</v>
          </cell>
          <cell r="O314" t="str">
            <v/>
          </cell>
        </row>
        <row r="315">
          <cell r="A315">
            <v>463</v>
          </cell>
          <cell r="B315" t="str">
            <v>DRBR463</v>
          </cell>
          <cell r="C315" t="str">
            <v>LA SIRENA EL EMBRUJO, STGO.</v>
          </cell>
          <cell r="D315" t="str">
            <v>Diebold</v>
          </cell>
          <cell r="E315" t="str">
            <v>Norte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No</v>
          </cell>
          <cell r="O315" t="str">
            <v>Santiago 1</v>
          </cell>
        </row>
        <row r="316">
          <cell r="A316">
            <v>465</v>
          </cell>
          <cell r="B316" t="str">
            <v>DRBR465</v>
          </cell>
          <cell r="C316" t="str">
            <v>Edif. Tarjeta de Crédito</v>
          </cell>
          <cell r="D316" t="str">
            <v>NCR</v>
          </cell>
          <cell r="E316" t="str">
            <v>Distrito Nacional</v>
          </cell>
          <cell r="F316" t="str">
            <v>SI</v>
          </cell>
          <cell r="G316" t="str">
            <v>Si</v>
          </cell>
          <cell r="H316" t="str">
            <v>No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No</v>
          </cell>
          <cell r="O316" t="str">
            <v/>
          </cell>
        </row>
        <row r="317">
          <cell r="A317">
            <v>466</v>
          </cell>
          <cell r="B317" t="str">
            <v>DRBR466</v>
          </cell>
          <cell r="C317" t="str">
            <v>Superintendencia de Valores</v>
          </cell>
          <cell r="D317" t="str">
            <v>NCR</v>
          </cell>
          <cell r="E317" t="str">
            <v>Distrito Nacional</v>
          </cell>
          <cell r="F317" t="str">
            <v>NO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No</v>
          </cell>
          <cell r="O317" t="str">
            <v/>
          </cell>
        </row>
        <row r="318">
          <cell r="A318">
            <v>467</v>
          </cell>
          <cell r="B318" t="str">
            <v>DRBR467</v>
          </cell>
          <cell r="C318" t="str">
            <v>Estacion Rilix Pontezuela (puerto Plata)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No</v>
          </cell>
          <cell r="O318" t="str">
            <v/>
          </cell>
        </row>
        <row r="319">
          <cell r="A319">
            <v>468</v>
          </cell>
          <cell r="B319" t="str">
            <v>DRBR468</v>
          </cell>
          <cell r="C319" t="str">
            <v>ATM Estadio Quisqueya</v>
          </cell>
          <cell r="D319" t="str">
            <v>NCR</v>
          </cell>
          <cell r="E319" t="str">
            <v>Distrito Nacional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/>
          <cell r="O319"/>
        </row>
        <row r="320">
          <cell r="A320">
            <v>470</v>
          </cell>
          <cell r="B320" t="str">
            <v>DRBR470</v>
          </cell>
          <cell r="C320" t="str">
            <v>HOSPITAL REGIONAL TAIWAN, AZUA</v>
          </cell>
          <cell r="D320" t="str">
            <v>Diebold</v>
          </cell>
          <cell r="E320" t="str">
            <v>Sur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Oficina</v>
          </cell>
        </row>
        <row r="321">
          <cell r="A321">
            <v>471</v>
          </cell>
          <cell r="B321" t="str">
            <v>DRBR471</v>
          </cell>
          <cell r="C321" t="str">
            <v>Autoservicio DGT #1</v>
          </cell>
          <cell r="D321" t="str">
            <v>NCR</v>
          </cell>
          <cell r="E321" t="str">
            <v/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Si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/>
          </cell>
        </row>
        <row r="322">
          <cell r="A322">
            <v>472</v>
          </cell>
          <cell r="B322" t="str">
            <v>DRBR472</v>
          </cell>
          <cell r="C322" t="str">
            <v>PLAZA MEGATONE, MOCA</v>
          </cell>
          <cell r="D322" t="str">
            <v>Diebold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Si</v>
          </cell>
          <cell r="L322" t="str">
            <v>Si</v>
          </cell>
          <cell r="M322" t="str">
            <v>No</v>
          </cell>
          <cell r="N322" t="str">
            <v>No</v>
          </cell>
          <cell r="O322" t="str">
            <v>La Vega</v>
          </cell>
        </row>
        <row r="323">
          <cell r="A323">
            <v>473</v>
          </cell>
          <cell r="B323" t="str">
            <v>DRBR473</v>
          </cell>
          <cell r="C323" t="str">
            <v>S/M CARREFOUR II</v>
          </cell>
          <cell r="D323" t="str">
            <v>Diebold</v>
          </cell>
          <cell r="E323" t="str">
            <v>Distrito Nacional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Grupo 6</v>
          </cell>
        </row>
        <row r="324">
          <cell r="A324">
            <v>476</v>
          </cell>
          <cell r="B324" t="str">
            <v>DRBR476</v>
          </cell>
          <cell r="C324" t="str">
            <v>La Sirena La Caoba</v>
          </cell>
          <cell r="D324" t="str">
            <v>Diebold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Si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>Grupo 6</v>
          </cell>
        </row>
        <row r="325">
          <cell r="A325">
            <v>480</v>
          </cell>
          <cell r="B325" t="str">
            <v>DRBR480</v>
          </cell>
          <cell r="C325"/>
          <cell r="D325"/>
          <cell r="E325"/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482</v>
          </cell>
          <cell r="B326" t="str">
            <v>DRBR482</v>
          </cell>
          <cell r="C326" t="str">
            <v>PLAZA LAMA SANTIAGO</v>
          </cell>
          <cell r="D326" t="str">
            <v>Diebold</v>
          </cell>
          <cell r="E326" t="str">
            <v>Norte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Santiago 2</v>
          </cell>
        </row>
        <row r="327">
          <cell r="A327">
            <v>483</v>
          </cell>
          <cell r="B327" t="str">
            <v>DRBR483</v>
          </cell>
          <cell r="C327" t="str">
            <v>S/M KARLA, DAJABON</v>
          </cell>
          <cell r="D327" t="str">
            <v>Wincor Nixdorf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>Oficina</v>
          </cell>
        </row>
        <row r="328">
          <cell r="A328">
            <v>485</v>
          </cell>
          <cell r="B328" t="str">
            <v>DRBR485</v>
          </cell>
          <cell r="C328" t="str">
            <v>CEDIMAT</v>
          </cell>
          <cell r="D328" t="str">
            <v>Diebold</v>
          </cell>
          <cell r="E328" t="str">
            <v>Distrito Nacional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1</v>
          </cell>
        </row>
        <row r="329">
          <cell r="A329">
            <v>486</v>
          </cell>
          <cell r="B329" t="str">
            <v>DRBR486</v>
          </cell>
          <cell r="C329" t="str">
            <v>UNP Ole La Caleta</v>
          </cell>
          <cell r="D329" t="str">
            <v>NCR</v>
          </cell>
          <cell r="E329" t="str">
            <v>Este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Si</v>
          </cell>
          <cell r="N329" t="str">
            <v>No</v>
          </cell>
          <cell r="O329" t="str">
            <v>Grupo 9</v>
          </cell>
        </row>
        <row r="330">
          <cell r="A330">
            <v>487</v>
          </cell>
          <cell r="B330" t="str">
            <v>DRBR487</v>
          </cell>
          <cell r="C330" t="str">
            <v>HIPER OLE HAINAMOSA</v>
          </cell>
          <cell r="D330" t="str">
            <v>Diebold</v>
          </cell>
          <cell r="E330" t="str">
            <v>Distrito Nacional</v>
          </cell>
          <cell r="F330" t="str">
            <v>SI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Si</v>
          </cell>
          <cell r="L330" t="str">
            <v>Si</v>
          </cell>
          <cell r="M330" t="str">
            <v>Si</v>
          </cell>
          <cell r="N330" t="str">
            <v>No</v>
          </cell>
          <cell r="O330" t="str">
            <v>Grupo 4</v>
          </cell>
        </row>
        <row r="331">
          <cell r="A331">
            <v>488</v>
          </cell>
          <cell r="B331" t="str">
            <v>DRBR488</v>
          </cell>
          <cell r="C331" t="str">
            <v>AEROPUERTO EL HIGUERO</v>
          </cell>
          <cell r="D331" t="str">
            <v>Diebold</v>
          </cell>
          <cell r="E331" t="str">
            <v>Distrito Nacional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Si</v>
          </cell>
          <cell r="L331" t="str">
            <v>Si</v>
          </cell>
          <cell r="M331" t="str">
            <v>Si</v>
          </cell>
          <cell r="N331" t="str">
            <v>Si</v>
          </cell>
          <cell r="O331" t="str">
            <v>Grupo 1</v>
          </cell>
        </row>
        <row r="332">
          <cell r="A332">
            <v>489</v>
          </cell>
          <cell r="B332" t="str">
            <v>DRBR489</v>
          </cell>
          <cell r="C332" t="str">
            <v>AEROPUERTO EL CATEY</v>
          </cell>
          <cell r="D332" t="str">
            <v>Diebold</v>
          </cell>
          <cell r="E332" t="str">
            <v>Norte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>Nagua</v>
          </cell>
        </row>
        <row r="333">
          <cell r="A333">
            <v>490</v>
          </cell>
          <cell r="B333" t="str">
            <v>DRBR490</v>
          </cell>
          <cell r="C333" t="str">
            <v>HOSPITAL NEY ARIAS LORA</v>
          </cell>
          <cell r="D333" t="str">
            <v>Diebold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Si</v>
          </cell>
          <cell r="L333" t="str">
            <v>Si</v>
          </cell>
          <cell r="M333" t="str">
            <v>Si</v>
          </cell>
          <cell r="N333" t="str">
            <v>Si</v>
          </cell>
          <cell r="O333" t="str">
            <v>Grupo 1</v>
          </cell>
        </row>
        <row r="334">
          <cell r="A334">
            <v>491</v>
          </cell>
          <cell r="B334" t="str">
            <v>DRBR491</v>
          </cell>
          <cell r="C334" t="str">
            <v>DOLHPIN EXPLORER</v>
          </cell>
          <cell r="D334" t="str">
            <v>Diebold</v>
          </cell>
          <cell r="E334" t="str">
            <v>Este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Romana-Higuey</v>
          </cell>
        </row>
        <row r="335">
          <cell r="A335">
            <v>493</v>
          </cell>
          <cell r="B335" t="str">
            <v>DRBR493</v>
          </cell>
          <cell r="C335" t="str">
            <v>OFICINA HAINA II</v>
          </cell>
          <cell r="D335" t="str">
            <v>Diebold</v>
          </cell>
          <cell r="E335" t="str">
            <v>Sur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Si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Si</v>
          </cell>
          <cell r="O335" t="str">
            <v>Grupo 5</v>
          </cell>
        </row>
        <row r="336">
          <cell r="A336">
            <v>494</v>
          </cell>
          <cell r="B336" t="str">
            <v>DRBR494</v>
          </cell>
          <cell r="C336" t="str">
            <v>OFICINA BLUE MALL I</v>
          </cell>
          <cell r="D336" t="str">
            <v>Diebold</v>
          </cell>
          <cell r="E336" t="str">
            <v>Distrito Nacional</v>
          </cell>
          <cell r="F336" t="str">
            <v>SI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Grupo 8</v>
          </cell>
        </row>
        <row r="337">
          <cell r="A337">
            <v>496</v>
          </cell>
          <cell r="B337" t="str">
            <v>DRBR496</v>
          </cell>
          <cell r="C337" t="str">
            <v>La Sirena Bonao</v>
          </cell>
          <cell r="D337" t="str">
            <v>Diebold</v>
          </cell>
          <cell r="E337" t="str">
            <v>Norte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La Vega</v>
          </cell>
        </row>
        <row r="338">
          <cell r="A338">
            <v>497</v>
          </cell>
          <cell r="B338" t="str">
            <v>DRBR497</v>
          </cell>
          <cell r="C338" t="str">
            <v>OFICINA EL PORTAL II</v>
          </cell>
          <cell r="D338" t="str">
            <v>NCR</v>
          </cell>
          <cell r="E338" t="str">
            <v>Norte</v>
          </cell>
          <cell r="F338" t="str">
            <v>SI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No</v>
          </cell>
          <cell r="L338" t="str">
            <v>Si</v>
          </cell>
          <cell r="M338" t="str">
            <v>No</v>
          </cell>
          <cell r="N338" t="str">
            <v>Si</v>
          </cell>
          <cell r="O338" t="str">
            <v>Santiago 2</v>
          </cell>
        </row>
        <row r="339">
          <cell r="A339">
            <v>498</v>
          </cell>
          <cell r="B339" t="str">
            <v>DRBR498</v>
          </cell>
          <cell r="C339" t="str">
            <v>SHELL 27 FEB-TIRADENTES</v>
          </cell>
          <cell r="D339" t="str">
            <v>Diebold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Si</v>
          </cell>
          <cell r="O339" t="str">
            <v>Grupo 3</v>
          </cell>
        </row>
        <row r="340">
          <cell r="A340">
            <v>499</v>
          </cell>
          <cell r="B340" t="str">
            <v>DRBR499</v>
          </cell>
          <cell r="C340" t="str">
            <v>ESTACION ESSO TIRADENTES</v>
          </cell>
          <cell r="D340" t="str">
            <v>Diebold</v>
          </cell>
          <cell r="E340" t="str">
            <v>Distrito Nacional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Grupo 8</v>
          </cell>
        </row>
        <row r="341">
          <cell r="A341">
            <v>500</v>
          </cell>
          <cell r="B341" t="str">
            <v>DRBR500</v>
          </cell>
          <cell r="C341" t="str">
            <v>OFICINA CUTUPU</v>
          </cell>
          <cell r="D341" t="str">
            <v>Wincor Nixdorf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No</v>
          </cell>
          <cell r="L341" t="str">
            <v>Si</v>
          </cell>
          <cell r="M341" t="str">
            <v>No</v>
          </cell>
          <cell r="N341" t="str">
            <v>Si</v>
          </cell>
          <cell r="O341" t="str">
            <v>La Vega</v>
          </cell>
        </row>
        <row r="342">
          <cell r="A342">
            <v>501</v>
          </cell>
          <cell r="B342" t="str">
            <v>DRBR501</v>
          </cell>
          <cell r="C342" t="str">
            <v>OFICINA LAS CANELAS</v>
          </cell>
          <cell r="D342" t="str">
            <v>NCR</v>
          </cell>
          <cell r="E342" t="str">
            <v>Norte</v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No</v>
          </cell>
          <cell r="L342" t="str">
            <v>Si</v>
          </cell>
          <cell r="M342" t="str">
            <v>No</v>
          </cell>
          <cell r="N342" t="str">
            <v>Si</v>
          </cell>
          <cell r="O342" t="str">
            <v>Oficina</v>
          </cell>
        </row>
        <row r="343">
          <cell r="A343">
            <v>502</v>
          </cell>
          <cell r="B343" t="str">
            <v>DRBR502</v>
          </cell>
          <cell r="C343" t="str">
            <v>CENTRO M. MATERNO INFANTIL</v>
          </cell>
          <cell r="D343" t="str">
            <v>Diebold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>Santiago 1</v>
          </cell>
        </row>
        <row r="344">
          <cell r="A344">
            <v>504</v>
          </cell>
          <cell r="B344" t="str">
            <v>DRBR504</v>
          </cell>
          <cell r="C344" t="str">
            <v>CURNA-UASD, NAGUA</v>
          </cell>
          <cell r="D344" t="str">
            <v>Diebold</v>
          </cell>
          <cell r="E344" t="str">
            <v>Norte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Nagua</v>
          </cell>
        </row>
        <row r="345">
          <cell r="A345">
            <v>507</v>
          </cell>
          <cell r="B345" t="str">
            <v>DRBR507</v>
          </cell>
          <cell r="C345" t="str">
            <v>Estacion SIGMA Boca Chica</v>
          </cell>
          <cell r="D345" t="str">
            <v/>
          </cell>
          <cell r="E345" t="str">
            <v/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510</v>
          </cell>
          <cell r="B346" t="str">
            <v>DRBR510</v>
          </cell>
          <cell r="C346" t="str">
            <v>FERRETERIA BELLON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No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Santiago 1</v>
          </cell>
        </row>
        <row r="347">
          <cell r="A347">
            <v>511</v>
          </cell>
          <cell r="B347" t="str">
            <v>DRBR511</v>
          </cell>
          <cell r="C347" t="str">
            <v>OFICINA RIO SAN JUAN</v>
          </cell>
          <cell r="D347" t="str">
            <v>Diebold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No</v>
          </cell>
          <cell r="L347" t="str">
            <v>Si</v>
          </cell>
          <cell r="M347" t="str">
            <v>No</v>
          </cell>
          <cell r="N347" t="str">
            <v>Si</v>
          </cell>
          <cell r="O347" t="str">
            <v>Nagua</v>
          </cell>
        </row>
        <row r="348">
          <cell r="A348">
            <v>512</v>
          </cell>
          <cell r="B348" t="str">
            <v>DRBR512</v>
          </cell>
          <cell r="C348"/>
          <cell r="D348"/>
          <cell r="E348"/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513</v>
          </cell>
          <cell r="B349" t="str">
            <v>DRBR513</v>
          </cell>
          <cell r="C349" t="str">
            <v>OFICINA NISIBON</v>
          </cell>
          <cell r="D349" t="str">
            <v>Diebold</v>
          </cell>
          <cell r="E349" t="str">
            <v>Este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Oficina</v>
          </cell>
        </row>
        <row r="350">
          <cell r="A350">
            <v>514</v>
          </cell>
          <cell r="B350" t="str">
            <v>DRBR514</v>
          </cell>
          <cell r="C350" t="str">
            <v>AUTOSERVICIO C. DE GAULLE</v>
          </cell>
          <cell r="D350" t="str">
            <v>Diebold</v>
          </cell>
          <cell r="E350" t="str">
            <v>Distrito Nacional</v>
          </cell>
          <cell r="F350" t="str">
            <v>NO</v>
          </cell>
          <cell r="G350" t="str">
            <v>Si</v>
          </cell>
          <cell r="H350" t="str">
            <v>No</v>
          </cell>
          <cell r="I350" t="str">
            <v>No</v>
          </cell>
          <cell r="J350" t="str">
            <v>No</v>
          </cell>
          <cell r="K350" t="str">
            <v>No</v>
          </cell>
          <cell r="L350" t="str">
            <v>Si</v>
          </cell>
          <cell r="M350" t="str">
            <v>No</v>
          </cell>
          <cell r="N350" t="str">
            <v>No</v>
          </cell>
          <cell r="O350" t="str">
            <v>Grupo 4</v>
          </cell>
        </row>
        <row r="351">
          <cell r="A351">
            <v>515</v>
          </cell>
          <cell r="B351" t="str">
            <v>DRBR515</v>
          </cell>
          <cell r="C351" t="str">
            <v>Agora Mall #1</v>
          </cell>
          <cell r="D351" t="str">
            <v>NCR</v>
          </cell>
          <cell r="E351" t="str">
            <v>Distrito Nacional</v>
          </cell>
          <cell r="F351" t="str">
            <v>SI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No</v>
          </cell>
          <cell r="O351" t="str">
            <v>Grupo 8</v>
          </cell>
        </row>
        <row r="352">
          <cell r="A352">
            <v>516</v>
          </cell>
          <cell r="B352" t="str">
            <v>DRBR516</v>
          </cell>
          <cell r="C352" t="str">
            <v>OFIC GAZCUE</v>
          </cell>
          <cell r="D352" t="str">
            <v>Diebold</v>
          </cell>
          <cell r="E352" t="str">
            <v>Distrito Nacional</v>
          </cell>
          <cell r="F352" t="str">
            <v>SI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Si</v>
          </cell>
          <cell r="L352" t="str">
            <v>Si</v>
          </cell>
          <cell r="M352" t="str">
            <v>Si</v>
          </cell>
          <cell r="N352" t="str">
            <v>Si</v>
          </cell>
          <cell r="O352" t="str">
            <v>Grupo 3</v>
          </cell>
        </row>
        <row r="353">
          <cell r="A353">
            <v>517</v>
          </cell>
          <cell r="B353" t="str">
            <v>DRBR517</v>
          </cell>
          <cell r="C353" t="str">
            <v>Autobanco San Soucí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>Grupo 7</v>
          </cell>
        </row>
        <row r="354">
          <cell r="A354">
            <v>518</v>
          </cell>
          <cell r="B354" t="str">
            <v>DRBR518</v>
          </cell>
          <cell r="C354" t="str">
            <v>OFIC LOS ALAMOS</v>
          </cell>
          <cell r="D354" t="str">
            <v>Diebold</v>
          </cell>
          <cell r="E354" t="str">
            <v>Norte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Santiago 2</v>
          </cell>
        </row>
        <row r="355">
          <cell r="A355">
            <v>519</v>
          </cell>
          <cell r="B355" t="str">
            <v>DRBR519</v>
          </cell>
          <cell r="C355" t="str">
            <v>PLAZA C. ESTRELLA, BAVARO</v>
          </cell>
          <cell r="D355" t="str">
            <v>Diebold</v>
          </cell>
          <cell r="E355" t="str">
            <v>Este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Si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No</v>
          </cell>
          <cell r="O355" t="str">
            <v>Romana-Higuey</v>
          </cell>
        </row>
        <row r="356">
          <cell r="A356">
            <v>520</v>
          </cell>
          <cell r="B356" t="str">
            <v>DRBR520</v>
          </cell>
          <cell r="C356" t="str">
            <v>COOPERATIVA NAVARRETE</v>
          </cell>
          <cell r="D356" t="str">
            <v>Diebold</v>
          </cell>
          <cell r="E356" t="str">
            <v>Norte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Si</v>
          </cell>
          <cell r="M356" t="str">
            <v>No</v>
          </cell>
          <cell r="N356" t="str">
            <v>Si</v>
          </cell>
          <cell r="O356" t="str">
            <v>Oficina</v>
          </cell>
        </row>
        <row r="357">
          <cell r="A357">
            <v>521</v>
          </cell>
          <cell r="B357" t="str">
            <v>DRBR521</v>
          </cell>
          <cell r="C357" t="str">
            <v>OFIC. BAYAHIBE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No</v>
          </cell>
          <cell r="L357" t="str">
            <v>Si</v>
          </cell>
          <cell r="M357" t="str">
            <v>No</v>
          </cell>
          <cell r="N357" t="str">
            <v>Si</v>
          </cell>
          <cell r="O357" t="str">
            <v>Romana-Higuey</v>
          </cell>
        </row>
        <row r="358">
          <cell r="A358">
            <v>522</v>
          </cell>
          <cell r="B358" t="str">
            <v>DRBR522</v>
          </cell>
          <cell r="C358" t="str">
            <v>OFIC. GALERIA 360</v>
          </cell>
          <cell r="D358" t="str">
            <v>Diebold</v>
          </cell>
          <cell r="E358" t="str">
            <v>Distrito Nacional</v>
          </cell>
          <cell r="F358" t="str">
            <v>SI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>Grupo 8</v>
          </cell>
        </row>
        <row r="359">
          <cell r="A359">
            <v>524</v>
          </cell>
          <cell r="B359" t="str">
            <v>DRBR524</v>
          </cell>
          <cell r="C359" t="str">
            <v>DNCD</v>
          </cell>
          <cell r="D359" t="str">
            <v>Wincor Nixdorf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3</v>
          </cell>
        </row>
        <row r="360">
          <cell r="A360">
            <v>525</v>
          </cell>
          <cell r="B360" t="str">
            <v>DRBR525</v>
          </cell>
          <cell r="C360" t="str">
            <v>ATM Supermercado Bravo Las Americas</v>
          </cell>
          <cell r="D360" t="str">
            <v>NCR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No</v>
          </cell>
          <cell r="K360" t="str">
            <v>No</v>
          </cell>
          <cell r="L360" t="str">
            <v>No</v>
          </cell>
          <cell r="M360" t="str">
            <v>No</v>
          </cell>
          <cell r="N360" t="str">
            <v>No</v>
          </cell>
          <cell r="O360" t="str">
            <v/>
          </cell>
        </row>
        <row r="361">
          <cell r="A361">
            <v>527</v>
          </cell>
          <cell r="B361" t="str">
            <v>DRBR527</v>
          </cell>
          <cell r="C361" t="str">
            <v>Of. Zona Oriental #2</v>
          </cell>
          <cell r="D361" t="str">
            <v/>
          </cell>
          <cell r="E361" t="str">
            <v>Distrito Nacional</v>
          </cell>
          <cell r="F361" t="str">
            <v>SI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No</v>
          </cell>
          <cell r="O361" t="str">
            <v/>
          </cell>
        </row>
        <row r="362">
          <cell r="A362">
            <v>528</v>
          </cell>
          <cell r="B362" t="str">
            <v>DRBR284</v>
          </cell>
          <cell r="C362" t="str">
            <v>FERRETERIA OCHOA</v>
          </cell>
          <cell r="D362" t="str">
            <v>Diebold</v>
          </cell>
          <cell r="E362" t="str">
            <v>Norte</v>
          </cell>
          <cell r="F362" t="str">
            <v>NO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No</v>
          </cell>
          <cell r="L362" t="str">
            <v>Si</v>
          </cell>
          <cell r="M362" t="str">
            <v>Si</v>
          </cell>
          <cell r="N362" t="str">
            <v>No</v>
          </cell>
          <cell r="O362" t="str">
            <v>Santiago 2</v>
          </cell>
        </row>
        <row r="363">
          <cell r="A363">
            <v>529</v>
          </cell>
          <cell r="B363" t="str">
            <v>DRBR529</v>
          </cell>
          <cell r="C363" t="str">
            <v>PLAN SOCIAL PRESIDENCIA</v>
          </cell>
          <cell r="D363" t="str">
            <v>Wincor Nixdorf</v>
          </cell>
          <cell r="E363" t="str">
            <v>Distrito Nacional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No</v>
          </cell>
          <cell r="L363" t="str">
            <v>No</v>
          </cell>
          <cell r="M363" t="str">
            <v>No</v>
          </cell>
          <cell r="N363" t="str">
            <v>No</v>
          </cell>
          <cell r="O363" t="str">
            <v>Grupo 7</v>
          </cell>
        </row>
        <row r="364">
          <cell r="A364">
            <v>531</v>
          </cell>
          <cell r="B364" t="str">
            <v>DRBR531</v>
          </cell>
          <cell r="C364" t="str">
            <v>ESCUELA NAC. JUDICATURA</v>
          </cell>
          <cell r="D364" t="str">
            <v>Wincor Nixdorf</v>
          </cell>
          <cell r="E364" t="str">
            <v>Distrito Nacional</v>
          </cell>
          <cell r="F364" t="str">
            <v>NO</v>
          </cell>
          <cell r="G364" t="str">
            <v>No</v>
          </cell>
          <cell r="H364" t="str">
            <v>No</v>
          </cell>
          <cell r="I364" t="str">
            <v>No</v>
          </cell>
          <cell r="J364" t="str">
            <v>No</v>
          </cell>
          <cell r="K364" t="str">
            <v>No</v>
          </cell>
          <cell r="L364" t="str">
            <v>No</v>
          </cell>
          <cell r="M364" t="str">
            <v>No</v>
          </cell>
          <cell r="N364" t="str">
            <v>No</v>
          </cell>
          <cell r="O364" t="str">
            <v>Grupo 3</v>
          </cell>
        </row>
        <row r="365">
          <cell r="A365">
            <v>532</v>
          </cell>
          <cell r="B365" t="str">
            <v>DRBR532</v>
          </cell>
          <cell r="C365" t="str">
            <v>OFIC. GUANABANO</v>
          </cell>
          <cell r="D365" t="str">
            <v>Wincor Nixdorf</v>
          </cell>
          <cell r="E365" t="str">
            <v>Norte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No</v>
          </cell>
          <cell r="L365" t="str">
            <v>Si</v>
          </cell>
          <cell r="M365" t="str">
            <v>No</v>
          </cell>
          <cell r="N365" t="str">
            <v>Si</v>
          </cell>
          <cell r="O365" t="str">
            <v>La Vega</v>
          </cell>
        </row>
        <row r="366">
          <cell r="A366">
            <v>533</v>
          </cell>
          <cell r="B366" t="str">
            <v>DRBR533</v>
          </cell>
          <cell r="C366" t="str">
            <v>Ofic. AILA II</v>
          </cell>
          <cell r="D366" t="str">
            <v>Diebold</v>
          </cell>
          <cell r="E366" t="str">
            <v>Este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Si</v>
          </cell>
          <cell r="L366" t="str">
            <v>Si</v>
          </cell>
          <cell r="M366" t="str">
            <v>Si</v>
          </cell>
          <cell r="N366" t="str">
            <v>Si</v>
          </cell>
          <cell r="O366" t="str">
            <v>Grupo 9</v>
          </cell>
        </row>
        <row r="367">
          <cell r="A367">
            <v>534</v>
          </cell>
          <cell r="B367" t="str">
            <v>DRBR534</v>
          </cell>
          <cell r="C367" t="str">
            <v>Ofic. Torre BRRD II</v>
          </cell>
          <cell r="D367" t="str">
            <v>Wincor Nixdorf</v>
          </cell>
          <cell r="E367" t="str">
            <v>Distrito Nacional</v>
          </cell>
          <cell r="F367" t="str">
            <v>SI</v>
          </cell>
          <cell r="G367" t="str">
            <v>Si</v>
          </cell>
          <cell r="H367" t="str">
            <v>No</v>
          </cell>
          <cell r="I367" t="str">
            <v>No</v>
          </cell>
          <cell r="J367" t="str">
            <v>No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No</v>
          </cell>
          <cell r="O367" t="str">
            <v>Grupo 2</v>
          </cell>
        </row>
        <row r="368">
          <cell r="A368">
            <v>535</v>
          </cell>
          <cell r="B368" t="str">
            <v>DRBR535</v>
          </cell>
          <cell r="C368" t="str">
            <v>Autoservicio Torre BR</v>
          </cell>
          <cell r="D368" t="str">
            <v>NCR</v>
          </cell>
          <cell r="E368" t="str">
            <v>Distrito Nacional</v>
          </cell>
          <cell r="F368" t="str">
            <v>SI</v>
          </cell>
          <cell r="G368" t="str">
            <v>Si</v>
          </cell>
          <cell r="H368" t="str">
            <v>No</v>
          </cell>
          <cell r="I368" t="str">
            <v>No</v>
          </cell>
          <cell r="J368" t="str">
            <v>No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No</v>
          </cell>
          <cell r="O368" t="str">
            <v>Grupo 2</v>
          </cell>
        </row>
        <row r="369">
          <cell r="A369">
            <v>536</v>
          </cell>
          <cell r="B369" t="str">
            <v>DRBR509</v>
          </cell>
          <cell r="C369" t="str">
            <v>PLAZA LAMA SAN ISIDRO</v>
          </cell>
          <cell r="D369" t="str">
            <v>Wincor Nixdorf</v>
          </cell>
          <cell r="E369" t="str">
            <v>Distrito Nacional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>Grupo 4</v>
          </cell>
        </row>
        <row r="370">
          <cell r="A370">
            <v>537</v>
          </cell>
          <cell r="B370" t="str">
            <v>DRBR537</v>
          </cell>
          <cell r="C370" t="str">
            <v>EST. TEXACO ENRIQUILLO</v>
          </cell>
          <cell r="D370" t="str">
            <v>Wincor Nixdorf</v>
          </cell>
          <cell r="E370" t="str">
            <v>Sur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>Si</v>
          </cell>
          <cell r="O370" t="str">
            <v>Barahona</v>
          </cell>
        </row>
        <row r="371">
          <cell r="A371">
            <v>538</v>
          </cell>
          <cell r="B371" t="str">
            <v>DRBR538</v>
          </cell>
          <cell r="C371" t="str">
            <v>Autoservicios San Francisco de Macoris</v>
          </cell>
          <cell r="D371" t="str">
            <v>NCR</v>
          </cell>
          <cell r="E371" t="str">
            <v/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/>
          </cell>
        </row>
        <row r="372">
          <cell r="A372">
            <v>539</v>
          </cell>
          <cell r="B372" t="str">
            <v>DRBR539</v>
          </cell>
          <cell r="C372" t="str">
            <v>S/M Cadena Los Proceres</v>
          </cell>
          <cell r="D372" t="str">
            <v/>
          </cell>
          <cell r="E372" t="str">
            <v/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Si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Grupo 6</v>
          </cell>
        </row>
        <row r="373">
          <cell r="A373">
            <v>540</v>
          </cell>
          <cell r="B373" t="str">
            <v>DRBR540</v>
          </cell>
          <cell r="C373" t="str">
            <v>Ofic. SAMBIL I</v>
          </cell>
          <cell r="D373" t="str">
            <v>Wincor Nixdorf</v>
          </cell>
          <cell r="E373" t="str">
            <v>Distrito Nacional</v>
          </cell>
          <cell r="F373" t="str">
            <v>NO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Si</v>
          </cell>
          <cell r="L373" t="str">
            <v>Si</v>
          </cell>
          <cell r="M373" t="str">
            <v>Si</v>
          </cell>
          <cell r="N373" t="str">
            <v>No</v>
          </cell>
          <cell r="O373" t="str">
            <v>Grupo 8</v>
          </cell>
        </row>
        <row r="374">
          <cell r="A374">
            <v>541</v>
          </cell>
          <cell r="B374" t="str">
            <v>DRBR541</v>
          </cell>
          <cell r="C374" t="str">
            <v>OFIC. SAMBIL II</v>
          </cell>
          <cell r="D374" t="str">
            <v>Wincor Nixdorf</v>
          </cell>
          <cell r="E374" t="str">
            <v>Distrito Nacional</v>
          </cell>
          <cell r="F374" t="str">
            <v>SI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Si</v>
          </cell>
          <cell r="L374" t="str">
            <v>Si</v>
          </cell>
          <cell r="M374" t="str">
            <v>Si</v>
          </cell>
          <cell r="N374" t="str">
            <v>No</v>
          </cell>
          <cell r="O374" t="str">
            <v>Grupo 8</v>
          </cell>
        </row>
        <row r="375">
          <cell r="A375">
            <v>542</v>
          </cell>
          <cell r="B375" t="str">
            <v>DRBR542</v>
          </cell>
          <cell r="C375" t="str">
            <v>S/M CADENA CARRETERA M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NO</v>
          </cell>
          <cell r="H375" t="str">
            <v>SI</v>
          </cell>
          <cell r="I375" t="str">
            <v/>
          </cell>
          <cell r="J375" t="str">
            <v>SI</v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</row>
        <row r="376">
          <cell r="A376">
            <v>544</v>
          </cell>
          <cell r="B376" t="str">
            <v>DRBR481</v>
          </cell>
          <cell r="C376" t="str">
            <v>DIRECCION GENERAL TECNOLOGIA</v>
          </cell>
          <cell r="D376" t="str">
            <v>NCR</v>
          </cell>
          <cell r="E376" t="str">
            <v>Distrito Nacional</v>
          </cell>
          <cell r="F376" t="str">
            <v>NO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Si</v>
          </cell>
          <cell r="O376" t="str">
            <v>Grupo 2</v>
          </cell>
        </row>
        <row r="377">
          <cell r="A377">
            <v>545</v>
          </cell>
          <cell r="B377" t="str">
            <v>DRBR995</v>
          </cell>
          <cell r="C377" t="str">
            <v>Isabel La Católica II</v>
          </cell>
          <cell r="D377" t="str">
            <v>NCR</v>
          </cell>
          <cell r="E377" t="str">
            <v>Distrito Nacional</v>
          </cell>
          <cell r="F377" t="str">
            <v>NO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7</v>
          </cell>
        </row>
        <row r="378">
          <cell r="A378">
            <v>546</v>
          </cell>
          <cell r="B378" t="str">
            <v>DRBR230</v>
          </cell>
          <cell r="C378" t="str">
            <v>ITLAS</v>
          </cell>
          <cell r="D378" t="str">
            <v>NCR</v>
          </cell>
          <cell r="E378" t="str">
            <v>Este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Si</v>
          </cell>
          <cell r="N378" t="str">
            <v>No</v>
          </cell>
          <cell r="O378" t="str">
            <v>Grupo 9</v>
          </cell>
        </row>
        <row r="379">
          <cell r="A379">
            <v>547</v>
          </cell>
          <cell r="B379" t="str">
            <v>DRBR16B</v>
          </cell>
          <cell r="C379" t="str">
            <v>Plaza Lama Herrera</v>
          </cell>
          <cell r="D379" t="str">
            <v>NCR</v>
          </cell>
          <cell r="E379" t="str">
            <v>Distrito Nacional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Si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Grupo 6</v>
          </cell>
        </row>
        <row r="380">
          <cell r="A380">
            <v>548</v>
          </cell>
          <cell r="B380" t="str">
            <v>DRBR130</v>
          </cell>
          <cell r="C380" t="str">
            <v>AMET</v>
          </cell>
          <cell r="D380" t="str">
            <v>NCR</v>
          </cell>
          <cell r="E380" t="str">
            <v>Distrito Nacional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Grupo 1</v>
          </cell>
        </row>
        <row r="381">
          <cell r="A381">
            <v>549</v>
          </cell>
          <cell r="B381" t="str">
            <v>DRBR026</v>
          </cell>
          <cell r="C381" t="str">
            <v>Ministerio de Turismo</v>
          </cell>
          <cell r="D381" t="str">
            <v>NCR</v>
          </cell>
          <cell r="E381" t="str">
            <v>Distrito Nacional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No</v>
          </cell>
          <cell r="L381" t="str">
            <v>No</v>
          </cell>
          <cell r="M381" t="str">
            <v>No</v>
          </cell>
          <cell r="N381" t="str">
            <v>No</v>
          </cell>
          <cell r="O381" t="str">
            <v>Grupo 3</v>
          </cell>
        </row>
        <row r="382">
          <cell r="A382">
            <v>551</v>
          </cell>
          <cell r="B382" t="str">
            <v>DRBR01C</v>
          </cell>
          <cell r="C382" t="str">
            <v>Ofic. Padre Castellanos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7</v>
          </cell>
        </row>
        <row r="383">
          <cell r="A383">
            <v>552</v>
          </cell>
          <cell r="B383" t="str">
            <v>DRBR323</v>
          </cell>
          <cell r="C383" t="str">
            <v>Suprema Corte de Justicia</v>
          </cell>
          <cell r="D383" t="str">
            <v>NCR</v>
          </cell>
          <cell r="E383" t="str">
            <v>Distrito Nacional</v>
          </cell>
          <cell r="F383" t="str">
            <v>NO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No</v>
          </cell>
          <cell r="L383" t="str">
            <v>No</v>
          </cell>
          <cell r="M383" t="str">
            <v>No</v>
          </cell>
          <cell r="N383" t="str">
            <v>No</v>
          </cell>
          <cell r="O383" t="str">
            <v>Grupo 2</v>
          </cell>
        </row>
        <row r="384">
          <cell r="A384">
            <v>553</v>
          </cell>
          <cell r="B384" t="str">
            <v>DRBR270</v>
          </cell>
          <cell r="C384" t="str">
            <v>CENTRO CAJA LAS AMERICAS</v>
          </cell>
          <cell r="D384" t="str">
            <v>NCR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No</v>
          </cell>
          <cell r="I384" t="str">
            <v>No</v>
          </cell>
          <cell r="J384" t="str">
            <v>No</v>
          </cell>
          <cell r="K384" t="str">
            <v>No</v>
          </cell>
          <cell r="L384" t="str">
            <v>No</v>
          </cell>
          <cell r="M384" t="str">
            <v>No</v>
          </cell>
          <cell r="N384" t="str">
            <v>No</v>
          </cell>
          <cell r="O384" t="str">
            <v>Grupo 7</v>
          </cell>
        </row>
        <row r="385">
          <cell r="A385">
            <v>554</v>
          </cell>
          <cell r="B385" t="str">
            <v>DRBR011</v>
          </cell>
          <cell r="C385" t="str">
            <v>Ofic. Isabel La Católica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No</v>
          </cell>
          <cell r="O385" t="str">
            <v>Grupo 7</v>
          </cell>
        </row>
        <row r="386">
          <cell r="A386">
            <v>555</v>
          </cell>
          <cell r="B386" t="str">
            <v>DRBR24P</v>
          </cell>
          <cell r="C386" t="str">
            <v>Estación Shell Las Praderas</v>
          </cell>
          <cell r="D386" t="str">
            <v>NCR</v>
          </cell>
          <cell r="E386" t="str">
            <v>Distrito Nacional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Si</v>
          </cell>
          <cell r="L386" t="str">
            <v>Si</v>
          </cell>
          <cell r="M386" t="str">
            <v>Si</v>
          </cell>
          <cell r="N386" t="str">
            <v>Si</v>
          </cell>
          <cell r="O386" t="str">
            <v>Grupo 6</v>
          </cell>
        </row>
        <row r="387">
          <cell r="A387">
            <v>556</v>
          </cell>
          <cell r="B387" t="str">
            <v>DRBR065</v>
          </cell>
          <cell r="C387" t="str">
            <v>Almacén Av. Luperón</v>
          </cell>
          <cell r="D387" t="str">
            <v>NCR</v>
          </cell>
          <cell r="E387" t="str">
            <v>Distrito Nacional</v>
          </cell>
          <cell r="F387" t="str">
            <v>NO</v>
          </cell>
          <cell r="G387" t="str">
            <v>No</v>
          </cell>
          <cell r="H387" t="str">
            <v>No</v>
          </cell>
          <cell r="I387" t="str">
            <v>No</v>
          </cell>
          <cell r="J387" t="str">
            <v>No</v>
          </cell>
          <cell r="K387" t="str">
            <v>No</v>
          </cell>
          <cell r="L387" t="str">
            <v>No</v>
          </cell>
          <cell r="M387" t="str">
            <v>No</v>
          </cell>
          <cell r="N387" t="str">
            <v>No</v>
          </cell>
          <cell r="O387" t="str">
            <v>Grupo 6</v>
          </cell>
        </row>
        <row r="388">
          <cell r="A388">
            <v>557</v>
          </cell>
          <cell r="B388" t="str">
            <v>DRBR022</v>
          </cell>
          <cell r="C388" t="str">
            <v>Tienda La Sirena Av. Mella</v>
          </cell>
          <cell r="D388" t="str">
            <v>NCR</v>
          </cell>
          <cell r="E388" t="str">
            <v>Distrito Nacional</v>
          </cell>
          <cell r="F388" t="str">
            <v>SI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No</v>
          </cell>
          <cell r="O388" t="str">
            <v>Grupo 7</v>
          </cell>
        </row>
        <row r="389">
          <cell r="A389">
            <v>558</v>
          </cell>
          <cell r="B389" t="str">
            <v>DRBR106</v>
          </cell>
          <cell r="C389" t="str">
            <v>Base Naval 27 de Febrero</v>
          </cell>
          <cell r="D389" t="str">
            <v>NCR</v>
          </cell>
          <cell r="E389" t="str">
            <v>Distrito Nacional</v>
          </cell>
          <cell r="F389" t="str">
            <v>NO</v>
          </cell>
          <cell r="G389" t="str">
            <v>Si</v>
          </cell>
          <cell r="H389" t="str">
            <v>Si</v>
          </cell>
          <cell r="I389" t="str">
            <v>No</v>
          </cell>
          <cell r="J389" t="str">
            <v>Si</v>
          </cell>
          <cell r="K389" t="str">
            <v>Si</v>
          </cell>
          <cell r="L389" t="str">
            <v>Si</v>
          </cell>
          <cell r="M389" t="str">
            <v>Si</v>
          </cell>
          <cell r="N389" t="str">
            <v>Si</v>
          </cell>
          <cell r="O389" t="str">
            <v>Grupo 7</v>
          </cell>
        </row>
        <row r="390">
          <cell r="A390">
            <v>559</v>
          </cell>
          <cell r="B390" t="str">
            <v>DRBR559</v>
          </cell>
          <cell r="C390" t="str">
            <v>UNP Metro #1</v>
          </cell>
          <cell r="D390" t="str">
            <v>NCR</v>
          </cell>
          <cell r="E390" t="str">
            <v>Distrito Nacional</v>
          </cell>
          <cell r="F390" t="str">
            <v>SI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Si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Grupo 8</v>
          </cell>
        </row>
        <row r="391">
          <cell r="A391">
            <v>560</v>
          </cell>
          <cell r="B391" t="str">
            <v>DRBR229</v>
          </cell>
          <cell r="C391" t="str">
            <v>JUNTA CENTRAL ELECTORAL</v>
          </cell>
          <cell r="D391" t="str">
            <v>Diebold</v>
          </cell>
          <cell r="E391" t="str">
            <v>Distrito Nacional</v>
          </cell>
          <cell r="F391" t="str">
            <v>SI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5</v>
          </cell>
        </row>
        <row r="392">
          <cell r="A392">
            <v>561</v>
          </cell>
          <cell r="B392" t="str">
            <v>DRBR133</v>
          </cell>
          <cell r="C392" t="str">
            <v>Comando Reg. P.N. S.D Este</v>
          </cell>
          <cell r="D392" t="str">
            <v>NCR</v>
          </cell>
          <cell r="E392" t="str">
            <v>Distrito Nacional</v>
          </cell>
          <cell r="F392" t="str">
            <v>NO</v>
          </cell>
          <cell r="G392" t="str">
            <v>Si</v>
          </cell>
          <cell r="H392" t="str">
            <v>Si</v>
          </cell>
          <cell r="I392" t="str">
            <v>No</v>
          </cell>
          <cell r="J392" t="str">
            <v>Si</v>
          </cell>
          <cell r="K392" t="str">
            <v>Si</v>
          </cell>
          <cell r="L392" t="str">
            <v>Si</v>
          </cell>
          <cell r="M392" t="str">
            <v>Si</v>
          </cell>
          <cell r="N392" t="str">
            <v>Si</v>
          </cell>
          <cell r="O392" t="str">
            <v>Grupo 4</v>
          </cell>
        </row>
        <row r="393">
          <cell r="A393">
            <v>562</v>
          </cell>
          <cell r="B393" t="str">
            <v>DRBR226</v>
          </cell>
          <cell r="C393" t="str">
            <v>JUMBO Carretera Mella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Si</v>
          </cell>
          <cell r="I393" t="str">
            <v>No</v>
          </cell>
          <cell r="J393" t="str">
            <v>Si</v>
          </cell>
          <cell r="K393" t="str">
            <v>Si</v>
          </cell>
          <cell r="L393" t="str">
            <v>Si</v>
          </cell>
          <cell r="M393" t="str">
            <v>Si</v>
          </cell>
          <cell r="N393" t="str">
            <v>No</v>
          </cell>
          <cell r="O393" t="str">
            <v>Grupo 4</v>
          </cell>
        </row>
        <row r="394">
          <cell r="A394">
            <v>563</v>
          </cell>
          <cell r="B394" t="str">
            <v>DRBR233</v>
          </cell>
          <cell r="C394" t="str">
            <v>Base Aerea San Isidro</v>
          </cell>
          <cell r="D394" t="str">
            <v>NCR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Si</v>
          </cell>
          <cell r="O394" t="str">
            <v>Grupo 9</v>
          </cell>
        </row>
        <row r="395">
          <cell r="A395">
            <v>564</v>
          </cell>
          <cell r="B395" t="str">
            <v>DRBR168</v>
          </cell>
          <cell r="C395" t="str">
            <v>Ministerio de Agricultura</v>
          </cell>
          <cell r="D395" t="str">
            <v>NCR</v>
          </cell>
          <cell r="E395" t="str">
            <v>Distrito Nacional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No</v>
          </cell>
          <cell r="K395" t="str">
            <v>No</v>
          </cell>
          <cell r="L395" t="str">
            <v>No</v>
          </cell>
          <cell r="M395" t="str">
            <v>No</v>
          </cell>
          <cell r="N395" t="str">
            <v>No</v>
          </cell>
          <cell r="O395" t="str">
            <v>Grupo 6</v>
          </cell>
        </row>
        <row r="396">
          <cell r="A396">
            <v>565</v>
          </cell>
          <cell r="B396" t="str">
            <v>DRBR24H</v>
          </cell>
          <cell r="C396" t="str">
            <v>S/M Cadena, Nuñez De C.</v>
          </cell>
          <cell r="D396" t="str">
            <v>NCR</v>
          </cell>
          <cell r="E396" t="str">
            <v>Distrito Nacional</v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No</v>
          </cell>
          <cell r="O396" t="str">
            <v>Grupo 6</v>
          </cell>
        </row>
        <row r="397">
          <cell r="A397">
            <v>566</v>
          </cell>
          <cell r="B397" t="str">
            <v>DRBR508</v>
          </cell>
          <cell r="C397" t="str">
            <v>HIPERMERCADO OLE AUT. DUARTE</v>
          </cell>
          <cell r="D397" t="str">
            <v>NCR</v>
          </cell>
          <cell r="E397" t="str">
            <v>Distrito Nacional</v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567</v>
          </cell>
          <cell r="B398" t="str">
            <v>DRBR015</v>
          </cell>
          <cell r="C398" t="str">
            <v>Ofic. Máximo Gómez</v>
          </cell>
          <cell r="D398" t="str">
            <v>NCR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Si</v>
          </cell>
          <cell r="O398" t="str">
            <v>Grupo 3</v>
          </cell>
        </row>
        <row r="399">
          <cell r="A399">
            <v>568</v>
          </cell>
          <cell r="B399" t="str">
            <v>DRBR01F</v>
          </cell>
          <cell r="C399" t="str">
            <v>Ministerio de Educación</v>
          </cell>
          <cell r="D399" t="str">
            <v>NCR</v>
          </cell>
          <cell r="E399" t="str">
            <v>Distrito Nacional</v>
          </cell>
          <cell r="F399" t="str">
            <v>NO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No</v>
          </cell>
          <cell r="K399" t="str">
            <v>No</v>
          </cell>
          <cell r="L399" t="str">
            <v>No</v>
          </cell>
          <cell r="M399" t="str">
            <v>No</v>
          </cell>
          <cell r="N399" t="str">
            <v>No</v>
          </cell>
          <cell r="O399" t="str">
            <v>Grupo 3</v>
          </cell>
        </row>
        <row r="400">
          <cell r="A400">
            <v>569</v>
          </cell>
          <cell r="B400" t="str">
            <v>DRBR03B</v>
          </cell>
          <cell r="C400" t="str">
            <v>Superintendencia De Seguros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No</v>
          </cell>
          <cell r="L400" t="str">
            <v>No</v>
          </cell>
          <cell r="M400" t="str">
            <v>No</v>
          </cell>
          <cell r="N400" t="str">
            <v>No</v>
          </cell>
          <cell r="O400" t="str">
            <v>Grupo 3</v>
          </cell>
        </row>
        <row r="401">
          <cell r="A401">
            <v>570</v>
          </cell>
          <cell r="B401" t="str">
            <v>DRBR478</v>
          </cell>
          <cell r="C401" t="str">
            <v>SUPERMERCADO LIVERPOOL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No</v>
          </cell>
          <cell r="O401" t="str">
            <v>Grupo 1</v>
          </cell>
        </row>
        <row r="402">
          <cell r="A402">
            <v>571</v>
          </cell>
          <cell r="B402" t="str">
            <v>DRBR16C</v>
          </cell>
          <cell r="C402" t="str">
            <v>Hospital Central FFAA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8</v>
          </cell>
        </row>
        <row r="403">
          <cell r="A403">
            <v>572</v>
          </cell>
          <cell r="B403" t="str">
            <v>DRBR174</v>
          </cell>
          <cell r="C403" t="str">
            <v>Olé Av. Ovando</v>
          </cell>
          <cell r="D403" t="str">
            <v>NCR</v>
          </cell>
          <cell r="E403" t="str">
            <v>Distrito Nacional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Si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1</v>
          </cell>
        </row>
        <row r="404">
          <cell r="A404">
            <v>573</v>
          </cell>
          <cell r="B404" t="str">
            <v>DRBR038</v>
          </cell>
          <cell r="C404" t="str">
            <v>IDSS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No</v>
          </cell>
          <cell r="L404" t="str">
            <v>No</v>
          </cell>
          <cell r="M404" t="str">
            <v>No</v>
          </cell>
          <cell r="N404" t="str">
            <v>No</v>
          </cell>
          <cell r="O404" t="str">
            <v>Grupo 1</v>
          </cell>
        </row>
        <row r="405">
          <cell r="A405">
            <v>574</v>
          </cell>
          <cell r="B405" t="str">
            <v>DRBR080</v>
          </cell>
          <cell r="C405" t="str">
            <v>Club Obras Públicas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No</v>
          </cell>
          <cell r="O405" t="str">
            <v>Grupo 1</v>
          </cell>
        </row>
        <row r="406">
          <cell r="A406">
            <v>575</v>
          </cell>
          <cell r="B406" t="str">
            <v>DRBR16P</v>
          </cell>
          <cell r="C406" t="str">
            <v>EDESUR Tiradentes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No</v>
          </cell>
          <cell r="O406" t="str">
            <v>Grupo 8</v>
          </cell>
        </row>
        <row r="407">
          <cell r="A407">
            <v>576</v>
          </cell>
          <cell r="B407" t="str">
            <v>DRBR576</v>
          </cell>
          <cell r="C407" t="str">
            <v>Nizao</v>
          </cell>
          <cell r="D407" t="str">
            <v>NCR</v>
          </cell>
          <cell r="E407" t="str">
            <v>Sur</v>
          </cell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</row>
        <row r="408">
          <cell r="A408">
            <v>577</v>
          </cell>
          <cell r="B408" t="str">
            <v>DRBR173</v>
          </cell>
          <cell r="C408" t="str">
            <v>Olé Av. Duarte</v>
          </cell>
          <cell r="D408" t="str">
            <v>NCR</v>
          </cell>
          <cell r="E408" t="str">
            <v>Distrito Nacional</v>
          </cell>
          <cell r="F408" t="str">
            <v>SI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7</v>
          </cell>
        </row>
        <row r="409">
          <cell r="A409">
            <v>578</v>
          </cell>
          <cell r="B409" t="str">
            <v>DRBR324</v>
          </cell>
          <cell r="C409" t="str">
            <v>Procuraduría G. de La Rep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2</v>
          </cell>
        </row>
        <row r="410">
          <cell r="A410">
            <v>579</v>
          </cell>
          <cell r="B410" t="str">
            <v>DRBR579</v>
          </cell>
          <cell r="C410" t="str">
            <v>ESTACION SUNIX DOWN TOWN</v>
          </cell>
          <cell r="D410" t="str">
            <v>Diebold</v>
          </cell>
          <cell r="E410" t="str">
            <v>Este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Romana-Higuey</v>
          </cell>
        </row>
        <row r="411">
          <cell r="A411">
            <v>580</v>
          </cell>
          <cell r="B411" t="str">
            <v>DRBR523</v>
          </cell>
          <cell r="C411" t="str">
            <v>EDIFICIO PROPAGAS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1</v>
          </cell>
        </row>
        <row r="412">
          <cell r="A412">
            <v>581</v>
          </cell>
          <cell r="B412" t="str">
            <v>DRBR426</v>
          </cell>
          <cell r="C412" t="str">
            <v>BNV II</v>
          </cell>
          <cell r="D412" t="str">
            <v>NCR</v>
          </cell>
          <cell r="E412" t="str">
            <v>Distrito Nacional</v>
          </cell>
          <cell r="F412" t="str">
            <v/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8</v>
          </cell>
        </row>
        <row r="413">
          <cell r="A413">
            <v>583</v>
          </cell>
          <cell r="B413" t="str">
            <v>DRBR431</v>
          </cell>
          <cell r="C413" t="str">
            <v>MINISTERIO DE LA FFAA I</v>
          </cell>
          <cell r="D413" t="str">
            <v>NCR</v>
          </cell>
          <cell r="E413" t="str">
            <v>Distrito Nacional</v>
          </cell>
          <cell r="F413" t="str">
            <v>NO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Si</v>
          </cell>
          <cell r="O413" t="str">
            <v>Grupo 5</v>
          </cell>
        </row>
        <row r="414">
          <cell r="A414">
            <v>584</v>
          </cell>
          <cell r="B414" t="str">
            <v>DRBR404</v>
          </cell>
          <cell r="C414" t="str">
            <v>Ofic. San Cristobal</v>
          </cell>
          <cell r="D414" t="str">
            <v>NCR</v>
          </cell>
          <cell r="E414" t="str">
            <v>Sur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5</v>
          </cell>
        </row>
        <row r="415">
          <cell r="A415">
            <v>585</v>
          </cell>
          <cell r="B415" t="str">
            <v>DRBR083</v>
          </cell>
          <cell r="C415" t="str">
            <v>Ofic. Haina Oriental</v>
          </cell>
          <cell r="D415" t="str">
            <v>NCR</v>
          </cell>
          <cell r="E415" t="str">
            <v>Sur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No</v>
          </cell>
          <cell r="L415" t="str">
            <v>Si</v>
          </cell>
          <cell r="M415" t="str">
            <v>No</v>
          </cell>
          <cell r="N415" t="str">
            <v>No</v>
          </cell>
          <cell r="O415" t="str">
            <v>Grupo 5</v>
          </cell>
        </row>
        <row r="416">
          <cell r="A416">
            <v>586</v>
          </cell>
          <cell r="B416" t="str">
            <v>DRBR01Q</v>
          </cell>
          <cell r="C416" t="str">
            <v>Palacio de Justicia</v>
          </cell>
          <cell r="D416" t="str">
            <v>NCR</v>
          </cell>
          <cell r="E416" t="str">
            <v>Distrito Nacional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No</v>
          </cell>
          <cell r="M416" t="str">
            <v>No</v>
          </cell>
          <cell r="N416" t="str">
            <v>No</v>
          </cell>
          <cell r="O416" t="str">
            <v>Grupo 3</v>
          </cell>
        </row>
        <row r="417">
          <cell r="A417">
            <v>587</v>
          </cell>
          <cell r="B417" t="str">
            <v>DRBR123</v>
          </cell>
          <cell r="C417" t="str">
            <v>Cuerpo de Ayudantes Militares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3</v>
          </cell>
        </row>
        <row r="418">
          <cell r="A418">
            <v>588</v>
          </cell>
          <cell r="B418" t="str">
            <v>DRBR01O</v>
          </cell>
          <cell r="C418" t="str">
            <v>INAVI</v>
          </cell>
          <cell r="D418" t="str">
            <v>NCR</v>
          </cell>
          <cell r="E418" t="str">
            <v>Distrito Nacional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No</v>
          </cell>
          <cell r="N418" t="str">
            <v>No</v>
          </cell>
          <cell r="O418" t="str">
            <v>Grupo 3</v>
          </cell>
        </row>
        <row r="419">
          <cell r="A419">
            <v>589</v>
          </cell>
          <cell r="B419" t="str">
            <v>DRBR23E</v>
          </cell>
          <cell r="C419" t="str">
            <v>S/M Bravo San Vicente P.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No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No</v>
          </cell>
          <cell r="N419" t="str">
            <v>No</v>
          </cell>
          <cell r="O419" t="str">
            <v>Grupo 4</v>
          </cell>
        </row>
        <row r="420">
          <cell r="A420">
            <v>590</v>
          </cell>
          <cell r="B420" t="str">
            <v>DRBR177</v>
          </cell>
          <cell r="C420" t="str">
            <v>Olé Av. Las Américas</v>
          </cell>
          <cell r="D420" t="str">
            <v>NCR</v>
          </cell>
          <cell r="E420" t="str">
            <v>Distrito Nacional</v>
          </cell>
          <cell r="F420" t="str">
            <v>SI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No</v>
          </cell>
          <cell r="O420" t="str">
            <v>Grupo 9</v>
          </cell>
        </row>
        <row r="421">
          <cell r="A421">
            <v>591</v>
          </cell>
          <cell r="B421" t="str">
            <v>DRBR24Z</v>
          </cell>
          <cell r="C421" t="str">
            <v>Universidad del Caribe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No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5</v>
          </cell>
        </row>
        <row r="422">
          <cell r="A422">
            <v>592</v>
          </cell>
          <cell r="B422" t="str">
            <v>DRBR081</v>
          </cell>
          <cell r="C422" t="str">
            <v>Centro Caja San Cristobal #1</v>
          </cell>
          <cell r="D422" t="str">
            <v>NCR</v>
          </cell>
          <cell r="E422" t="str">
            <v>Sur</v>
          </cell>
          <cell r="F422" t="str">
            <v>SI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Si</v>
          </cell>
          <cell r="O422" t="str">
            <v>Grupo 5</v>
          </cell>
        </row>
        <row r="423">
          <cell r="A423">
            <v>593</v>
          </cell>
          <cell r="B423" t="str">
            <v>DRBR242</v>
          </cell>
          <cell r="C423" t="str">
            <v>Fuerzas Armadas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594</v>
          </cell>
          <cell r="B424" t="str">
            <v>DRBR594</v>
          </cell>
          <cell r="C424" t="str">
            <v>PLAZA VENEZUELA, SANTIAGO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Si</v>
          </cell>
          <cell r="L424" t="str">
            <v>Si</v>
          </cell>
          <cell r="M424" t="str">
            <v>Si</v>
          </cell>
          <cell r="N424" t="str">
            <v>Si</v>
          </cell>
          <cell r="O424" t="str">
            <v>Santiago 1</v>
          </cell>
        </row>
        <row r="425">
          <cell r="A425">
            <v>595</v>
          </cell>
          <cell r="B425" t="str">
            <v>DRBR595</v>
          </cell>
          <cell r="C425" t="str">
            <v>SUPERMERCADO CENTRAL</v>
          </cell>
          <cell r="D425" t="str">
            <v>NCR</v>
          </cell>
          <cell r="E425" t="str">
            <v>Norte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Si</v>
          </cell>
          <cell r="L425" t="str">
            <v>Si</v>
          </cell>
          <cell r="M425" t="str">
            <v>Si</v>
          </cell>
          <cell r="N425" t="str">
            <v>Si</v>
          </cell>
          <cell r="O425" t="str">
            <v>Santiago 1</v>
          </cell>
        </row>
        <row r="426">
          <cell r="A426">
            <v>596</v>
          </cell>
          <cell r="B426" t="str">
            <v>DRBR274</v>
          </cell>
          <cell r="C426" t="str">
            <v>Autobanco Malecon Center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Si</v>
          </cell>
          <cell r="O426" t="str">
            <v>Grupo 3</v>
          </cell>
        </row>
        <row r="427">
          <cell r="A427">
            <v>597</v>
          </cell>
          <cell r="B427" t="str">
            <v>DRBR316</v>
          </cell>
          <cell r="C427" t="str">
            <v>CTBS SANTIAGO</v>
          </cell>
          <cell r="D427" t="str">
            <v>NCR</v>
          </cell>
          <cell r="E427" t="str">
            <v>Norte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Santiago 1</v>
          </cell>
        </row>
        <row r="428">
          <cell r="A428">
            <v>599</v>
          </cell>
          <cell r="B428" t="str">
            <v>DRBR258</v>
          </cell>
          <cell r="C428" t="str">
            <v>Ofic. Plaza Internacional</v>
          </cell>
          <cell r="D428" t="str">
            <v>NCR</v>
          </cell>
          <cell r="E428" t="str">
            <v>Norte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Santiago 1</v>
          </cell>
        </row>
        <row r="429">
          <cell r="A429">
            <v>601</v>
          </cell>
          <cell r="B429" t="str">
            <v>DRBR255</v>
          </cell>
          <cell r="C429" t="str">
            <v>Plaza Haché, Santiago</v>
          </cell>
          <cell r="D429" t="str">
            <v>NCR</v>
          </cell>
          <cell r="E429" t="str">
            <v>Norte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No</v>
          </cell>
          <cell r="O429" t="str">
            <v>Santiago 1</v>
          </cell>
        </row>
        <row r="430">
          <cell r="A430">
            <v>602</v>
          </cell>
          <cell r="B430" t="str">
            <v>DRBR122</v>
          </cell>
          <cell r="C430" t="str">
            <v>Zona Franca #1, Santiago</v>
          </cell>
          <cell r="D430" t="str">
            <v>NCR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No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Santiago 2</v>
          </cell>
        </row>
        <row r="431">
          <cell r="A431">
            <v>603</v>
          </cell>
          <cell r="B431" t="str">
            <v>DRBR126</v>
          </cell>
          <cell r="C431" t="str">
            <v>Zona Franca #2, Santiago</v>
          </cell>
          <cell r="D431" t="str">
            <v>NCR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Si</v>
          </cell>
          <cell r="L431" t="str">
            <v>Si</v>
          </cell>
          <cell r="M431" t="str">
            <v>Si</v>
          </cell>
          <cell r="N431" t="str">
            <v>No</v>
          </cell>
          <cell r="O431" t="str">
            <v>Santiago 2</v>
          </cell>
        </row>
        <row r="432">
          <cell r="A432">
            <v>604</v>
          </cell>
          <cell r="B432" t="str">
            <v>DRBR401</v>
          </cell>
          <cell r="C432" t="str">
            <v>Ofic. Estancia Nueva</v>
          </cell>
          <cell r="D432" t="str">
            <v>NCR</v>
          </cell>
          <cell r="E432" t="str">
            <v>Norte</v>
          </cell>
          <cell r="F432" t="str">
            <v>NO</v>
          </cell>
          <cell r="G432" t="str">
            <v>Si</v>
          </cell>
          <cell r="H432" t="str">
            <v>Si</v>
          </cell>
          <cell r="I432" t="str">
            <v>Si</v>
          </cell>
          <cell r="J432" t="str">
            <v>Si</v>
          </cell>
          <cell r="K432" t="str">
            <v>Si</v>
          </cell>
          <cell r="L432" t="str">
            <v>Si</v>
          </cell>
          <cell r="M432" t="str">
            <v>Si</v>
          </cell>
          <cell r="N432" t="str">
            <v>Si</v>
          </cell>
          <cell r="O432" t="str">
            <v>La Vega</v>
          </cell>
        </row>
        <row r="433">
          <cell r="A433">
            <v>605</v>
          </cell>
          <cell r="B433" t="str">
            <v>DRBR141</v>
          </cell>
          <cell r="C433" t="str">
            <v>Ofic. Bonao</v>
          </cell>
          <cell r="D433" t="str">
            <v>NCR</v>
          </cell>
          <cell r="E433" t="str">
            <v>Norte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Si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La Vega</v>
          </cell>
        </row>
        <row r="434">
          <cell r="A434">
            <v>606</v>
          </cell>
          <cell r="B434" t="str">
            <v>DRBR704</v>
          </cell>
          <cell r="C434" t="str">
            <v>Ofic. Manolo Tavarez Justo</v>
          </cell>
          <cell r="D434" t="str">
            <v>NCR</v>
          </cell>
          <cell r="E434" t="str">
            <v>Norte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No</v>
          </cell>
          <cell r="L434" t="str">
            <v>Si</v>
          </cell>
          <cell r="M434" t="str">
            <v>No</v>
          </cell>
          <cell r="N434" t="str">
            <v>Si</v>
          </cell>
          <cell r="O434" t="str">
            <v>Puerto Plata</v>
          </cell>
        </row>
        <row r="435">
          <cell r="A435">
            <v>607</v>
          </cell>
          <cell r="B435" t="str">
            <v>DRBR607</v>
          </cell>
          <cell r="C435" t="str">
            <v>ONAPI</v>
          </cell>
          <cell r="D435" t="str">
            <v>NCR</v>
          </cell>
          <cell r="E435" t="str">
            <v>Distrito Nacional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No</v>
          </cell>
          <cell r="L435" t="str">
            <v>Si</v>
          </cell>
          <cell r="M435" t="str">
            <v>No</v>
          </cell>
          <cell r="N435" t="str">
            <v>No</v>
          </cell>
          <cell r="O435" t="str">
            <v>Grupo 6</v>
          </cell>
        </row>
        <row r="436">
          <cell r="A436">
            <v>608</v>
          </cell>
          <cell r="B436" t="str">
            <v>DRBR305</v>
          </cell>
          <cell r="C436" t="str">
            <v>OFIC. JUMBO SAN PEDRO</v>
          </cell>
          <cell r="D436" t="str">
            <v>NCR</v>
          </cell>
          <cell r="E436" t="str">
            <v>Este</v>
          </cell>
          <cell r="F436" t="str">
            <v>SI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No</v>
          </cell>
          <cell r="O436" t="str">
            <v>San Pedro de Macorís</v>
          </cell>
        </row>
        <row r="437">
          <cell r="A437">
            <v>609</v>
          </cell>
          <cell r="B437" t="str">
            <v>DRBR120</v>
          </cell>
          <cell r="C437" t="str">
            <v>Jumbo, San Pedro</v>
          </cell>
          <cell r="D437" t="str">
            <v>NCR</v>
          </cell>
          <cell r="E437" t="str">
            <v>Este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No</v>
          </cell>
          <cell r="O437" t="str">
            <v>San Pedro de Macorís</v>
          </cell>
        </row>
        <row r="438">
          <cell r="A438">
            <v>610</v>
          </cell>
          <cell r="B438" t="str">
            <v>DRBR610</v>
          </cell>
          <cell r="C438" t="str">
            <v>EDEESTE</v>
          </cell>
          <cell r="D438" t="str">
            <v>NCR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No</v>
          </cell>
          <cell r="L438" t="str">
            <v>Si</v>
          </cell>
          <cell r="M438" t="str">
            <v>No</v>
          </cell>
          <cell r="N438" t="str">
            <v>No</v>
          </cell>
          <cell r="O438" t="str">
            <v>Grupo 7</v>
          </cell>
        </row>
        <row r="439">
          <cell r="A439">
            <v>611</v>
          </cell>
          <cell r="B439" t="str">
            <v>DRBR611</v>
          </cell>
          <cell r="C439" t="str">
            <v>DGII SEDE CENTRAL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No</v>
          </cell>
          <cell r="K439" t="str">
            <v>No</v>
          </cell>
          <cell r="L439" t="str">
            <v>No</v>
          </cell>
          <cell r="M439" t="str">
            <v>No</v>
          </cell>
          <cell r="N439" t="str">
            <v>Si</v>
          </cell>
          <cell r="O439" t="str">
            <v>Grupo 3</v>
          </cell>
        </row>
        <row r="440">
          <cell r="A440">
            <v>612</v>
          </cell>
          <cell r="B440" t="str">
            <v>DRBR220</v>
          </cell>
          <cell r="C440" t="str">
            <v>Plaza Orense</v>
          </cell>
          <cell r="D440" t="str">
            <v>NCR</v>
          </cell>
          <cell r="E440" t="str">
            <v>Este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Romana-Higuey</v>
          </cell>
        </row>
        <row r="441">
          <cell r="A441">
            <v>613</v>
          </cell>
          <cell r="B441" t="str">
            <v>DRBR145</v>
          </cell>
          <cell r="C441" t="str">
            <v>Almacenes Zaglul, Higuey</v>
          </cell>
          <cell r="D441" t="str">
            <v>NCR</v>
          </cell>
          <cell r="E441" t="str">
            <v>Este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Si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Romana-Higuey</v>
          </cell>
        </row>
        <row r="442">
          <cell r="A442">
            <v>615</v>
          </cell>
          <cell r="B442" t="str">
            <v>DRBR418</v>
          </cell>
          <cell r="C442" t="str">
            <v>ESTACION SUNIX CABRAL</v>
          </cell>
          <cell r="D442" t="str">
            <v>NCR</v>
          </cell>
          <cell r="E442" t="str">
            <v>Sur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Si</v>
          </cell>
          <cell r="L442" t="str">
            <v>Si</v>
          </cell>
          <cell r="M442" t="str">
            <v>Si</v>
          </cell>
          <cell r="N442" t="str">
            <v>Si</v>
          </cell>
          <cell r="O442" t="str">
            <v>Barahona</v>
          </cell>
        </row>
        <row r="443">
          <cell r="A443">
            <v>616</v>
          </cell>
          <cell r="B443" t="str">
            <v>DRBR187</v>
          </cell>
          <cell r="C443" t="str">
            <v>Fortaleza 5ta Brigada E.N</v>
          </cell>
          <cell r="D443" t="str">
            <v>NCR</v>
          </cell>
          <cell r="E443" t="str">
            <v>Sur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Barahona</v>
          </cell>
        </row>
        <row r="444">
          <cell r="A444">
            <v>617</v>
          </cell>
          <cell r="B444" t="str">
            <v>DRBR617</v>
          </cell>
          <cell r="C444" t="str">
            <v>Guardia Presidencial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Si</v>
          </cell>
          <cell r="N444" t="str">
            <v>Si</v>
          </cell>
          <cell r="O444" t="str">
            <v>Grupo 3</v>
          </cell>
        </row>
        <row r="445">
          <cell r="A445">
            <v>618</v>
          </cell>
          <cell r="B445" t="str">
            <v>DRBR618</v>
          </cell>
          <cell r="C445" t="str">
            <v>BIENES NACIONALES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No</v>
          </cell>
          <cell r="J445" t="str">
            <v>No</v>
          </cell>
          <cell r="K445" t="str">
            <v>No</v>
          </cell>
          <cell r="L445" t="str">
            <v>No</v>
          </cell>
          <cell r="M445" t="str">
            <v>No</v>
          </cell>
          <cell r="N445" t="str">
            <v>No</v>
          </cell>
          <cell r="O445" t="str">
            <v>Grupo 3</v>
          </cell>
        </row>
        <row r="446">
          <cell r="A446">
            <v>619</v>
          </cell>
          <cell r="B446" t="str">
            <v>DRBR619</v>
          </cell>
          <cell r="C446" t="str">
            <v>Academia de Hatillo</v>
          </cell>
          <cell r="D446" t="str">
            <v>NCR</v>
          </cell>
          <cell r="E446" t="str">
            <v>Sur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Si</v>
          </cell>
          <cell r="O446" t="str">
            <v>Grupo 5</v>
          </cell>
        </row>
        <row r="447">
          <cell r="A447">
            <v>620</v>
          </cell>
          <cell r="B447" t="str">
            <v>DRBR620</v>
          </cell>
          <cell r="C447" t="str">
            <v>MINISTERIO MEDIO AMBIENTE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No</v>
          </cell>
          <cell r="I447" t="str">
            <v>No</v>
          </cell>
          <cell r="J447" t="str">
            <v>No</v>
          </cell>
          <cell r="K447" t="str">
            <v>No</v>
          </cell>
          <cell r="L447" t="str">
            <v>No</v>
          </cell>
          <cell r="M447" t="str">
            <v>No</v>
          </cell>
          <cell r="N447" t="str">
            <v>No</v>
          </cell>
          <cell r="O447" t="str">
            <v>Grupo 5</v>
          </cell>
        </row>
        <row r="448">
          <cell r="A448">
            <v>621</v>
          </cell>
          <cell r="B448" t="str">
            <v>DRBR621</v>
          </cell>
          <cell r="C448" t="str">
            <v>CESAC</v>
          </cell>
          <cell r="D448" t="str">
            <v>NCR</v>
          </cell>
          <cell r="E448" t="str">
            <v>Este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9</v>
          </cell>
        </row>
        <row r="449">
          <cell r="A449">
            <v>622</v>
          </cell>
          <cell r="B449" t="str">
            <v>DRBR622</v>
          </cell>
          <cell r="C449" t="str">
            <v>Ayuntamiento D.N.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No</v>
          </cell>
          <cell r="L449" t="str">
            <v>No</v>
          </cell>
          <cell r="M449" t="str">
            <v>No</v>
          </cell>
          <cell r="N449" t="str">
            <v>No</v>
          </cell>
          <cell r="O449" t="str">
            <v>Grupo 2</v>
          </cell>
        </row>
        <row r="450">
          <cell r="A450">
            <v>623</v>
          </cell>
          <cell r="B450" t="str">
            <v>DRBR623</v>
          </cell>
          <cell r="C450" t="str">
            <v>Operaciones Especiales</v>
          </cell>
          <cell r="D450" t="str">
            <v>NCR</v>
          </cell>
          <cell r="E450" t="str">
            <v>Distrito Nacional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Grupo 5</v>
          </cell>
        </row>
        <row r="451">
          <cell r="A451">
            <v>624</v>
          </cell>
          <cell r="B451" t="str">
            <v>DRBR624</v>
          </cell>
          <cell r="C451" t="str">
            <v>POLICIA NACIONAL I</v>
          </cell>
          <cell r="D451" t="str">
            <v>NCR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Si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Grupo 3</v>
          </cell>
        </row>
        <row r="452">
          <cell r="A452">
            <v>625</v>
          </cell>
          <cell r="B452" t="str">
            <v>DRBR625</v>
          </cell>
          <cell r="C452" t="str">
            <v>POLICIA NACIONAL II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Si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626</v>
          </cell>
          <cell r="B453" t="str">
            <v>DRBR626</v>
          </cell>
          <cell r="C453" t="str">
            <v>MERCASD</v>
          </cell>
          <cell r="D453" t="str">
            <v>NCR</v>
          </cell>
          <cell r="E453" t="str">
            <v>Distrito Nacional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No</v>
          </cell>
          <cell r="L453" t="str">
            <v>Si</v>
          </cell>
          <cell r="M453" t="str">
            <v>Si</v>
          </cell>
          <cell r="N453" t="str">
            <v>No</v>
          </cell>
          <cell r="O453" t="str">
            <v>Grupo 5</v>
          </cell>
        </row>
        <row r="454">
          <cell r="A454">
            <v>627</v>
          </cell>
          <cell r="B454" t="str">
            <v>DRBR163</v>
          </cell>
          <cell r="C454" t="str">
            <v>CAASD</v>
          </cell>
          <cell r="D454" t="str">
            <v>NCR</v>
          </cell>
          <cell r="E454" t="str">
            <v>Distrito Nacional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8</v>
          </cell>
        </row>
        <row r="455">
          <cell r="A455">
            <v>628</v>
          </cell>
          <cell r="B455" t="str">
            <v>DRBR086</v>
          </cell>
          <cell r="C455" t="str">
            <v>Autobanco Fuerza Aerea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9</v>
          </cell>
        </row>
        <row r="456">
          <cell r="A456">
            <v>629</v>
          </cell>
          <cell r="B456" t="str">
            <v>DRBR24M</v>
          </cell>
          <cell r="C456" t="str">
            <v>Ofic. Americana Independencia #1</v>
          </cell>
          <cell r="D456" t="str">
            <v>NCR</v>
          </cell>
          <cell r="E456" t="str">
            <v>Distrito Nacional</v>
          </cell>
          <cell r="F456" t="str">
            <v>SI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Grupo 5</v>
          </cell>
        </row>
        <row r="457">
          <cell r="A457">
            <v>630</v>
          </cell>
          <cell r="B457" t="str">
            <v>DRBR112</v>
          </cell>
          <cell r="C457" t="str">
            <v>Ofic. Plaza Zaglul San Pedro de Macorís #1</v>
          </cell>
          <cell r="D457" t="str">
            <v>NCR</v>
          </cell>
          <cell r="E457" t="str">
            <v>Este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 Pedro de Macorís</v>
          </cell>
        </row>
        <row r="458">
          <cell r="A458">
            <v>631</v>
          </cell>
          <cell r="B458" t="str">
            <v>DRBR417</v>
          </cell>
          <cell r="C458" t="str">
            <v>ASOCODEQUI, QUISQUEYA</v>
          </cell>
          <cell r="D458" t="str">
            <v>NCR</v>
          </cell>
          <cell r="E458" t="str">
            <v>Este</v>
          </cell>
          <cell r="F458" t="str">
            <v>NO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 Pedro de Macorís</v>
          </cell>
        </row>
        <row r="459">
          <cell r="A459">
            <v>632</v>
          </cell>
          <cell r="B459" t="str">
            <v>DRBR263</v>
          </cell>
          <cell r="C459" t="str">
            <v>Autobanco Gurabo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Si</v>
          </cell>
          <cell r="O459" t="str">
            <v>Santiago 1</v>
          </cell>
        </row>
        <row r="460">
          <cell r="A460">
            <v>633</v>
          </cell>
          <cell r="B460" t="str">
            <v>DRBR260</v>
          </cell>
          <cell r="C460" t="str">
            <v>Autobanco Las Colinas</v>
          </cell>
          <cell r="D460" t="str">
            <v>NCR</v>
          </cell>
          <cell r="E460" t="str">
            <v>Norte</v>
          </cell>
          <cell r="F460" t="str">
            <v>SI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2</v>
          </cell>
        </row>
        <row r="461">
          <cell r="A461">
            <v>634</v>
          </cell>
          <cell r="B461" t="str">
            <v>DRBR273</v>
          </cell>
          <cell r="C461" t="str">
            <v>AYUNTAMIENTO LOS LLANOS</v>
          </cell>
          <cell r="D461" t="str">
            <v>Wincor Nixdorf</v>
          </cell>
          <cell r="E461" t="str">
            <v>Este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No</v>
          </cell>
          <cell r="L461" t="str">
            <v>No</v>
          </cell>
          <cell r="M461" t="str">
            <v>No</v>
          </cell>
          <cell r="N461" t="str">
            <v>Si</v>
          </cell>
          <cell r="O461" t="str">
            <v>San Pedro de Macorís</v>
          </cell>
        </row>
        <row r="462">
          <cell r="A462">
            <v>635</v>
          </cell>
          <cell r="B462" t="str">
            <v>DRBR12J</v>
          </cell>
          <cell r="C462" t="str">
            <v>Zona Franca Tamboril</v>
          </cell>
          <cell r="D462" t="str">
            <v>NCR</v>
          </cell>
          <cell r="E462" t="str">
            <v>Norte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Santiago 1</v>
          </cell>
        </row>
        <row r="463">
          <cell r="A463">
            <v>636</v>
          </cell>
          <cell r="B463" t="str">
            <v>DRBR110</v>
          </cell>
          <cell r="C463" t="str">
            <v>Oficina Tamboril</v>
          </cell>
          <cell r="D463" t="str">
            <v>NCR</v>
          </cell>
          <cell r="E463" t="str">
            <v>Norte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No</v>
          </cell>
          <cell r="L463" t="str">
            <v>Si</v>
          </cell>
          <cell r="M463" t="str">
            <v>No</v>
          </cell>
          <cell r="N463" t="str">
            <v>Si</v>
          </cell>
          <cell r="O463" t="str">
            <v>Santiago 1</v>
          </cell>
        </row>
        <row r="464">
          <cell r="A464">
            <v>637</v>
          </cell>
          <cell r="B464" t="str">
            <v>DRBR637</v>
          </cell>
          <cell r="C464" t="str">
            <v>OFICINA MONCION</v>
          </cell>
          <cell r="D464" t="str">
            <v>NCR</v>
          </cell>
          <cell r="E464" t="str">
            <v>Norte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>Oficina</v>
          </cell>
        </row>
        <row r="465">
          <cell r="A465">
            <v>638</v>
          </cell>
          <cell r="B465" t="str">
            <v>DRBR638</v>
          </cell>
          <cell r="C465" t="str">
            <v>OFIC. S/M YOMA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San Francisco de Macorís</v>
          </cell>
        </row>
        <row r="466">
          <cell r="A466">
            <v>639</v>
          </cell>
          <cell r="B466" t="str">
            <v>DRBR639</v>
          </cell>
          <cell r="C466" t="str">
            <v>Comision Policial y Militar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Si</v>
          </cell>
          <cell r="L466" t="str">
            <v>Si</v>
          </cell>
          <cell r="M466" t="str">
            <v>Si</v>
          </cell>
          <cell r="N466" t="str">
            <v>Si</v>
          </cell>
          <cell r="O466" t="str">
            <v>Grupo 1</v>
          </cell>
        </row>
        <row r="467">
          <cell r="A467">
            <v>640</v>
          </cell>
          <cell r="B467" t="str">
            <v>DRBR640</v>
          </cell>
          <cell r="C467" t="str">
            <v>MINISTERIO OBRAS PUBLICAS</v>
          </cell>
          <cell r="D467" t="str">
            <v>NCR</v>
          </cell>
          <cell r="E467" t="str">
            <v>Distrito Nacional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1</v>
          </cell>
        </row>
        <row r="468">
          <cell r="A468">
            <v>641</v>
          </cell>
          <cell r="B468" t="str">
            <v>DRBR176</v>
          </cell>
          <cell r="C468" t="str">
            <v>Farmacia Rimac</v>
          </cell>
          <cell r="D468" t="str">
            <v>NCR</v>
          </cell>
          <cell r="E468" t="str">
            <v>Distrito Nacional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No</v>
          </cell>
          <cell r="L468" t="str">
            <v>No</v>
          </cell>
          <cell r="M468" t="str">
            <v>No</v>
          </cell>
          <cell r="N468" t="str">
            <v>Si</v>
          </cell>
          <cell r="O468" t="str">
            <v>Grupo 2</v>
          </cell>
        </row>
        <row r="469">
          <cell r="A469">
            <v>642</v>
          </cell>
          <cell r="B469" t="str">
            <v>DRBR24O</v>
          </cell>
          <cell r="C469" t="str">
            <v>OMSA Sto. Dgo.</v>
          </cell>
          <cell r="D469" t="str">
            <v>NCR</v>
          </cell>
          <cell r="E469" t="str">
            <v>Distrito Nacional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Si</v>
          </cell>
          <cell r="L469" t="str">
            <v>Si</v>
          </cell>
          <cell r="M469" t="str">
            <v>Si</v>
          </cell>
          <cell r="N469" t="str">
            <v>Si</v>
          </cell>
          <cell r="O469" t="str">
            <v>Grupo 6</v>
          </cell>
        </row>
        <row r="470">
          <cell r="A470">
            <v>643</v>
          </cell>
          <cell r="B470" t="str">
            <v>DRBR127</v>
          </cell>
          <cell r="C470" t="str">
            <v>Ofic. Valerio</v>
          </cell>
          <cell r="D470" t="str">
            <v>NCR</v>
          </cell>
          <cell r="E470" t="str">
            <v>Norte</v>
          </cell>
          <cell r="F470" t="str">
            <v>NO</v>
          </cell>
          <cell r="G470" t="str">
            <v>Si</v>
          </cell>
          <cell r="H470" t="str">
            <v>No</v>
          </cell>
          <cell r="I470" t="str">
            <v>Si</v>
          </cell>
          <cell r="J470" t="str">
            <v>No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No</v>
          </cell>
          <cell r="O470" t="str">
            <v>Santiago 2</v>
          </cell>
        </row>
        <row r="471">
          <cell r="A471">
            <v>644</v>
          </cell>
          <cell r="B471" t="str">
            <v>DRBR12I</v>
          </cell>
          <cell r="C471" t="str">
            <v>Zona Franca Grupo M</v>
          </cell>
          <cell r="D471" t="str">
            <v>NCR</v>
          </cell>
          <cell r="E471" t="str">
            <v>Norte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No</v>
          </cell>
          <cell r="O471" t="str">
            <v>Santiago 2</v>
          </cell>
        </row>
        <row r="472">
          <cell r="A472">
            <v>645</v>
          </cell>
          <cell r="B472" t="str">
            <v>DRBR329</v>
          </cell>
          <cell r="C472" t="str">
            <v>SBD CABRERA</v>
          </cell>
          <cell r="D472" t="str">
            <v>NCR</v>
          </cell>
          <cell r="E472" t="str">
            <v>Norte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>Nagua</v>
          </cell>
        </row>
        <row r="473">
          <cell r="A473">
            <v>647</v>
          </cell>
          <cell r="B473" t="str">
            <v>DRBR254</v>
          </cell>
          <cell r="C473" t="str">
            <v>Corasaan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Si</v>
          </cell>
          <cell r="O473" t="str">
            <v>Santiago 2</v>
          </cell>
        </row>
        <row r="474">
          <cell r="A474">
            <v>648</v>
          </cell>
          <cell r="B474" t="str">
            <v>DRBR190</v>
          </cell>
          <cell r="C474" t="str">
            <v>Hermandad de Pensionado</v>
          </cell>
          <cell r="D474" t="str">
            <v>NCR</v>
          </cell>
          <cell r="E474" t="str">
            <v>Distrito Nacional</v>
          </cell>
          <cell r="F474" t="str">
            <v>NO</v>
          </cell>
          <cell r="G474" t="str">
            <v>Si</v>
          </cell>
          <cell r="H474" t="str">
            <v>No</v>
          </cell>
          <cell r="I474" t="str">
            <v>No</v>
          </cell>
          <cell r="J474" t="str">
            <v>Si</v>
          </cell>
          <cell r="K474" t="str">
            <v>No</v>
          </cell>
          <cell r="L474" t="str">
            <v>No</v>
          </cell>
          <cell r="M474" t="str">
            <v>No</v>
          </cell>
          <cell r="N474" t="str">
            <v>No</v>
          </cell>
          <cell r="O474" t="str">
            <v>Grupo 8</v>
          </cell>
        </row>
        <row r="475">
          <cell r="A475">
            <v>649</v>
          </cell>
          <cell r="B475" t="str">
            <v>DRBR649</v>
          </cell>
          <cell r="C475" t="str">
            <v>OFIC. GALERIA 56</v>
          </cell>
          <cell r="D475" t="str">
            <v>NCR</v>
          </cell>
          <cell r="E475" t="str">
            <v>Norte</v>
          </cell>
          <cell r="F475" t="str">
            <v>SI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Si</v>
          </cell>
          <cell r="O475" t="str">
            <v>San Francisco de Macorís</v>
          </cell>
        </row>
        <row r="476">
          <cell r="A476">
            <v>650</v>
          </cell>
          <cell r="B476" t="str">
            <v>DRBR650</v>
          </cell>
          <cell r="C476" t="str">
            <v>Edif. 911 Santiago</v>
          </cell>
          <cell r="D476" t="str">
            <v/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No</v>
          </cell>
          <cell r="L476" t="str">
            <v>No</v>
          </cell>
          <cell r="M476" t="str">
            <v>No</v>
          </cell>
          <cell r="N476" t="str">
            <v>No</v>
          </cell>
          <cell r="O476" t="str">
            <v/>
          </cell>
        </row>
        <row r="477">
          <cell r="A477">
            <v>651</v>
          </cell>
          <cell r="B477" t="str">
            <v>DRBR651</v>
          </cell>
          <cell r="C477" t="str">
            <v>Estación Eco La Romana</v>
          </cell>
          <cell r="D477" t="str">
            <v/>
          </cell>
          <cell r="E477" t="str">
            <v/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/>
          </cell>
          <cell r="L477" t="str">
            <v/>
          </cell>
          <cell r="M477" t="str">
            <v/>
          </cell>
          <cell r="N477" t="str">
            <v/>
          </cell>
          <cell r="O477" t="str">
            <v/>
          </cell>
        </row>
        <row r="478">
          <cell r="A478">
            <v>653</v>
          </cell>
          <cell r="B478" t="str">
            <v>DRBR653</v>
          </cell>
          <cell r="C478" t="str">
            <v>Estación Isla Jarabacoa</v>
          </cell>
          <cell r="D478" t="str">
            <v/>
          </cell>
          <cell r="E478" t="str">
            <v/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/>
          </cell>
        </row>
        <row r="479">
          <cell r="A479">
            <v>654</v>
          </cell>
          <cell r="B479" t="str">
            <v>DRBR654</v>
          </cell>
          <cell r="C479" t="str">
            <v>Autoservicios Jumbo Puerto Plata</v>
          </cell>
          <cell r="D479" t="str">
            <v/>
          </cell>
          <cell r="E479" t="str">
            <v/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655</v>
          </cell>
          <cell r="B480" t="str">
            <v>DRBR655</v>
          </cell>
          <cell r="C480" t="str">
            <v>ATM 655 Farmacia Sandra</v>
          </cell>
          <cell r="D480" t="str">
            <v>NCR</v>
          </cell>
          <cell r="E480" t="str">
            <v>Sur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No</v>
          </cell>
          <cell r="J480" t="str">
            <v>Si</v>
          </cell>
          <cell r="K480" t="str">
            <v>No</v>
          </cell>
          <cell r="L480" t="str">
            <v>No</v>
          </cell>
          <cell r="M480" t="str">
            <v>No</v>
          </cell>
          <cell r="N480" t="str">
            <v>No</v>
          </cell>
          <cell r="O480" t="str">
            <v/>
          </cell>
        </row>
        <row r="481">
          <cell r="A481">
            <v>658</v>
          </cell>
          <cell r="B481" t="str">
            <v>DRBR658</v>
          </cell>
          <cell r="C481" t="str">
            <v>Cámara de Cuentas</v>
          </cell>
          <cell r="D481" t="str">
            <v/>
          </cell>
          <cell r="E481" t="str">
            <v/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Grupo 2</v>
          </cell>
        </row>
        <row r="482">
          <cell r="A482">
            <v>659</v>
          </cell>
          <cell r="B482" t="str">
            <v>DRBR659</v>
          </cell>
          <cell r="C482"/>
          <cell r="D482"/>
          <cell r="E482"/>
          <cell r="F482" t="str">
            <v>N/A</v>
          </cell>
          <cell r="G482" t="str">
            <v>N/A</v>
          </cell>
          <cell r="H482" t="str">
            <v>N/A</v>
          </cell>
          <cell r="I482" t="str">
            <v>N/A</v>
          </cell>
          <cell r="J482" t="str">
            <v>N/A</v>
          </cell>
          <cell r="K482" t="str">
            <v>N/A</v>
          </cell>
          <cell r="L482" t="str">
            <v>N/A</v>
          </cell>
          <cell r="M482" t="str">
            <v>N/A</v>
          </cell>
          <cell r="N482"/>
          <cell r="O482"/>
        </row>
        <row r="483">
          <cell r="A483">
            <v>660</v>
          </cell>
          <cell r="B483" t="str">
            <v>DRBR660</v>
          </cell>
          <cell r="C483"/>
          <cell r="D483"/>
          <cell r="E483"/>
          <cell r="F483" t="str">
            <v>N/A</v>
          </cell>
          <cell r="G483" t="str">
            <v>N/A</v>
          </cell>
          <cell r="H483" t="str">
            <v>N/A</v>
          </cell>
          <cell r="I483" t="str">
            <v>N/A</v>
          </cell>
          <cell r="J483" t="str">
            <v>N/A</v>
          </cell>
          <cell r="K483" t="str">
            <v>N/A</v>
          </cell>
          <cell r="L483" t="str">
            <v>N/A</v>
          </cell>
          <cell r="M483" t="str">
            <v>N/A</v>
          </cell>
          <cell r="N483"/>
          <cell r="O483"/>
        </row>
        <row r="484">
          <cell r="A484">
            <v>661</v>
          </cell>
          <cell r="B484" t="str">
            <v>DRBR661</v>
          </cell>
          <cell r="C484" t="str">
            <v>ALMACENES IBERIA SAN PEDRO</v>
          </cell>
          <cell r="D484" t="str">
            <v>NCR</v>
          </cell>
          <cell r="E484" t="str">
            <v>Este</v>
          </cell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  <cell r="N484"/>
          <cell r="O484" t="str">
            <v>San Pedro de Macoris</v>
          </cell>
        </row>
        <row r="485">
          <cell r="A485">
            <v>662</v>
          </cell>
          <cell r="B485" t="str">
            <v>DRBR662</v>
          </cell>
          <cell r="C485" t="str">
            <v>ATM UTESA (Santiago)</v>
          </cell>
          <cell r="D485" t="str">
            <v>NCR</v>
          </cell>
          <cell r="E485" t="str">
            <v>NORTE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  <cell r="N485"/>
          <cell r="O485"/>
        </row>
        <row r="486">
          <cell r="A486">
            <v>664</v>
          </cell>
          <cell r="B486" t="str">
            <v>DRBR664</v>
          </cell>
          <cell r="C486" t="str">
            <v>ATM Supermercado Aster (Constanza)</v>
          </cell>
          <cell r="D486" t="str">
            <v>NCR</v>
          </cell>
          <cell r="E486" t="str">
            <v>Norte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N486"/>
          <cell r="O486" t="str">
            <v>Constanza</v>
          </cell>
        </row>
        <row r="487">
          <cell r="A487">
            <v>665</v>
          </cell>
          <cell r="B487" t="str">
            <v>DRBR665</v>
          </cell>
          <cell r="C487" t="str">
            <v>ATM Huacal (Santiago)</v>
          </cell>
          <cell r="D487"/>
          <cell r="E487" t="str">
            <v>NORTE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666</v>
          </cell>
          <cell r="B488" t="str">
            <v>DRBR666</v>
          </cell>
          <cell r="C488" t="str">
            <v>ATM Supermercado El Porvernir Libert</v>
          </cell>
          <cell r="D488" t="str">
            <v>Diebold</v>
          </cell>
          <cell r="E488" t="str">
            <v>Norte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N488"/>
          <cell r="O488"/>
        </row>
        <row r="489">
          <cell r="A489">
            <v>667</v>
          </cell>
          <cell r="B489" t="str">
            <v>DRBR667</v>
          </cell>
          <cell r="C489" t="str">
            <v>ATM Zona Franca Emimar Santiago</v>
          </cell>
          <cell r="D489" t="str">
            <v>NCR</v>
          </cell>
          <cell r="E489" t="str">
            <v>Norte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  <cell r="N489"/>
          <cell r="O489"/>
        </row>
        <row r="490">
          <cell r="A490">
            <v>668</v>
          </cell>
          <cell r="B490" t="str">
            <v>DRBR668</v>
          </cell>
          <cell r="C490" t="str">
            <v>ATM Hospital HEMMI (Santiago)</v>
          </cell>
          <cell r="D490" t="str">
            <v>NCR</v>
          </cell>
          <cell r="E490" t="str">
            <v>NORTE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  <cell r="N490"/>
          <cell r="O490"/>
        </row>
        <row r="491">
          <cell r="A491">
            <v>669</v>
          </cell>
          <cell r="B491" t="str">
            <v>DRBR669</v>
          </cell>
          <cell r="C491" t="str">
            <v>ATM Down Town Center</v>
          </cell>
          <cell r="D491" t="str">
            <v>NCR</v>
          </cell>
          <cell r="E491" t="str">
            <v>Este</v>
          </cell>
          <cell r="F491" t="str">
            <v>SI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No</v>
          </cell>
          <cell r="M491" t="str">
            <v>No</v>
          </cell>
          <cell r="N491" t="str">
            <v>No</v>
          </cell>
          <cell r="O491" t="str">
            <v/>
          </cell>
        </row>
        <row r="492">
          <cell r="A492">
            <v>670</v>
          </cell>
          <cell r="B492" t="str">
            <v>DRBR670</v>
          </cell>
          <cell r="C492" t="str">
            <v>Estación Texaco Algodon</v>
          </cell>
          <cell r="D492" t="str">
            <v/>
          </cell>
          <cell r="E492" t="str">
            <v/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/>
          </cell>
        </row>
        <row r="493">
          <cell r="A493">
            <v>671</v>
          </cell>
          <cell r="B493" t="str">
            <v>DRBR671</v>
          </cell>
          <cell r="C493" t="str">
            <v>Ayuntamiento Sto. Dgo. Norte</v>
          </cell>
          <cell r="D493" t="str">
            <v/>
          </cell>
          <cell r="E493" t="str">
            <v/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No</v>
          </cell>
          <cell r="M493" t="str">
            <v>No</v>
          </cell>
          <cell r="N493" t="str">
            <v>No</v>
          </cell>
          <cell r="O493" t="str">
            <v/>
          </cell>
        </row>
        <row r="494">
          <cell r="A494">
            <v>672</v>
          </cell>
          <cell r="B494" t="str">
            <v>DRBR672</v>
          </cell>
          <cell r="C494" t="str">
            <v>ATM Detacamento Policia Nacional La Victoria</v>
          </cell>
          <cell r="D494" t="str">
            <v>NCR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No</v>
          </cell>
          <cell r="K494" t="str">
            <v>No</v>
          </cell>
          <cell r="L494" t="str">
            <v>No</v>
          </cell>
          <cell r="M494" t="str">
            <v>No</v>
          </cell>
          <cell r="N494" t="str">
            <v>No</v>
          </cell>
          <cell r="O494" t="str">
            <v/>
          </cell>
        </row>
        <row r="495">
          <cell r="A495">
            <v>673</v>
          </cell>
          <cell r="B495" t="str">
            <v>DRBR673</v>
          </cell>
          <cell r="C495" t="str">
            <v>Clinica Dr. Cruz Jiminian</v>
          </cell>
          <cell r="D495" t="str">
            <v/>
          </cell>
          <cell r="E495" t="str">
            <v/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/>
          </cell>
        </row>
        <row r="496">
          <cell r="A496">
            <v>676</v>
          </cell>
          <cell r="B496" t="str">
            <v>DRBR676</v>
          </cell>
          <cell r="C496" t="str">
            <v>ATM Supermercado Bravo Colina Del Oeste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/>
          </cell>
        </row>
        <row r="497">
          <cell r="A497">
            <v>677</v>
          </cell>
          <cell r="B497" t="str">
            <v>DRBR677</v>
          </cell>
          <cell r="C497" t="str">
            <v>PBG Villa jaragua</v>
          </cell>
          <cell r="D497" t="str">
            <v/>
          </cell>
          <cell r="E497" t="str">
            <v/>
          </cell>
          <cell r="F497" t="str">
            <v>SI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No</v>
          </cell>
          <cell r="K497" t="str">
            <v>No</v>
          </cell>
          <cell r="L497" t="str">
            <v>No</v>
          </cell>
          <cell r="M497" t="str">
            <v>No</v>
          </cell>
          <cell r="N497" t="str">
            <v>No</v>
          </cell>
          <cell r="O497" t="str">
            <v/>
          </cell>
        </row>
        <row r="498">
          <cell r="A498">
            <v>678</v>
          </cell>
          <cell r="B498" t="str">
            <v>DRBR678</v>
          </cell>
          <cell r="C498" t="str">
            <v>Eco Petroleo San Isidro</v>
          </cell>
          <cell r="D498" t="str">
            <v>NCR</v>
          </cell>
          <cell r="E498" t="str">
            <v>Distrito Nacional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No</v>
          </cell>
          <cell r="K498" t="str">
            <v>No</v>
          </cell>
          <cell r="L498" t="str">
            <v>No</v>
          </cell>
          <cell r="M498" t="str">
            <v>No</v>
          </cell>
          <cell r="N498" t="str">
            <v>No</v>
          </cell>
          <cell r="O498" t="str">
            <v/>
          </cell>
        </row>
        <row r="499">
          <cell r="A499">
            <v>679</v>
          </cell>
          <cell r="B499" t="str">
            <v>DRBR679</v>
          </cell>
          <cell r="C499" t="str">
            <v>Base Aerea Puerto Plata</v>
          </cell>
          <cell r="D499" t="str">
            <v/>
          </cell>
          <cell r="E499" t="str">
            <v/>
          </cell>
          <cell r="F499" t="str">
            <v>NO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Si</v>
          </cell>
          <cell r="K499" t="str">
            <v>Si</v>
          </cell>
          <cell r="L499" t="str">
            <v>Si</v>
          </cell>
          <cell r="M499" t="str">
            <v>Si</v>
          </cell>
          <cell r="N499" t="str">
            <v>Si</v>
          </cell>
          <cell r="O499" t="str">
            <v/>
          </cell>
        </row>
        <row r="500">
          <cell r="A500">
            <v>680</v>
          </cell>
          <cell r="B500" t="str">
            <v>DRBR680</v>
          </cell>
          <cell r="C500" t="str">
            <v>HOTEL ROYALTON I</v>
          </cell>
          <cell r="D500" t="str">
            <v>NCR</v>
          </cell>
          <cell r="E500" t="str">
            <v>Este</v>
          </cell>
          <cell r="F500" t="str">
            <v>NO</v>
          </cell>
          <cell r="G500" t="str">
            <v>NO</v>
          </cell>
          <cell r="H500" t="str">
            <v>NO</v>
          </cell>
          <cell r="I500" t="str">
            <v/>
          </cell>
          <cell r="J500" t="str">
            <v>NO</v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</row>
        <row r="501">
          <cell r="A501">
            <v>681</v>
          </cell>
          <cell r="B501" t="str">
            <v>DRBR681</v>
          </cell>
          <cell r="C501" t="str">
            <v>ATM Hotel Royalton II</v>
          </cell>
          <cell r="D501" t="str">
            <v>NCR</v>
          </cell>
          <cell r="E501" t="str">
            <v>Este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Si</v>
          </cell>
          <cell r="O501" t="str">
            <v/>
          </cell>
        </row>
        <row r="502">
          <cell r="A502">
            <v>682</v>
          </cell>
          <cell r="B502" t="str">
            <v>DRBR682</v>
          </cell>
          <cell r="C502" t="str">
            <v>BLUE MALL PUNTA CANA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NO</v>
          </cell>
          <cell r="H502" t="str">
            <v>NO</v>
          </cell>
          <cell r="I502" t="str">
            <v/>
          </cell>
          <cell r="J502" t="str">
            <v>NO</v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</row>
        <row r="503">
          <cell r="A503">
            <v>683</v>
          </cell>
          <cell r="B503" t="str">
            <v>DRBR683</v>
          </cell>
          <cell r="C503" t="str">
            <v>INCARNA</v>
          </cell>
          <cell r="D503" t="str">
            <v/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No</v>
          </cell>
          <cell r="L503" t="str">
            <v>No</v>
          </cell>
          <cell r="M503" t="str">
            <v>No</v>
          </cell>
          <cell r="N503" t="str">
            <v>No</v>
          </cell>
          <cell r="O503" t="str">
            <v>La Vega</v>
          </cell>
        </row>
        <row r="504">
          <cell r="A504">
            <v>684</v>
          </cell>
          <cell r="B504" t="str">
            <v>DRBR684</v>
          </cell>
          <cell r="C504" t="str">
            <v>TEXACO PROLONGACION 27FEB</v>
          </cell>
          <cell r="D504" t="str">
            <v>NCR</v>
          </cell>
          <cell r="E504" t="str">
            <v>Distrito Nacional</v>
          </cell>
          <cell r="F504" t="str">
            <v>NO</v>
          </cell>
          <cell r="G504" t="str">
            <v>NO</v>
          </cell>
          <cell r="H504" t="str">
            <v>NO</v>
          </cell>
          <cell r="I504" t="str">
            <v/>
          </cell>
          <cell r="J504" t="str">
            <v>NO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A505">
            <v>685</v>
          </cell>
          <cell r="B505" t="str">
            <v>DRBR685</v>
          </cell>
          <cell r="C505" t="str">
            <v>AUTOSERV UNP UASD</v>
          </cell>
          <cell r="D505" t="str">
            <v>NCR</v>
          </cell>
          <cell r="E505" t="str">
            <v>Distrito Nacional</v>
          </cell>
          <cell r="F505" t="str">
            <v>NO</v>
          </cell>
          <cell r="G505" t="str">
            <v>NO</v>
          </cell>
          <cell r="H505" t="str">
            <v>SI</v>
          </cell>
          <cell r="I505" t="str">
            <v/>
          </cell>
          <cell r="J505" t="str">
            <v>NO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686</v>
          </cell>
          <cell r="B506" t="str">
            <v>DRBR686</v>
          </cell>
          <cell r="C506" t="str">
            <v>Autoservicios Maximo Gomez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687</v>
          </cell>
          <cell r="B507" t="str">
            <v>DRBR687</v>
          </cell>
          <cell r="C507" t="str">
            <v>OFIC. MONTERICO II</v>
          </cell>
          <cell r="D507" t="str">
            <v>NCR</v>
          </cell>
          <cell r="E507" t="str">
            <v>Norte</v>
          </cell>
          <cell r="F507" t="str">
            <v>SI</v>
          </cell>
          <cell r="G507" t="str">
            <v>NO</v>
          </cell>
          <cell r="H507" t="str">
            <v>NO</v>
          </cell>
          <cell r="I507" t="str">
            <v/>
          </cell>
          <cell r="J507" t="str">
            <v>NO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A508">
            <v>688</v>
          </cell>
          <cell r="B508" t="str">
            <v>DRBR688</v>
          </cell>
          <cell r="C508" t="str">
            <v>Innova Centro Av. Kennedy</v>
          </cell>
          <cell r="D508" t="str">
            <v/>
          </cell>
          <cell r="E508" t="str">
            <v/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Si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Grupo 6</v>
          </cell>
        </row>
        <row r="509">
          <cell r="A509">
            <v>689</v>
          </cell>
          <cell r="B509" t="str">
            <v>DRBR689</v>
          </cell>
          <cell r="C509" t="str">
            <v>ECO PETROLEO VILLA GONZ</v>
          </cell>
          <cell r="D509" t="str">
            <v>NCR</v>
          </cell>
          <cell r="E509" t="str">
            <v>Norte</v>
          </cell>
          <cell r="F509" t="str">
            <v>NO</v>
          </cell>
          <cell r="G509" t="str">
            <v>NO</v>
          </cell>
          <cell r="H509" t="str">
            <v>NO</v>
          </cell>
          <cell r="I509" t="str">
            <v/>
          </cell>
          <cell r="J509" t="str">
            <v>NO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A510">
            <v>690</v>
          </cell>
          <cell r="B510" t="str">
            <v>DRBR690</v>
          </cell>
          <cell r="C510" t="str">
            <v>ATM Eco Petroleo Esperanza</v>
          </cell>
          <cell r="D510" t="str">
            <v>NCR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No</v>
          </cell>
          <cell r="K510" t="str">
            <v>No</v>
          </cell>
          <cell r="L510" t="str">
            <v>No</v>
          </cell>
          <cell r="M510" t="str">
            <v>No</v>
          </cell>
          <cell r="N510" t="str">
            <v>No</v>
          </cell>
          <cell r="O510" t="str">
            <v/>
          </cell>
        </row>
        <row r="511">
          <cell r="A511">
            <v>691</v>
          </cell>
          <cell r="B511" t="str">
            <v>DRBR691</v>
          </cell>
          <cell r="C511" t="str">
            <v>ATM Eco Petroleo Manzanillo</v>
          </cell>
          <cell r="D511" t="str">
            <v/>
          </cell>
          <cell r="E511" t="str">
            <v/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No</v>
          </cell>
          <cell r="K511" t="str">
            <v>No</v>
          </cell>
          <cell r="L511" t="str">
            <v>No</v>
          </cell>
          <cell r="M511" t="str">
            <v>No</v>
          </cell>
          <cell r="N511" t="str">
            <v>No</v>
          </cell>
          <cell r="O511" t="str">
            <v/>
          </cell>
        </row>
        <row r="512">
          <cell r="A512">
            <v>693</v>
          </cell>
          <cell r="B512" t="str">
            <v>DRBR693</v>
          </cell>
          <cell r="C512" t="str">
            <v>INTL Medical Group</v>
          </cell>
          <cell r="D512" t="str">
            <v/>
          </cell>
          <cell r="E512" t="str">
            <v/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Si</v>
          </cell>
          <cell r="O512" t="str">
            <v>Grupo 4</v>
          </cell>
        </row>
        <row r="513">
          <cell r="A513">
            <v>694</v>
          </cell>
          <cell r="B513" t="str">
            <v>DRBR694</v>
          </cell>
          <cell r="C513" t="str">
            <v>ATM Optica 27 de Febrero</v>
          </cell>
          <cell r="D513" t="str">
            <v>NCR</v>
          </cell>
          <cell r="E513" t="str">
            <v>Distrito Nacional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Si</v>
          </cell>
          <cell r="L513" t="str">
            <v>Si</v>
          </cell>
          <cell r="M513" t="str">
            <v>Si</v>
          </cell>
          <cell r="N513" t="str">
            <v>Si</v>
          </cell>
          <cell r="O513" t="str">
            <v/>
          </cell>
        </row>
        <row r="514">
          <cell r="A514">
            <v>695</v>
          </cell>
          <cell r="B514" t="str">
            <v>DRBR695</v>
          </cell>
          <cell r="C514" t="str">
            <v>Contac Center</v>
          </cell>
          <cell r="D514" t="str">
            <v/>
          </cell>
          <cell r="E514" t="str">
            <v/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Si</v>
          </cell>
          <cell r="O514" t="str">
            <v/>
          </cell>
        </row>
        <row r="515">
          <cell r="A515">
            <v>696</v>
          </cell>
          <cell r="B515" t="str">
            <v>DRBR696</v>
          </cell>
          <cell r="C515" t="str">
            <v>ATM Olé Jacobo Majluta</v>
          </cell>
          <cell r="D515" t="str">
            <v>NCR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Si</v>
          </cell>
          <cell r="O515" t="str">
            <v/>
          </cell>
        </row>
        <row r="516">
          <cell r="A516">
            <v>697</v>
          </cell>
          <cell r="B516" t="str">
            <v>DRBR697</v>
          </cell>
          <cell r="C516" t="str">
            <v>ATM Hipermercado Olé Ciudad Juan Bosch</v>
          </cell>
          <cell r="D516" t="str">
            <v>NCRMOT</v>
          </cell>
          <cell r="E516" t="str">
            <v>Distrito Nacional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Si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/>
          </cell>
        </row>
        <row r="517">
          <cell r="A517">
            <v>698</v>
          </cell>
          <cell r="B517" t="str">
            <v>DRBR698</v>
          </cell>
          <cell r="C517" t="str">
            <v>Parador Bellamar</v>
          </cell>
          <cell r="D517" t="str">
            <v>NCR</v>
          </cell>
          <cell r="E517" t="str">
            <v>Distrito Nacional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Si</v>
          </cell>
          <cell r="L517" t="str">
            <v>Si</v>
          </cell>
          <cell r="M517" t="str">
            <v>N/A</v>
          </cell>
          <cell r="N517" t="str">
            <v>N/A</v>
          </cell>
          <cell r="O517" t="str">
            <v/>
          </cell>
        </row>
        <row r="518">
          <cell r="A518">
            <v>699</v>
          </cell>
          <cell r="B518" t="str">
            <v>DRBR699</v>
          </cell>
          <cell r="C518" t="str">
            <v>SUPERMERCADO BRAVO BANI</v>
          </cell>
          <cell r="D518" t="str">
            <v>NCR</v>
          </cell>
          <cell r="E518" t="str">
            <v>Sur</v>
          </cell>
          <cell r="F518" t="str">
            <v>NO</v>
          </cell>
          <cell r="G518" t="str">
            <v>NO</v>
          </cell>
          <cell r="H518" t="str">
            <v>SI</v>
          </cell>
          <cell r="I518" t="str">
            <v/>
          </cell>
          <cell r="J518" t="str">
            <v>NO</v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</row>
        <row r="519">
          <cell r="A519">
            <v>701</v>
          </cell>
          <cell r="B519" t="str">
            <v>DRBR701</v>
          </cell>
          <cell r="C519" t="str">
            <v>Autoservicios Los Alcarrizos</v>
          </cell>
          <cell r="D519" t="str">
            <v/>
          </cell>
          <cell r="E519" t="str">
            <v>Norte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No</v>
          </cell>
          <cell r="M519" t="str">
            <v>No</v>
          </cell>
          <cell r="N519" t="str">
            <v>No</v>
          </cell>
          <cell r="O519" t="str">
            <v/>
          </cell>
        </row>
        <row r="520">
          <cell r="A520">
            <v>703</v>
          </cell>
          <cell r="B520" t="str">
            <v>DRBR703</v>
          </cell>
          <cell r="C520" t="str">
            <v>Ofic. Los Hidalgos</v>
          </cell>
          <cell r="D520" t="str">
            <v>NCR</v>
          </cell>
          <cell r="E520" t="str">
            <v>Norte</v>
          </cell>
          <cell r="F520" t="str">
            <v>NO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Si</v>
          </cell>
          <cell r="L520" t="str">
            <v>Si</v>
          </cell>
          <cell r="M520" t="str">
            <v>Si</v>
          </cell>
          <cell r="N520" t="str">
            <v>Si</v>
          </cell>
          <cell r="O520" t="str">
            <v>Oficina</v>
          </cell>
        </row>
        <row r="521">
          <cell r="A521">
            <v>705</v>
          </cell>
          <cell r="B521" t="str">
            <v>DRBR705</v>
          </cell>
          <cell r="C521" t="str">
            <v>ISFODOSU</v>
          </cell>
          <cell r="D521" t="str">
            <v>NCR</v>
          </cell>
          <cell r="E521" t="str">
            <v>Norte</v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Santiago 1</v>
          </cell>
        </row>
        <row r="522">
          <cell r="A522">
            <v>706</v>
          </cell>
          <cell r="B522" t="str">
            <v>DRBR706</v>
          </cell>
          <cell r="C522" t="str">
            <v>Supermercado Pristine</v>
          </cell>
          <cell r="D522" t="str">
            <v>NCR</v>
          </cell>
          <cell r="E522" t="str">
            <v>Distrito Nacional</v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No</v>
          </cell>
          <cell r="O522" t="str">
            <v>Grupo 4</v>
          </cell>
        </row>
        <row r="523">
          <cell r="A523">
            <v>707</v>
          </cell>
          <cell r="B523" t="str">
            <v>DRBR707</v>
          </cell>
          <cell r="C523" t="str">
            <v>IAD</v>
          </cell>
          <cell r="D523" t="str">
            <v>NCR</v>
          </cell>
          <cell r="E523" t="str">
            <v>Distrito Nacional</v>
          </cell>
          <cell r="F523" t="str">
            <v>NO</v>
          </cell>
          <cell r="G523" t="str">
            <v>No</v>
          </cell>
          <cell r="H523" t="str">
            <v>No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>Grupo 5</v>
          </cell>
        </row>
        <row r="524">
          <cell r="A524">
            <v>708</v>
          </cell>
          <cell r="B524" t="str">
            <v>DRBR505</v>
          </cell>
          <cell r="C524" t="str">
            <v>EL VESTIR DE HOY</v>
          </cell>
          <cell r="D524" t="str">
            <v>NCR</v>
          </cell>
          <cell r="E524" t="str">
            <v>Distrito Nacional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Grupo 1</v>
          </cell>
        </row>
        <row r="525">
          <cell r="A525">
            <v>709</v>
          </cell>
          <cell r="B525" t="str">
            <v>DRBR01N</v>
          </cell>
          <cell r="C525" t="str">
            <v>SEMMA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>Grupo 3</v>
          </cell>
        </row>
        <row r="526">
          <cell r="A526">
            <v>710</v>
          </cell>
          <cell r="B526" t="str">
            <v>DRBR506</v>
          </cell>
          <cell r="C526" t="str">
            <v>S/M SOBERANOS, SABANA PERDIDA</v>
          </cell>
          <cell r="D526" t="str">
            <v>NCR</v>
          </cell>
          <cell r="E526" t="str">
            <v>Distrito Nacional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Si</v>
          </cell>
          <cell r="L526" t="str">
            <v>Si</v>
          </cell>
          <cell r="M526" t="str">
            <v>Si</v>
          </cell>
          <cell r="N526" t="str">
            <v>No</v>
          </cell>
          <cell r="O526" t="str">
            <v>Grupo 1</v>
          </cell>
        </row>
        <row r="527">
          <cell r="A527">
            <v>712</v>
          </cell>
          <cell r="B527" t="str">
            <v>DRBR128</v>
          </cell>
          <cell r="C527" t="str">
            <v>Oficina Imbert</v>
          </cell>
          <cell r="D527" t="str">
            <v>NCR</v>
          </cell>
          <cell r="E527" t="str">
            <v>Norte</v>
          </cell>
          <cell r="F527" t="str">
            <v>SI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Santiago 2</v>
          </cell>
        </row>
        <row r="528">
          <cell r="A528">
            <v>713</v>
          </cell>
          <cell r="B528" t="str">
            <v>DRBR016</v>
          </cell>
          <cell r="C528" t="str">
            <v>Ofic. Las Américas</v>
          </cell>
          <cell r="D528" t="str">
            <v>NCR</v>
          </cell>
          <cell r="E528" t="str">
            <v>Distrito Nacional</v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No</v>
          </cell>
          <cell r="L528" t="str">
            <v>Si</v>
          </cell>
          <cell r="M528" t="str">
            <v>No</v>
          </cell>
          <cell r="N528" t="str">
            <v>No</v>
          </cell>
          <cell r="O528" t="str">
            <v>Grupo 7</v>
          </cell>
        </row>
        <row r="529">
          <cell r="A529">
            <v>714</v>
          </cell>
          <cell r="B529" t="str">
            <v>DRBR16M</v>
          </cell>
          <cell r="C529" t="str">
            <v>Hospital De Herrera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6</v>
          </cell>
        </row>
        <row r="530">
          <cell r="A530">
            <v>715</v>
          </cell>
          <cell r="B530" t="str">
            <v>DRBR992</v>
          </cell>
          <cell r="C530" t="str">
            <v>Ofic. 27 De Febrero</v>
          </cell>
          <cell r="D530" t="str">
            <v>NCR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No</v>
          </cell>
          <cell r="L530" t="str">
            <v>Si</v>
          </cell>
          <cell r="M530" t="str">
            <v>No</v>
          </cell>
          <cell r="N530" t="str">
            <v>Si</v>
          </cell>
          <cell r="O530" t="str">
            <v>Grupo 3</v>
          </cell>
        </row>
        <row r="531">
          <cell r="A531">
            <v>716</v>
          </cell>
          <cell r="B531" t="str">
            <v>DRBR340</v>
          </cell>
          <cell r="C531" t="str">
            <v>Ofic. Zona Fca. Santiago</v>
          </cell>
          <cell r="D531" t="str">
            <v>NCR</v>
          </cell>
          <cell r="E531" t="str">
            <v>Norte</v>
          </cell>
          <cell r="F531" t="str">
            <v>SI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Si</v>
          </cell>
          <cell r="K531" t="str">
            <v>No</v>
          </cell>
          <cell r="L531" t="str">
            <v>Si</v>
          </cell>
          <cell r="M531" t="str">
            <v>No</v>
          </cell>
          <cell r="N531" t="str">
            <v>Si</v>
          </cell>
          <cell r="O531" t="str">
            <v>Santiago 2</v>
          </cell>
        </row>
        <row r="532">
          <cell r="A532">
            <v>717</v>
          </cell>
          <cell r="B532" t="str">
            <v>DRBR24K</v>
          </cell>
          <cell r="C532" t="str">
            <v>Ofic. Los Alcarrizos</v>
          </cell>
          <cell r="D532" t="str">
            <v>NCR</v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Si</v>
          </cell>
          <cell r="O532" t="str">
            <v>Grupo 6</v>
          </cell>
        </row>
        <row r="533">
          <cell r="A533">
            <v>718</v>
          </cell>
          <cell r="B533" t="str">
            <v>DRBR24Y</v>
          </cell>
          <cell r="C533" t="str">
            <v>Feria Ganadera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Si</v>
          </cell>
          <cell r="L533" t="str">
            <v>Si</v>
          </cell>
          <cell r="M533" t="str">
            <v>Si</v>
          </cell>
          <cell r="N533" t="str">
            <v>No</v>
          </cell>
          <cell r="O533" t="str">
            <v>Grupo 5</v>
          </cell>
        </row>
        <row r="534">
          <cell r="A534">
            <v>719</v>
          </cell>
          <cell r="B534" t="str">
            <v>DRBR419</v>
          </cell>
          <cell r="C534" t="str">
            <v>AYUNTAMIENTO SAN LUIS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Si</v>
          </cell>
          <cell r="H534" t="str">
            <v>Si</v>
          </cell>
          <cell r="I534" t="str">
            <v>No</v>
          </cell>
          <cell r="J534" t="str">
            <v>Si</v>
          </cell>
          <cell r="K534" t="str">
            <v>Si</v>
          </cell>
          <cell r="L534" t="str">
            <v>Si</v>
          </cell>
          <cell r="M534" t="str">
            <v>Si</v>
          </cell>
          <cell r="N534" t="str">
            <v>Si</v>
          </cell>
          <cell r="O534" t="str">
            <v>Grupo 4</v>
          </cell>
        </row>
        <row r="535">
          <cell r="A535">
            <v>720</v>
          </cell>
          <cell r="B535" t="str">
            <v>DRBR12E</v>
          </cell>
          <cell r="C535" t="str">
            <v>OMSA Santiago</v>
          </cell>
          <cell r="D535" t="str">
            <v>NCR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>Santiago 2</v>
          </cell>
        </row>
        <row r="536">
          <cell r="A536">
            <v>721</v>
          </cell>
          <cell r="B536" t="str">
            <v>DRBR23A</v>
          </cell>
          <cell r="C536" t="str">
            <v>Ofic. Charles de Gaulle</v>
          </cell>
          <cell r="D536" t="str">
            <v>NCR</v>
          </cell>
          <cell r="E536" t="str">
            <v>Distrito Nacional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4</v>
          </cell>
        </row>
        <row r="537">
          <cell r="A537">
            <v>722</v>
          </cell>
          <cell r="B537" t="str">
            <v>DRBR393</v>
          </cell>
          <cell r="C537" t="str">
            <v>OFIC. CHARLE DE GAULLE III</v>
          </cell>
          <cell r="D537" t="str">
            <v>NCR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Si</v>
          </cell>
          <cell r="I537" t="str">
            <v>No</v>
          </cell>
          <cell r="J537" t="str">
            <v>Si</v>
          </cell>
          <cell r="K537" t="str">
            <v>Si</v>
          </cell>
          <cell r="L537" t="str">
            <v>Si</v>
          </cell>
          <cell r="M537" t="str">
            <v>Si</v>
          </cell>
          <cell r="N537" t="str">
            <v>Si</v>
          </cell>
          <cell r="O537" t="str">
            <v>Grupo 4</v>
          </cell>
        </row>
        <row r="538">
          <cell r="A538">
            <v>723</v>
          </cell>
          <cell r="B538" t="str">
            <v>DRBR723</v>
          </cell>
          <cell r="C538" t="str">
            <v xml:space="preserve">ATM Farmacia COOPINFA </v>
          </cell>
          <cell r="D538"/>
          <cell r="E538" t="str">
            <v>NORTE</v>
          </cell>
          <cell r="F538" t="str">
            <v>N/A</v>
          </cell>
          <cell r="G538" t="str">
            <v>N/A</v>
          </cell>
          <cell r="H538" t="str">
            <v>N/A</v>
          </cell>
          <cell r="I538" t="str">
            <v>N/A</v>
          </cell>
          <cell r="J538" t="str">
            <v>N/A</v>
          </cell>
          <cell r="K538" t="str">
            <v>N/A</v>
          </cell>
          <cell r="L538" t="str">
            <v>N/A</v>
          </cell>
          <cell r="M538" t="str">
            <v>N/A</v>
          </cell>
          <cell r="N538"/>
          <cell r="O538"/>
        </row>
        <row r="539">
          <cell r="A539">
            <v>724</v>
          </cell>
          <cell r="B539" t="str">
            <v>DRBR997</v>
          </cell>
          <cell r="C539" t="str">
            <v>El Huacal I</v>
          </cell>
          <cell r="D539" t="str">
            <v>NCR</v>
          </cell>
          <cell r="E539" t="str">
            <v>Distrito Nacional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No</v>
          </cell>
          <cell r="L539" t="str">
            <v>No</v>
          </cell>
          <cell r="M539" t="str">
            <v>No</v>
          </cell>
          <cell r="N539" t="str">
            <v>No</v>
          </cell>
          <cell r="O539" t="str">
            <v>Grupo 3</v>
          </cell>
        </row>
        <row r="540">
          <cell r="A540">
            <v>725</v>
          </cell>
          <cell r="B540" t="str">
            <v>DRBR998</v>
          </cell>
          <cell r="C540" t="str">
            <v>El Huacal II</v>
          </cell>
          <cell r="D540" t="str">
            <v>NCR</v>
          </cell>
          <cell r="E540" t="str">
            <v>Distrito Nacional</v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>Grupo 3</v>
          </cell>
        </row>
        <row r="541">
          <cell r="A541">
            <v>726</v>
          </cell>
          <cell r="B541" t="str">
            <v>DRBR999</v>
          </cell>
          <cell r="C541" t="str">
            <v>El Huacal III</v>
          </cell>
          <cell r="D541" t="str">
            <v>NCR</v>
          </cell>
          <cell r="E541" t="str">
            <v>Distrito Nacional</v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No</v>
          </cell>
          <cell r="L541" t="str">
            <v>No</v>
          </cell>
          <cell r="M541" t="str">
            <v>No</v>
          </cell>
          <cell r="N541" t="str">
            <v>No</v>
          </cell>
          <cell r="O541" t="str">
            <v>Grupo 3</v>
          </cell>
        </row>
        <row r="542">
          <cell r="A542">
            <v>727</v>
          </cell>
          <cell r="B542" t="str">
            <v>DRBR286</v>
          </cell>
          <cell r="C542" t="str">
            <v>ZF Pisano #1</v>
          </cell>
          <cell r="D542" t="str">
            <v>NCR</v>
          </cell>
          <cell r="E542" t="str">
            <v>Norte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Santiago 2</v>
          </cell>
        </row>
        <row r="543">
          <cell r="A543">
            <v>728</v>
          </cell>
          <cell r="B543" t="str">
            <v>DRBR051</v>
          </cell>
          <cell r="C543" t="str">
            <v>Ofic. La Vega</v>
          </cell>
          <cell r="D543" t="str">
            <v>NCR</v>
          </cell>
          <cell r="E543" t="str">
            <v>Norte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Si</v>
          </cell>
          <cell r="J543" t="str">
            <v>Si</v>
          </cell>
          <cell r="K543" t="str">
            <v>No</v>
          </cell>
          <cell r="L543" t="str">
            <v>Si</v>
          </cell>
          <cell r="M543" t="str">
            <v>No</v>
          </cell>
          <cell r="N543" t="str">
            <v>Si</v>
          </cell>
          <cell r="O543" t="str">
            <v>La Vega</v>
          </cell>
        </row>
        <row r="544">
          <cell r="A544">
            <v>729</v>
          </cell>
          <cell r="B544" t="str">
            <v>DRBR055</v>
          </cell>
          <cell r="C544" t="str">
            <v>Zona Franca La Vega</v>
          </cell>
          <cell r="D544" t="str">
            <v>NCR</v>
          </cell>
          <cell r="E544" t="str">
            <v>Norte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No</v>
          </cell>
          <cell r="O544" t="str">
            <v>La Vega</v>
          </cell>
        </row>
        <row r="545">
          <cell r="A545">
            <v>730</v>
          </cell>
          <cell r="B545" t="str">
            <v>DRBR082</v>
          </cell>
          <cell r="C545" t="str">
            <v>Palacio Justicia Barahona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No</v>
          </cell>
          <cell r="L545" t="str">
            <v>No</v>
          </cell>
          <cell r="M545" t="str">
            <v>No</v>
          </cell>
          <cell r="N545" t="str">
            <v>Si</v>
          </cell>
          <cell r="O545" t="str">
            <v>Barahona</v>
          </cell>
        </row>
        <row r="546">
          <cell r="A546">
            <v>731</v>
          </cell>
          <cell r="B546" t="str">
            <v>DRBR311</v>
          </cell>
          <cell r="C546" t="str">
            <v>OFICINA VILLA GONZALEZ</v>
          </cell>
          <cell r="D546" t="str">
            <v>NCR</v>
          </cell>
          <cell r="E546" t="str">
            <v>Norte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No</v>
          </cell>
          <cell r="L546" t="str">
            <v>Si</v>
          </cell>
          <cell r="M546" t="str">
            <v>No</v>
          </cell>
          <cell r="N546" t="str">
            <v>Si</v>
          </cell>
          <cell r="O546" t="str">
            <v>Oficina</v>
          </cell>
        </row>
        <row r="547">
          <cell r="A547">
            <v>732</v>
          </cell>
          <cell r="B547" t="str">
            <v>DRBR12H</v>
          </cell>
          <cell r="C547" t="str">
            <v>Molino Valle del Cibao</v>
          </cell>
          <cell r="D547" t="str">
            <v>NCR</v>
          </cell>
          <cell r="E547" t="str">
            <v>Norte</v>
          </cell>
          <cell r="F547" t="str">
            <v>NO</v>
          </cell>
          <cell r="G547" t="str">
            <v>Si</v>
          </cell>
          <cell r="H547" t="str">
            <v>Si</v>
          </cell>
          <cell r="I547" t="str">
            <v>No</v>
          </cell>
          <cell r="J547" t="str">
            <v>Si</v>
          </cell>
          <cell r="K547" t="str">
            <v>Si</v>
          </cell>
          <cell r="L547" t="str">
            <v>Si</v>
          </cell>
          <cell r="M547" t="str">
            <v>Si</v>
          </cell>
          <cell r="N547" t="str">
            <v>Si</v>
          </cell>
          <cell r="O547" t="str">
            <v>Santiago 1</v>
          </cell>
        </row>
        <row r="548">
          <cell r="A548">
            <v>733</v>
          </cell>
          <cell r="B548" t="str">
            <v>DRBR484</v>
          </cell>
          <cell r="C548" t="str">
            <v>Zona Franca Pedernales</v>
          </cell>
          <cell r="D548" t="str">
            <v>NCR</v>
          </cell>
          <cell r="E548" t="str">
            <v>Sur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No</v>
          </cell>
          <cell r="L548" t="str">
            <v>Si</v>
          </cell>
          <cell r="M548" t="str">
            <v>No</v>
          </cell>
          <cell r="N548" t="str">
            <v>Si</v>
          </cell>
          <cell r="O548" t="str">
            <v>Barahona</v>
          </cell>
        </row>
        <row r="549">
          <cell r="A549">
            <v>734</v>
          </cell>
          <cell r="B549" t="str">
            <v>DRBR178</v>
          </cell>
          <cell r="C549" t="str">
            <v>Ofic. Independencia I</v>
          </cell>
          <cell r="D549" t="str">
            <v>NCR</v>
          </cell>
          <cell r="E549" t="str">
            <v>Distrito Nacional</v>
          </cell>
          <cell r="F549" t="str">
            <v>SI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Si</v>
          </cell>
          <cell r="L549" t="str">
            <v>Si</v>
          </cell>
          <cell r="M549" t="str">
            <v>Si</v>
          </cell>
          <cell r="N549" t="str">
            <v>Si</v>
          </cell>
          <cell r="O549" t="str">
            <v>Grupo 2</v>
          </cell>
        </row>
        <row r="550">
          <cell r="A550">
            <v>735</v>
          </cell>
          <cell r="B550" t="str">
            <v>DRBR179</v>
          </cell>
          <cell r="C550" t="str">
            <v>Ofic. Independencia II</v>
          </cell>
          <cell r="D550" t="str">
            <v>NCR</v>
          </cell>
          <cell r="E550" t="str">
            <v>Distrito Nacional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Grupo 2</v>
          </cell>
        </row>
        <row r="551">
          <cell r="A551">
            <v>736</v>
          </cell>
          <cell r="B551" t="str">
            <v>DRBR071</v>
          </cell>
          <cell r="C551" t="str">
            <v>Ofic. Puerto Plata</v>
          </cell>
          <cell r="D551" t="str">
            <v>NCR</v>
          </cell>
          <cell r="E551" t="str">
            <v>Norte</v>
          </cell>
          <cell r="F551" t="str">
            <v>SI</v>
          </cell>
          <cell r="G551" t="str">
            <v>Si</v>
          </cell>
          <cell r="H551" t="str">
            <v>Si</v>
          </cell>
          <cell r="I551" t="str">
            <v>Si</v>
          </cell>
          <cell r="J551" t="str">
            <v>Si</v>
          </cell>
          <cell r="K551" t="str">
            <v>No</v>
          </cell>
          <cell r="L551" t="str">
            <v>Si</v>
          </cell>
          <cell r="M551" t="str">
            <v>No</v>
          </cell>
          <cell r="N551" t="str">
            <v>Si</v>
          </cell>
          <cell r="O551" t="str">
            <v>Puerto Plata</v>
          </cell>
        </row>
        <row r="552">
          <cell r="A552">
            <v>737</v>
          </cell>
          <cell r="B552" t="str">
            <v>DRBR281</v>
          </cell>
          <cell r="C552" t="str">
            <v>OFIC. CABARETE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No</v>
          </cell>
          <cell r="L552" t="str">
            <v>Si</v>
          </cell>
          <cell r="M552" t="str">
            <v>No</v>
          </cell>
          <cell r="N552" t="str">
            <v>Si</v>
          </cell>
          <cell r="O552" t="str">
            <v>Puerto Plata</v>
          </cell>
        </row>
        <row r="553">
          <cell r="A553">
            <v>738</v>
          </cell>
          <cell r="B553" t="str">
            <v>DRBR24S</v>
          </cell>
          <cell r="C553" t="str">
            <v>Zona Fca. Los Alcarrizos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6</v>
          </cell>
        </row>
        <row r="554">
          <cell r="A554">
            <v>739</v>
          </cell>
          <cell r="B554" t="str">
            <v>DRBR269</v>
          </cell>
          <cell r="C554" t="str">
            <v>ESTACION PEAJE AUT. DUARTE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6</v>
          </cell>
        </row>
        <row r="555">
          <cell r="A555">
            <v>740</v>
          </cell>
          <cell r="B555" t="str">
            <v>DRBR109</v>
          </cell>
          <cell r="C555" t="str">
            <v>EDENORTE</v>
          </cell>
          <cell r="D555" t="str">
            <v>NCR</v>
          </cell>
          <cell r="E555" t="str">
            <v>Norte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Santiago 1</v>
          </cell>
        </row>
        <row r="556">
          <cell r="A556">
            <v>741</v>
          </cell>
          <cell r="B556" t="str">
            <v>DRBR460</v>
          </cell>
          <cell r="C556" t="str">
            <v>CURNE-UASD, SAN FCO. MACORIS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 Francisco de Macorís</v>
          </cell>
        </row>
        <row r="557">
          <cell r="A557">
            <v>742</v>
          </cell>
          <cell r="B557" t="str">
            <v>DRBR990</v>
          </cell>
          <cell r="C557" t="str">
            <v>Ofic. Plaza Rey</v>
          </cell>
          <cell r="D557" t="str">
            <v>NCR</v>
          </cell>
          <cell r="E557" t="str">
            <v>Este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Si</v>
          </cell>
          <cell r="O557" t="str">
            <v>Romana-Higuey</v>
          </cell>
        </row>
        <row r="558">
          <cell r="A558">
            <v>743</v>
          </cell>
          <cell r="B558" t="str">
            <v>DRBR287</v>
          </cell>
          <cell r="C558" t="str">
            <v>Ofic. Los Frailes</v>
          </cell>
          <cell r="D558" t="str">
            <v>NCR</v>
          </cell>
          <cell r="E558" t="str">
            <v>Distrito Nacional</v>
          </cell>
          <cell r="F558" t="str">
            <v>SI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No</v>
          </cell>
          <cell r="L558" t="str">
            <v>Si</v>
          </cell>
          <cell r="M558" t="str">
            <v>No</v>
          </cell>
          <cell r="N558" t="str">
            <v>No</v>
          </cell>
          <cell r="O558" t="str">
            <v>Grupo 9</v>
          </cell>
        </row>
        <row r="559">
          <cell r="A559">
            <v>744</v>
          </cell>
          <cell r="B559" t="str">
            <v>DRBR289</v>
          </cell>
          <cell r="C559" t="str">
            <v>LA SIRENA AV. VENEZUELA</v>
          </cell>
          <cell r="D559" t="str">
            <v>NCR</v>
          </cell>
          <cell r="E559" t="str">
            <v>Distrito Nacional</v>
          </cell>
          <cell r="F559" t="str">
            <v>SI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Si</v>
          </cell>
          <cell r="L559" t="str">
            <v>Si</v>
          </cell>
          <cell r="M559" t="str">
            <v>Si</v>
          </cell>
          <cell r="N559" t="str">
            <v>No</v>
          </cell>
          <cell r="O559" t="str">
            <v>Grupo 7</v>
          </cell>
        </row>
        <row r="560">
          <cell r="A560">
            <v>745</v>
          </cell>
          <cell r="B560" t="str">
            <v>DRBR027</v>
          </cell>
          <cell r="C560" t="str">
            <v>Ofic. Duarte</v>
          </cell>
          <cell r="D560" t="str">
            <v>NCR</v>
          </cell>
          <cell r="E560" t="str">
            <v>Distrito Nacional</v>
          </cell>
          <cell r="F560" t="str">
            <v>NO</v>
          </cell>
          <cell r="G560" t="str">
            <v>No</v>
          </cell>
          <cell r="H560" t="str">
            <v>No</v>
          </cell>
          <cell r="I560" t="str">
            <v>No</v>
          </cell>
          <cell r="J560" t="str">
            <v>No</v>
          </cell>
          <cell r="K560" t="str">
            <v>No</v>
          </cell>
          <cell r="L560" t="str">
            <v>No</v>
          </cell>
          <cell r="M560" t="str">
            <v>No</v>
          </cell>
          <cell r="N560" t="str">
            <v>No</v>
          </cell>
          <cell r="O560" t="str">
            <v>Grupo 1</v>
          </cell>
        </row>
        <row r="561">
          <cell r="A561">
            <v>746</v>
          </cell>
          <cell r="B561" t="str">
            <v>DRBR156</v>
          </cell>
          <cell r="C561" t="str">
            <v>Ofic. Las Terrenas</v>
          </cell>
          <cell r="D561" t="str">
            <v>NCR</v>
          </cell>
          <cell r="E561" t="str">
            <v>Norte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Nagua</v>
          </cell>
        </row>
        <row r="562">
          <cell r="A562">
            <v>747</v>
          </cell>
          <cell r="B562" t="str">
            <v>DRBR200</v>
          </cell>
          <cell r="C562" t="str">
            <v>Club BRRD Santiago</v>
          </cell>
          <cell r="D562" t="str">
            <v>NCR</v>
          </cell>
          <cell r="E562" t="str">
            <v>Norte</v>
          </cell>
          <cell r="F562" t="str">
            <v>SI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Santiago 2</v>
          </cell>
        </row>
        <row r="563">
          <cell r="A563">
            <v>748</v>
          </cell>
          <cell r="B563" t="str">
            <v>DRBR150</v>
          </cell>
          <cell r="C563" t="str">
            <v>Banca Corporativa [Antiguo Centro de Caja Yaque]</v>
          </cell>
          <cell r="D563" t="str">
            <v>NCR</v>
          </cell>
          <cell r="E563" t="str">
            <v>Norte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Santiago 1</v>
          </cell>
        </row>
        <row r="564">
          <cell r="A564">
            <v>749</v>
          </cell>
          <cell r="B564" t="str">
            <v>DRBR251</v>
          </cell>
          <cell r="C564" t="str">
            <v>Ofic. Yaque</v>
          </cell>
          <cell r="D564" t="str">
            <v>NCR</v>
          </cell>
          <cell r="E564" t="str">
            <v>Norte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Santiago 1</v>
          </cell>
        </row>
        <row r="565">
          <cell r="A565">
            <v>750</v>
          </cell>
          <cell r="B565" t="str">
            <v>DRBR265</v>
          </cell>
          <cell r="C565" t="str">
            <v>Oficina Duvergé</v>
          </cell>
          <cell r="D565" t="str">
            <v>NCR</v>
          </cell>
          <cell r="E565" t="str">
            <v>Sur</v>
          </cell>
          <cell r="F565" t="str">
            <v>SI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No</v>
          </cell>
          <cell r="L565" t="str">
            <v>Si</v>
          </cell>
          <cell r="M565" t="str">
            <v>No</v>
          </cell>
          <cell r="N565" t="str">
            <v>Si</v>
          </cell>
          <cell r="O565" t="str">
            <v>Barahona</v>
          </cell>
        </row>
        <row r="566">
          <cell r="A566">
            <v>751</v>
          </cell>
          <cell r="B566" t="str">
            <v>DRBR751</v>
          </cell>
          <cell r="C566" t="str">
            <v>ATM ECO PETROLEO CAMILO</v>
          </cell>
          <cell r="D566"/>
          <cell r="E566" t="str">
            <v>Sur</v>
          </cell>
          <cell r="F566" t="str">
            <v>N/A</v>
          </cell>
          <cell r="G566" t="str">
            <v>N/A</v>
          </cell>
          <cell r="H566" t="str">
            <v>N/A</v>
          </cell>
          <cell r="I566" t="str">
            <v>N/A</v>
          </cell>
          <cell r="J566" t="str">
            <v>N/A</v>
          </cell>
          <cell r="K566" t="str">
            <v>N/A</v>
          </cell>
          <cell r="L566" t="str">
            <v>N/A</v>
          </cell>
          <cell r="M566" t="str">
            <v>N/A</v>
          </cell>
          <cell r="N566"/>
          <cell r="O566"/>
        </row>
        <row r="567">
          <cell r="A567">
            <v>752</v>
          </cell>
          <cell r="B567" t="str">
            <v>DRBR280</v>
          </cell>
          <cell r="C567" t="str">
            <v>Ofic. Las Carolinas</v>
          </cell>
          <cell r="D567" t="str">
            <v>NCR</v>
          </cell>
          <cell r="E567" t="str">
            <v>Norte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Si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La Vega</v>
          </cell>
        </row>
        <row r="568">
          <cell r="A568">
            <v>753</v>
          </cell>
          <cell r="B568" t="str">
            <v>DRBR753</v>
          </cell>
          <cell r="C568" t="str">
            <v>S/M NACIONAL TIRADENTES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Si</v>
          </cell>
          <cell r="L568" t="str">
            <v>Si</v>
          </cell>
          <cell r="M568" t="str">
            <v>Si</v>
          </cell>
          <cell r="N568" t="str">
            <v>No</v>
          </cell>
          <cell r="O568" t="str">
            <v>Grupo 3</v>
          </cell>
        </row>
        <row r="569">
          <cell r="A569">
            <v>754</v>
          </cell>
          <cell r="B569" t="str">
            <v>DRBR754</v>
          </cell>
          <cell r="C569" t="str">
            <v>AUTOBANCO OFIC. LICEY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Si</v>
          </cell>
          <cell r="O569" t="str">
            <v>Santiago 1</v>
          </cell>
        </row>
        <row r="570">
          <cell r="A570">
            <v>755</v>
          </cell>
          <cell r="B570" t="str">
            <v>DRBR755</v>
          </cell>
          <cell r="C570" t="str">
            <v>OFIC. GALERIA DEL ESTE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4</v>
          </cell>
        </row>
        <row r="571">
          <cell r="A571">
            <v>756</v>
          </cell>
          <cell r="B571" t="str">
            <v>DRBR756</v>
          </cell>
          <cell r="C571" t="str">
            <v>OFIC. VILLA LA MATA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Oficina</v>
          </cell>
        </row>
        <row r="572">
          <cell r="A572">
            <v>757</v>
          </cell>
          <cell r="B572" t="str">
            <v>DRBR757</v>
          </cell>
          <cell r="C572" t="str">
            <v>OFIC. PLAZA PASEO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758</v>
          </cell>
          <cell r="B573" t="str">
            <v>DRBR758</v>
          </cell>
          <cell r="C573" t="str">
            <v>ATM S/M Nacional El Embrujo</v>
          </cell>
          <cell r="D573"/>
          <cell r="E573" t="str">
            <v>NORTE</v>
          </cell>
          <cell r="F573" t="str">
            <v>N/A</v>
          </cell>
          <cell r="G573" t="str">
            <v>N/A</v>
          </cell>
          <cell r="H573" t="str">
            <v>N/A</v>
          </cell>
          <cell r="I573" t="str">
            <v>N/A</v>
          </cell>
          <cell r="J573" t="str">
            <v>N/A</v>
          </cell>
          <cell r="K573" t="str">
            <v>N/A</v>
          </cell>
          <cell r="L573" t="str">
            <v>N/A</v>
          </cell>
          <cell r="M573" t="str">
            <v>N/A</v>
          </cell>
          <cell r="N573"/>
          <cell r="O573"/>
        </row>
        <row r="574">
          <cell r="A574">
            <v>759</v>
          </cell>
          <cell r="B574" t="str">
            <v>DRBR759</v>
          </cell>
          <cell r="C574" t="str">
            <v>Ofic. BUENA VISTA</v>
          </cell>
          <cell r="D574" t="str">
            <v>NCR</v>
          </cell>
          <cell r="E574" t="str">
            <v>Distrito Nacional</v>
          </cell>
          <cell r="F574" t="str">
            <v>SI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Si</v>
          </cell>
          <cell r="M574" t="str">
            <v>No</v>
          </cell>
          <cell r="N574" t="str">
            <v>Si</v>
          </cell>
          <cell r="O574" t="str">
            <v>Grupo 1</v>
          </cell>
        </row>
        <row r="575">
          <cell r="A575">
            <v>760</v>
          </cell>
          <cell r="B575" t="str">
            <v>DRBR760</v>
          </cell>
          <cell r="C575" t="str">
            <v>OFIC. CRUCE GUAYACANES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No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>Oficina</v>
          </cell>
        </row>
        <row r="576">
          <cell r="A576">
            <v>761</v>
          </cell>
          <cell r="B576" t="str">
            <v>DRBR761</v>
          </cell>
          <cell r="C576" t="str">
            <v>ISSPOL</v>
          </cell>
          <cell r="D576" t="str">
            <v>NCR</v>
          </cell>
          <cell r="E576" t="str">
            <v>Distrito Nacional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Si</v>
          </cell>
          <cell r="O576" t="str">
            <v>Grupo 3</v>
          </cell>
        </row>
        <row r="577">
          <cell r="A577">
            <v>763</v>
          </cell>
          <cell r="B577" t="str">
            <v>DRBR439</v>
          </cell>
          <cell r="C577" t="str">
            <v>OFICINA MONTELLANO</v>
          </cell>
          <cell r="D577" t="str">
            <v>NCR</v>
          </cell>
          <cell r="E577" t="str">
            <v>Norte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Puerto Plata</v>
          </cell>
        </row>
        <row r="578">
          <cell r="A578">
            <v>764</v>
          </cell>
          <cell r="B578" t="str">
            <v>DRBR451</v>
          </cell>
          <cell r="C578" t="str">
            <v>Ofic. Elias Piña</v>
          </cell>
          <cell r="D578" t="str">
            <v>NCR</v>
          </cell>
          <cell r="E578" t="str">
            <v>Sur</v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No</v>
          </cell>
          <cell r="L578" t="str">
            <v>Si</v>
          </cell>
          <cell r="M578" t="str">
            <v>No</v>
          </cell>
          <cell r="N578" t="str">
            <v>Si</v>
          </cell>
          <cell r="O578" t="str">
            <v>Oficina</v>
          </cell>
        </row>
        <row r="579">
          <cell r="A579">
            <v>765</v>
          </cell>
          <cell r="B579" t="str">
            <v>DRBR191</v>
          </cell>
          <cell r="C579" t="str">
            <v>Ofic. Azua</v>
          </cell>
          <cell r="D579" t="str">
            <v>NCR</v>
          </cell>
          <cell r="E579" t="str">
            <v>Sur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Si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Oficina</v>
          </cell>
        </row>
        <row r="580">
          <cell r="A580">
            <v>766</v>
          </cell>
          <cell r="B580" t="str">
            <v>DRBR440</v>
          </cell>
          <cell r="C580" t="str">
            <v>OFICINA AZUA II</v>
          </cell>
          <cell r="D580" t="str">
            <v>NCR</v>
          </cell>
          <cell r="E580" t="str">
            <v>Sur</v>
          </cell>
          <cell r="F580" t="str">
            <v>SI</v>
          </cell>
          <cell r="G580" t="str">
            <v>Si</v>
          </cell>
          <cell r="H580" t="str">
            <v>Si</v>
          </cell>
          <cell r="I580" t="str">
            <v>Si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Oficina</v>
          </cell>
        </row>
        <row r="581">
          <cell r="A581">
            <v>767</v>
          </cell>
          <cell r="B581" t="str">
            <v>DRBR059</v>
          </cell>
          <cell r="C581" t="str">
            <v>S/M Diverso, Azua</v>
          </cell>
          <cell r="D581" t="str">
            <v>NCR</v>
          </cell>
          <cell r="E581" t="str">
            <v>Sur</v>
          </cell>
          <cell r="F581" t="str">
            <v>NO</v>
          </cell>
          <cell r="G581" t="str">
            <v>Si</v>
          </cell>
          <cell r="H581" t="str">
            <v>No</v>
          </cell>
          <cell r="I581" t="str">
            <v>No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No</v>
          </cell>
          <cell r="N581" t="str">
            <v>No</v>
          </cell>
          <cell r="O581" t="str">
            <v>Oficina</v>
          </cell>
        </row>
        <row r="582">
          <cell r="A582">
            <v>769</v>
          </cell>
          <cell r="B582" t="str">
            <v>DRBR769</v>
          </cell>
          <cell r="C582" t="str">
            <v>ATM UNP Pablo Mella Morales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No</v>
          </cell>
          <cell r="L582" t="str">
            <v>No</v>
          </cell>
          <cell r="M582" t="str">
            <v>No</v>
          </cell>
          <cell r="N582" t="str">
            <v>Si</v>
          </cell>
          <cell r="O582"/>
        </row>
        <row r="583">
          <cell r="A583">
            <v>770</v>
          </cell>
          <cell r="B583" t="str">
            <v>DRBR770</v>
          </cell>
          <cell r="C583" t="str">
            <v>ESTACION ECO LOS HAITISES</v>
          </cell>
          <cell r="D583" t="str">
            <v>NCR</v>
          </cell>
          <cell r="E583" t="str">
            <v>Norte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Nagua</v>
          </cell>
        </row>
        <row r="584">
          <cell r="A584">
            <v>771</v>
          </cell>
          <cell r="B584" t="str">
            <v>DRBR771</v>
          </cell>
          <cell r="C584" t="str">
            <v>UASD - MAO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Si</v>
          </cell>
          <cell r="L584" t="str">
            <v>Si</v>
          </cell>
          <cell r="M584" t="str">
            <v>No</v>
          </cell>
          <cell r="N584" t="str">
            <v>No</v>
          </cell>
          <cell r="O584" t="str">
            <v>Oficina</v>
          </cell>
        </row>
        <row r="585">
          <cell r="A585">
            <v>772</v>
          </cell>
          <cell r="B585" t="str">
            <v>DRBR215</v>
          </cell>
          <cell r="C585" t="str">
            <v>UNP Yamasa</v>
          </cell>
          <cell r="D585" t="str">
            <v>NCR</v>
          </cell>
          <cell r="E585" t="str">
            <v>Este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Si</v>
          </cell>
          <cell r="O585" t="str">
            <v>Oficina</v>
          </cell>
        </row>
        <row r="586">
          <cell r="A586">
            <v>773</v>
          </cell>
          <cell r="B586" t="str">
            <v>DRBR020</v>
          </cell>
          <cell r="C586" t="str">
            <v>Jumbo, La Romana</v>
          </cell>
          <cell r="D586" t="str">
            <v>Diebold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Si</v>
          </cell>
          <cell r="L586" t="str">
            <v>Si</v>
          </cell>
          <cell r="M586" t="str">
            <v>Si</v>
          </cell>
          <cell r="N586" t="str">
            <v>No</v>
          </cell>
          <cell r="O586" t="str">
            <v>Romana-Higuey</v>
          </cell>
        </row>
        <row r="587">
          <cell r="A587">
            <v>774</v>
          </cell>
          <cell r="B587" t="str">
            <v>DRBR061</v>
          </cell>
          <cell r="C587" t="str">
            <v>Ofic. Montecristi</v>
          </cell>
          <cell r="D587" t="str">
            <v>NCR</v>
          </cell>
          <cell r="E587" t="str">
            <v>Norte</v>
          </cell>
          <cell r="F587" t="str">
            <v>NO</v>
          </cell>
          <cell r="G587" t="str">
            <v>Si</v>
          </cell>
          <cell r="H587" t="str">
            <v>Si</v>
          </cell>
          <cell r="I587" t="str">
            <v>Si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Si</v>
          </cell>
          <cell r="O587" t="str">
            <v>Oficina</v>
          </cell>
        </row>
        <row r="588">
          <cell r="A588">
            <v>775</v>
          </cell>
          <cell r="B588" t="str">
            <v>DRBR450</v>
          </cell>
          <cell r="C588" t="str">
            <v>SUPERMERCADO LILO</v>
          </cell>
          <cell r="D588" t="str">
            <v>NCR</v>
          </cell>
          <cell r="E588" t="str">
            <v>Norte</v>
          </cell>
          <cell r="F588" t="str">
            <v>NO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Oficina</v>
          </cell>
        </row>
        <row r="589">
          <cell r="A589">
            <v>776</v>
          </cell>
          <cell r="B589" t="str">
            <v>DRBR03D</v>
          </cell>
          <cell r="C589" t="str">
            <v>Ofic. Monte Plata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Si</v>
          </cell>
          <cell r="M589" t="str">
            <v>No</v>
          </cell>
          <cell r="N589" t="str">
            <v>Si</v>
          </cell>
          <cell r="O589" t="str">
            <v>Oficina</v>
          </cell>
        </row>
        <row r="590">
          <cell r="A590">
            <v>777</v>
          </cell>
          <cell r="B590" t="str">
            <v>DRBR195</v>
          </cell>
          <cell r="C590" t="str">
            <v>S/M Perez, Monte Plata</v>
          </cell>
          <cell r="D590" t="str">
            <v>NCR</v>
          </cell>
          <cell r="E590" t="str">
            <v>Este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Oficina</v>
          </cell>
        </row>
        <row r="591">
          <cell r="A591">
            <v>778</v>
          </cell>
          <cell r="B591" t="str">
            <v>DRBR202</v>
          </cell>
          <cell r="C591" t="str">
            <v>Ofic. Esperanza</v>
          </cell>
          <cell r="D591" t="str">
            <v>NCR</v>
          </cell>
          <cell r="E591" t="str">
            <v>Norte</v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Si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Oficina</v>
          </cell>
        </row>
        <row r="592">
          <cell r="A592">
            <v>779</v>
          </cell>
          <cell r="B592" t="str">
            <v>DRBR206</v>
          </cell>
          <cell r="C592" t="str">
            <v>Zona Franca Esperanza</v>
          </cell>
          <cell r="D592" t="str">
            <v>NCR</v>
          </cell>
          <cell r="E592" t="str">
            <v>Norte</v>
          </cell>
          <cell r="F592" t="str">
            <v>NO</v>
          </cell>
          <cell r="G592" t="str">
            <v>Si</v>
          </cell>
          <cell r="H592" t="str">
            <v>Si</v>
          </cell>
          <cell r="I592" t="str">
            <v>Si</v>
          </cell>
          <cell r="J592" t="str">
            <v>Si</v>
          </cell>
          <cell r="K592" t="str">
            <v>No</v>
          </cell>
          <cell r="L592" t="str">
            <v>Si</v>
          </cell>
          <cell r="M592" t="str">
            <v>No</v>
          </cell>
          <cell r="N592" t="str">
            <v>Si</v>
          </cell>
          <cell r="O592" t="str">
            <v>Oficina</v>
          </cell>
        </row>
        <row r="593">
          <cell r="A593">
            <v>780</v>
          </cell>
          <cell r="B593" t="str">
            <v>DRBR041</v>
          </cell>
          <cell r="C593" t="str">
            <v>Ofic. Barahona #1</v>
          </cell>
          <cell r="D593" t="str">
            <v>NCR</v>
          </cell>
          <cell r="E593" t="str">
            <v>Sur</v>
          </cell>
          <cell r="F593" t="str">
            <v>SI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Si</v>
          </cell>
          <cell r="M593" t="str">
            <v>No</v>
          </cell>
          <cell r="N593" t="str">
            <v>Si</v>
          </cell>
          <cell r="O593" t="str">
            <v>Barahona</v>
          </cell>
        </row>
        <row r="594">
          <cell r="A594">
            <v>781</v>
          </cell>
          <cell r="B594" t="str">
            <v>DRBR186</v>
          </cell>
          <cell r="C594" t="str">
            <v>Estación Isla Malecon</v>
          </cell>
          <cell r="D594" t="str">
            <v>Wincor Nixdorf</v>
          </cell>
          <cell r="E594" t="str">
            <v>Sur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>Barahona</v>
          </cell>
        </row>
        <row r="595">
          <cell r="A595">
            <v>782</v>
          </cell>
          <cell r="B595" t="str">
            <v>DRBR197</v>
          </cell>
          <cell r="C595" t="str">
            <v>Bco. Agrícola Constanza</v>
          </cell>
          <cell r="D595" t="str">
            <v>NCR</v>
          </cell>
          <cell r="E595" t="str">
            <v>Norte</v>
          </cell>
          <cell r="F595" t="str">
            <v>NO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Si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>Oficina</v>
          </cell>
        </row>
        <row r="596">
          <cell r="A596">
            <v>783</v>
          </cell>
          <cell r="B596" t="str">
            <v>DRBR303</v>
          </cell>
          <cell r="C596" t="str">
            <v>Autobanco Alfa &amp; Omega</v>
          </cell>
          <cell r="D596" t="str">
            <v>NCR</v>
          </cell>
          <cell r="E596" t="str">
            <v>Sur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Barahona</v>
          </cell>
        </row>
        <row r="597">
          <cell r="A597">
            <v>784</v>
          </cell>
          <cell r="B597" t="str">
            <v>DRBR762</v>
          </cell>
          <cell r="C597" t="str">
            <v>Tribunal Superior Electoral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No</v>
          </cell>
          <cell r="K597" t="str">
            <v>No</v>
          </cell>
          <cell r="L597" t="str">
            <v>No</v>
          </cell>
          <cell r="M597" t="str">
            <v>No</v>
          </cell>
          <cell r="N597" t="str">
            <v>No</v>
          </cell>
          <cell r="O597" t="str">
            <v>Grupo 2</v>
          </cell>
        </row>
        <row r="598">
          <cell r="A598">
            <v>785</v>
          </cell>
          <cell r="B598" t="str">
            <v>DRBR785</v>
          </cell>
          <cell r="C598" t="str">
            <v>S/M Nacional Maximo Gomez</v>
          </cell>
          <cell r="D598" t="str">
            <v>NCR</v>
          </cell>
          <cell r="E598" t="str">
            <v>Distrito Nacional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No</v>
          </cell>
          <cell r="O598" t="str">
            <v>Grupo 3</v>
          </cell>
        </row>
        <row r="599">
          <cell r="A599">
            <v>786</v>
          </cell>
          <cell r="B599" t="str">
            <v>DRBR786</v>
          </cell>
          <cell r="C599" t="str">
            <v>AGORA MALL II</v>
          </cell>
          <cell r="D599" t="str">
            <v>NCR</v>
          </cell>
          <cell r="E599" t="str">
            <v>Distrito Nacional</v>
          </cell>
          <cell r="F599" t="str">
            <v>SI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No</v>
          </cell>
          <cell r="O599" t="str">
            <v>Grupo 8</v>
          </cell>
        </row>
        <row r="600">
          <cell r="A600">
            <v>787</v>
          </cell>
          <cell r="B600" t="str">
            <v>DRBR278</v>
          </cell>
          <cell r="C600" t="str">
            <v>Cafetería CTB #2 [Prueba, Certificación Win7]</v>
          </cell>
          <cell r="D600" t="str">
            <v>Diebold</v>
          </cell>
          <cell r="E600" t="str">
            <v>Distrito Nacional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No</v>
          </cell>
          <cell r="L600" t="str">
            <v>No</v>
          </cell>
          <cell r="M600" t="str">
            <v>No</v>
          </cell>
          <cell r="N600" t="str">
            <v>No</v>
          </cell>
          <cell r="O600" t="str">
            <v>Grupo 2</v>
          </cell>
        </row>
        <row r="601">
          <cell r="A601">
            <v>788</v>
          </cell>
          <cell r="B601" t="str">
            <v>DRBR452</v>
          </cell>
          <cell r="C601" t="str">
            <v>MINIST. RELAC. EXTERIORES</v>
          </cell>
          <cell r="D601" t="str">
            <v>Wincor Nixdorf</v>
          </cell>
          <cell r="E601" t="str">
            <v>Distrito Nacional</v>
          </cell>
          <cell r="F601" t="str">
            <v>NO</v>
          </cell>
          <cell r="G601" t="str">
            <v>No</v>
          </cell>
          <cell r="H601" t="str">
            <v>No</v>
          </cell>
          <cell r="I601" t="str">
            <v>No</v>
          </cell>
          <cell r="J601" t="str">
            <v>No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Grupo 3</v>
          </cell>
        </row>
        <row r="602">
          <cell r="A602">
            <v>789</v>
          </cell>
          <cell r="B602" t="str">
            <v>DRBR789</v>
          </cell>
          <cell r="C602" t="str">
            <v>ATM Hotel Bellevue Boca Chica</v>
          </cell>
          <cell r="D602" t="str">
            <v>NCR</v>
          </cell>
          <cell r="E602" t="str">
            <v>Este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Si</v>
          </cell>
          <cell r="O602"/>
        </row>
        <row r="603">
          <cell r="A603">
            <v>790</v>
          </cell>
          <cell r="B603" t="str">
            <v>DRBR16I</v>
          </cell>
          <cell r="C603" t="str">
            <v>Ofic. Bella Vista Mall #1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Si</v>
          </cell>
          <cell r="L603" t="str">
            <v>Si</v>
          </cell>
          <cell r="M603" t="str">
            <v>Si</v>
          </cell>
          <cell r="N603" t="str">
            <v>No</v>
          </cell>
          <cell r="O603" t="str">
            <v>Grupo 2</v>
          </cell>
        </row>
        <row r="604">
          <cell r="A604">
            <v>791</v>
          </cell>
          <cell r="B604" t="str">
            <v>DRBR791</v>
          </cell>
          <cell r="C604" t="str">
            <v>Of. San Soucí</v>
          </cell>
          <cell r="D604" t="str">
            <v>Wincor Nixdorf</v>
          </cell>
          <cell r="E604" t="str">
            <v>Distrito Nacional</v>
          </cell>
          <cell r="F604" t="str">
            <v>NO</v>
          </cell>
          <cell r="G604" t="str">
            <v>Si</v>
          </cell>
          <cell r="H604" t="str">
            <v>No</v>
          </cell>
          <cell r="I604" t="str">
            <v>No</v>
          </cell>
          <cell r="J604" t="str">
            <v>No</v>
          </cell>
          <cell r="K604" t="str">
            <v>No</v>
          </cell>
          <cell r="L604" t="str">
            <v>No</v>
          </cell>
          <cell r="M604" t="str">
            <v>No</v>
          </cell>
          <cell r="N604" t="str">
            <v>No</v>
          </cell>
          <cell r="O604" t="str">
            <v>Grupo 7</v>
          </cell>
        </row>
        <row r="605">
          <cell r="A605">
            <v>792</v>
          </cell>
          <cell r="B605" t="str">
            <v>DRBR792</v>
          </cell>
          <cell r="C605" t="str">
            <v>ATM Hospital Salvador de Gautier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/>
        </row>
        <row r="606">
          <cell r="A606">
            <v>793</v>
          </cell>
          <cell r="B606" t="str">
            <v>DRBR793</v>
          </cell>
          <cell r="C606" t="str">
            <v>ATM Centro Caja Agora Mal</v>
          </cell>
          <cell r="D606" t="str">
            <v>NCR</v>
          </cell>
          <cell r="E606" t="str">
            <v>Distrito Nacional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No</v>
          </cell>
          <cell r="M606" t="str">
            <v>No</v>
          </cell>
          <cell r="N606" t="str">
            <v>Si</v>
          </cell>
          <cell r="O606"/>
        </row>
        <row r="607">
          <cell r="A607">
            <v>794</v>
          </cell>
          <cell r="B607" t="str">
            <v>DRBR794</v>
          </cell>
          <cell r="C607" t="str">
            <v>CODIA</v>
          </cell>
          <cell r="D607" t="str">
            <v>NCR</v>
          </cell>
          <cell r="E607" t="str">
            <v>Distrito Nacional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No</v>
          </cell>
          <cell r="O607" t="str">
            <v>Grupo 7</v>
          </cell>
        </row>
        <row r="608">
          <cell r="A608">
            <v>795</v>
          </cell>
          <cell r="B608" t="str">
            <v>DRBR795</v>
          </cell>
          <cell r="C608" t="str">
            <v>SBD Guaymate</v>
          </cell>
          <cell r="D608" t="str">
            <v>Diebold</v>
          </cell>
          <cell r="E608" t="str">
            <v>Este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Romana-Higuey</v>
          </cell>
        </row>
        <row r="609">
          <cell r="A609">
            <v>796</v>
          </cell>
          <cell r="B609" t="str">
            <v>DRBR155</v>
          </cell>
          <cell r="C609" t="str">
            <v>Autobanco Plaza Ventura</v>
          </cell>
          <cell r="D609" t="str">
            <v>NCR</v>
          </cell>
          <cell r="E609" t="str">
            <v>Norte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Nagua</v>
          </cell>
        </row>
        <row r="610">
          <cell r="A610">
            <v>798</v>
          </cell>
          <cell r="B610" t="str">
            <v>DRBR798</v>
          </cell>
          <cell r="C610" t="str">
            <v>Hotel Grand Paradise Samaná</v>
          </cell>
          <cell r="D610" t="str">
            <v>NCR</v>
          </cell>
          <cell r="E610" t="str">
            <v>Norte</v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Nagua</v>
          </cell>
        </row>
        <row r="611">
          <cell r="A611">
            <v>799</v>
          </cell>
          <cell r="B611" t="str">
            <v>DRBR799</v>
          </cell>
          <cell r="C611" t="str">
            <v>Clínica Corominas Santiago</v>
          </cell>
          <cell r="D611" t="str">
            <v>NCR</v>
          </cell>
          <cell r="E611" t="str">
            <v>Norte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>Santiago 2</v>
          </cell>
        </row>
        <row r="612">
          <cell r="A612">
            <v>800</v>
          </cell>
          <cell r="B612" t="str">
            <v>DRBR800</v>
          </cell>
          <cell r="C612" t="str">
            <v>Estación NEXT DIP Pedro Livio Cedeño</v>
          </cell>
          <cell r="D612" t="str">
            <v>NCR</v>
          </cell>
          <cell r="E612" t="str">
            <v>Distrito Nacional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Grupo 1</v>
          </cell>
        </row>
        <row r="613">
          <cell r="A613">
            <v>801</v>
          </cell>
          <cell r="B613" t="str">
            <v>DRBR801</v>
          </cell>
          <cell r="C613" t="str">
            <v>Galeria 360 FoodCourt</v>
          </cell>
          <cell r="D613" t="str">
            <v>NCR</v>
          </cell>
          <cell r="E613" t="str">
            <v>Distrito Nacional</v>
          </cell>
          <cell r="F613" t="str">
            <v>SI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No</v>
          </cell>
          <cell r="O613" t="str">
            <v>Grupo 8</v>
          </cell>
        </row>
        <row r="614">
          <cell r="A614">
            <v>802</v>
          </cell>
          <cell r="B614" t="str">
            <v>DRBR802</v>
          </cell>
          <cell r="C614" t="str">
            <v>Aeropuerto La Romana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Si</v>
          </cell>
          <cell r="O614" t="str">
            <v>Romana-Higuey</v>
          </cell>
        </row>
        <row r="615">
          <cell r="A615">
            <v>803</v>
          </cell>
          <cell r="B615" t="str">
            <v>DRBR803</v>
          </cell>
          <cell r="C615" t="str">
            <v>Hotel Be Live Canoa #1</v>
          </cell>
          <cell r="D615" t="str">
            <v>NCR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Si</v>
          </cell>
          <cell r="O615" t="str">
            <v>Romana-Higuey</v>
          </cell>
        </row>
        <row r="616">
          <cell r="A616">
            <v>804</v>
          </cell>
          <cell r="B616" t="str">
            <v>DRBR804</v>
          </cell>
          <cell r="C616" t="str">
            <v>Hotel Be Live Grand Punta Cana</v>
          </cell>
          <cell r="D616" t="str">
            <v>NCR</v>
          </cell>
          <cell r="E616" t="str">
            <v>Este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Romana-Higuey</v>
          </cell>
        </row>
        <row r="617">
          <cell r="A617">
            <v>805</v>
          </cell>
          <cell r="B617" t="str">
            <v>DRBR805</v>
          </cell>
          <cell r="C617" t="str">
            <v>Hotel Be Live Grand Marien, Puerto Plata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Si</v>
          </cell>
          <cell r="N617" t="str">
            <v>Si</v>
          </cell>
          <cell r="O617" t="str">
            <v>Puerto Plata</v>
          </cell>
        </row>
        <row r="618">
          <cell r="A618">
            <v>806</v>
          </cell>
          <cell r="B618" t="str">
            <v>DRBR806</v>
          </cell>
          <cell r="C618" t="str">
            <v>SEWNS Products ZF Santiago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No</v>
          </cell>
          <cell r="O618" t="str">
            <v>Santiago 2</v>
          </cell>
        </row>
        <row r="619">
          <cell r="A619">
            <v>807</v>
          </cell>
          <cell r="B619" t="str">
            <v>DRBR207</v>
          </cell>
          <cell r="C619" t="str">
            <v>S/M Morel</v>
          </cell>
          <cell r="D619" t="str">
            <v>NCR</v>
          </cell>
          <cell r="E619" t="str">
            <v>Norte</v>
          </cell>
          <cell r="F619" t="str">
            <v>SI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808</v>
          </cell>
          <cell r="B620" t="str">
            <v>DRBR808</v>
          </cell>
          <cell r="C620" t="str">
            <v>Oficina Castillo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Si</v>
          </cell>
          <cell r="O620" t="str">
            <v>Oficina</v>
          </cell>
        </row>
        <row r="621">
          <cell r="A621">
            <v>809</v>
          </cell>
          <cell r="B621" t="str">
            <v>DRBR809</v>
          </cell>
          <cell r="C621" t="str">
            <v>ATM UNP Yoma (Cotui)</v>
          </cell>
          <cell r="D621"/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No</v>
          </cell>
          <cell r="L621" t="str">
            <v>No</v>
          </cell>
          <cell r="M621" t="str">
            <v>No</v>
          </cell>
          <cell r="N621" t="str">
            <v>Si</v>
          </cell>
          <cell r="O621"/>
        </row>
        <row r="622">
          <cell r="A622">
            <v>810</v>
          </cell>
          <cell r="B622" t="str">
            <v>DRBR810</v>
          </cell>
          <cell r="C622" t="str">
            <v>Multicentro La Sirena José Contreras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Si</v>
          </cell>
          <cell r="L622" t="str">
            <v>Si</v>
          </cell>
          <cell r="M622" t="str">
            <v>Si</v>
          </cell>
          <cell r="N622" t="str">
            <v>No</v>
          </cell>
          <cell r="O622" t="str">
            <v>Grupo 3</v>
          </cell>
        </row>
        <row r="623">
          <cell r="A623">
            <v>811</v>
          </cell>
          <cell r="B623" t="str">
            <v>DRBR811</v>
          </cell>
          <cell r="C623" t="str">
            <v>Almacenes Unidos Bella Vista</v>
          </cell>
          <cell r="D623" t="str">
            <v>NCR</v>
          </cell>
          <cell r="E623" t="str">
            <v>Distrito Nacional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No</v>
          </cell>
          <cell r="O623" t="str">
            <v>Grupo 2</v>
          </cell>
        </row>
        <row r="624">
          <cell r="A624">
            <v>812</v>
          </cell>
          <cell r="B624" t="str">
            <v>DRBR812</v>
          </cell>
          <cell r="C624" t="str">
            <v>La Canasta del Pueblo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Si</v>
          </cell>
          <cell r="K624" t="str">
            <v>Si</v>
          </cell>
          <cell r="L624" t="str">
            <v>Si</v>
          </cell>
          <cell r="M624" t="str">
            <v>Si</v>
          </cell>
          <cell r="N624" t="str">
            <v>No</v>
          </cell>
          <cell r="O624" t="str">
            <v>Grupo 6</v>
          </cell>
        </row>
        <row r="625">
          <cell r="A625">
            <v>813</v>
          </cell>
          <cell r="B625" t="str">
            <v>DRBR815</v>
          </cell>
          <cell r="C625" t="str">
            <v>ATM occidental Mall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No</v>
          </cell>
          <cell r="L625" t="str">
            <v>No</v>
          </cell>
          <cell r="M625" t="str">
            <v>No</v>
          </cell>
          <cell r="N625" t="str">
            <v>Si</v>
          </cell>
          <cell r="O625"/>
        </row>
        <row r="626">
          <cell r="A626">
            <v>815</v>
          </cell>
          <cell r="B626" t="str">
            <v>DRBR24A</v>
          </cell>
          <cell r="C626" t="str">
            <v>Oficina Plaza Atalaya del Mar</v>
          </cell>
          <cell r="D626" t="str">
            <v>NCR</v>
          </cell>
          <cell r="E626" t="str">
            <v>Distrito Nacional</v>
          </cell>
          <cell r="F626" t="str">
            <v>SI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Grupo 5</v>
          </cell>
        </row>
        <row r="627">
          <cell r="A627">
            <v>816</v>
          </cell>
          <cell r="B627" t="str">
            <v>DRBR816</v>
          </cell>
          <cell r="C627" t="str">
            <v>Oficina Pedro Brand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Si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Si</v>
          </cell>
          <cell r="O627" t="str">
            <v>Grupo 6</v>
          </cell>
        </row>
        <row r="628">
          <cell r="A628">
            <v>817</v>
          </cell>
          <cell r="B628" t="str">
            <v>DRBR817</v>
          </cell>
          <cell r="C628" t="str">
            <v>Ayuntamiento Sabana Larga San José de Ocoa</v>
          </cell>
          <cell r="D628" t="str">
            <v>NCR</v>
          </cell>
          <cell r="E628" t="str">
            <v>Sur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No</v>
          </cell>
          <cell r="M628" t="str">
            <v>No</v>
          </cell>
          <cell r="N628" t="str">
            <v>Si</v>
          </cell>
          <cell r="O628" t="str">
            <v>Oficina</v>
          </cell>
        </row>
        <row r="629">
          <cell r="A629">
            <v>818</v>
          </cell>
          <cell r="B629" t="str">
            <v>DRBR818</v>
          </cell>
          <cell r="C629" t="str">
            <v>Jurisdicción Inmobiliaria Sto. Dgo.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No</v>
          </cell>
          <cell r="H629" t="str">
            <v>No</v>
          </cell>
          <cell r="I629" t="str">
            <v>No</v>
          </cell>
          <cell r="J629" t="str">
            <v>No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819</v>
          </cell>
          <cell r="B630" t="str">
            <v>DRBR819</v>
          </cell>
          <cell r="C630" t="str">
            <v>Jurisdicción Inmobiliaria Santiago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Santiago 2</v>
          </cell>
        </row>
        <row r="631">
          <cell r="A631">
            <v>821</v>
          </cell>
          <cell r="B631" t="str">
            <v>DRBR821</v>
          </cell>
          <cell r="C631" t="str">
            <v>S/M Bravo Ave. Churchill</v>
          </cell>
          <cell r="D631" t="str">
            <v>NCR</v>
          </cell>
          <cell r="E631" t="str">
            <v>Distrito Nacional</v>
          </cell>
          <cell r="F631" t="str">
            <v>SI</v>
          </cell>
          <cell r="G631" t="str">
            <v>Si</v>
          </cell>
          <cell r="H631" t="str">
            <v>No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No</v>
          </cell>
          <cell r="N631" t="str">
            <v>No</v>
          </cell>
          <cell r="O631" t="str">
            <v>Grupo 2</v>
          </cell>
        </row>
        <row r="632">
          <cell r="A632">
            <v>822</v>
          </cell>
          <cell r="B632" t="str">
            <v>DRBR822</v>
          </cell>
          <cell r="C632" t="str">
            <v>Induspalma Monte Plata</v>
          </cell>
          <cell r="D632" t="str">
            <v>NCR</v>
          </cell>
          <cell r="E632" t="str">
            <v>Este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823</v>
          </cell>
          <cell r="B633" t="str">
            <v>DRBR823</v>
          </cell>
          <cell r="C633" t="str">
            <v>Carril de Haina</v>
          </cell>
          <cell r="D633" t="str">
            <v>NCR</v>
          </cell>
          <cell r="E633" t="str">
            <v>Sur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Si</v>
          </cell>
          <cell r="O633" t="str">
            <v>Grupo 5</v>
          </cell>
        </row>
        <row r="634">
          <cell r="A634">
            <v>824</v>
          </cell>
          <cell r="B634" t="str">
            <v>DRBR824</v>
          </cell>
          <cell r="C634" t="str">
            <v>Multiplaza Higuey</v>
          </cell>
          <cell r="D634" t="str">
            <v>NCR</v>
          </cell>
          <cell r="E634" t="str">
            <v>Este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No</v>
          </cell>
          <cell r="O634" t="str">
            <v>Romana-Higuey</v>
          </cell>
        </row>
        <row r="635">
          <cell r="A635">
            <v>825</v>
          </cell>
          <cell r="B635" t="str">
            <v>DRBR825</v>
          </cell>
          <cell r="C635" t="str">
            <v>Estación ECO CIBELES</v>
          </cell>
          <cell r="D635" t="str">
            <v>NCR</v>
          </cell>
          <cell r="E635" t="str">
            <v>Sur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Si</v>
          </cell>
          <cell r="L635" t="str">
            <v>Si</v>
          </cell>
          <cell r="M635" t="str">
            <v>Si</v>
          </cell>
          <cell r="N635" t="str">
            <v>No</v>
          </cell>
          <cell r="O635" t="str">
            <v>Oficina</v>
          </cell>
        </row>
        <row r="636">
          <cell r="A636">
            <v>826</v>
          </cell>
          <cell r="B636" t="str">
            <v>DRBR826</v>
          </cell>
          <cell r="C636" t="str">
            <v>Diamond Plaza #2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Si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Grupo 8</v>
          </cell>
        </row>
        <row r="637">
          <cell r="A637">
            <v>828</v>
          </cell>
          <cell r="B637" t="str">
            <v>DRBR828</v>
          </cell>
          <cell r="C637" t="str">
            <v>Fiduciaria Reservas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No</v>
          </cell>
          <cell r="H637" t="str">
            <v>No</v>
          </cell>
          <cell r="I637" t="str">
            <v>No</v>
          </cell>
          <cell r="J637" t="str">
            <v>No</v>
          </cell>
          <cell r="K637" t="str">
            <v>No</v>
          </cell>
          <cell r="L637" t="str">
            <v>No</v>
          </cell>
          <cell r="M637" t="str">
            <v>No</v>
          </cell>
          <cell r="N637" t="str">
            <v>No</v>
          </cell>
          <cell r="O637" t="str">
            <v>Grupo 8</v>
          </cell>
        </row>
        <row r="638">
          <cell r="A638">
            <v>829</v>
          </cell>
          <cell r="B638" t="str">
            <v>DRBR829</v>
          </cell>
          <cell r="C638" t="str">
            <v>Multicentro La Sirena Baní</v>
          </cell>
          <cell r="D638" t="str">
            <v>NCR</v>
          </cell>
          <cell r="E638" t="str">
            <v>Sur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Si</v>
          </cell>
          <cell r="L638" t="str">
            <v>Si</v>
          </cell>
          <cell r="M638" t="str">
            <v>Si</v>
          </cell>
          <cell r="N638" t="str">
            <v>No</v>
          </cell>
          <cell r="O638" t="str">
            <v>Oficina</v>
          </cell>
        </row>
        <row r="639">
          <cell r="A639">
            <v>830</v>
          </cell>
          <cell r="B639" t="str">
            <v>DRBR830</v>
          </cell>
          <cell r="C639" t="str">
            <v>Sabana Grande de Boyá</v>
          </cell>
          <cell r="D639" t="str">
            <v>NCR</v>
          </cell>
          <cell r="E639" t="str">
            <v>Este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Si</v>
          </cell>
          <cell r="L639" t="str">
            <v>Si</v>
          </cell>
          <cell r="M639" t="str">
            <v>Si</v>
          </cell>
          <cell r="N639" t="str">
            <v>No</v>
          </cell>
          <cell r="O639" t="str">
            <v>Oficina</v>
          </cell>
        </row>
        <row r="640">
          <cell r="A640">
            <v>831</v>
          </cell>
          <cell r="B640" t="str">
            <v>DRBR831</v>
          </cell>
          <cell r="C640" t="str">
            <v>Politécnico Loyola San Cristobal</v>
          </cell>
          <cell r="D640" t="str">
            <v>NCR</v>
          </cell>
          <cell r="E640" t="str">
            <v>Sur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No</v>
          </cell>
          <cell r="L640" t="str">
            <v>No</v>
          </cell>
          <cell r="M640" t="str">
            <v>No</v>
          </cell>
          <cell r="N640" t="str">
            <v>No</v>
          </cell>
          <cell r="O640" t="str">
            <v>Grupo 5</v>
          </cell>
        </row>
        <row r="641">
          <cell r="A641">
            <v>832</v>
          </cell>
          <cell r="B641" t="str">
            <v>DRBR832</v>
          </cell>
          <cell r="C641" t="str">
            <v>Hospital Traumatológico y Quirúrgico Profesor Juan Bosh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La Vega</v>
          </cell>
        </row>
        <row r="642">
          <cell r="A642">
            <v>833</v>
          </cell>
          <cell r="B642" t="str">
            <v>DRBR833</v>
          </cell>
          <cell r="C642" t="str">
            <v>Cafetería CTB #1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2</v>
          </cell>
        </row>
        <row r="643">
          <cell r="A643">
            <v>834</v>
          </cell>
          <cell r="B643" t="str">
            <v>DRBR834</v>
          </cell>
          <cell r="C643" t="str">
            <v>Instituto Medicina Popular (Centro Medico Moderno)</v>
          </cell>
          <cell r="D643" t="str">
            <v>NCR</v>
          </cell>
          <cell r="E643" t="str">
            <v>Distrito Nacional</v>
          </cell>
          <cell r="F643" t="str">
            <v>NO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Si</v>
          </cell>
          <cell r="O643" t="str">
            <v>Grupo 8</v>
          </cell>
        </row>
        <row r="644">
          <cell r="A644">
            <v>835</v>
          </cell>
          <cell r="B644" t="str">
            <v>DRBR835</v>
          </cell>
          <cell r="C644" t="str">
            <v>Centro de Caja Megacentro</v>
          </cell>
          <cell r="D644" t="str">
            <v>NCR</v>
          </cell>
          <cell r="E644" t="str">
            <v>Distrito Nacional</v>
          </cell>
          <cell r="F644" t="str">
            <v>SI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No</v>
          </cell>
          <cell r="O644" t="str">
            <v>Grupo 4</v>
          </cell>
        </row>
        <row r="645">
          <cell r="A645">
            <v>836</v>
          </cell>
          <cell r="B645" t="str">
            <v>DRBR836</v>
          </cell>
          <cell r="C645" t="str">
            <v>Centro Comercial Plaza Luperón</v>
          </cell>
          <cell r="D645" t="str">
            <v>NCR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No</v>
          </cell>
          <cell r="O645" t="str">
            <v>Grupo 5</v>
          </cell>
        </row>
        <row r="646">
          <cell r="A646">
            <v>837</v>
          </cell>
          <cell r="B646" t="str">
            <v>DRBR837</v>
          </cell>
          <cell r="C646"/>
          <cell r="D646"/>
          <cell r="E646"/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No</v>
          </cell>
          <cell r="L646" t="str">
            <v>No</v>
          </cell>
          <cell r="M646" t="str">
            <v>No</v>
          </cell>
          <cell r="N646" t="str">
            <v>Si</v>
          </cell>
          <cell r="O646"/>
        </row>
        <row r="647">
          <cell r="A647">
            <v>838</v>
          </cell>
          <cell r="B647" t="str">
            <v>DRBR838</v>
          </cell>
          <cell r="C647" t="str">
            <v>Ofic. Consuelo</v>
          </cell>
          <cell r="D647" t="str">
            <v>NCR</v>
          </cell>
          <cell r="E647" t="str">
            <v>Este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 Pedro de Macorís</v>
          </cell>
        </row>
        <row r="648">
          <cell r="A648">
            <v>839</v>
          </cell>
          <cell r="B648" t="str">
            <v>DRBR839</v>
          </cell>
          <cell r="C648" t="str">
            <v>INAPA</v>
          </cell>
          <cell r="D648" t="str">
            <v>Wincor Nixdorf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No</v>
          </cell>
          <cell r="K648" t="str">
            <v>No</v>
          </cell>
          <cell r="L648" t="str">
            <v>No</v>
          </cell>
          <cell r="M648" t="str">
            <v>No</v>
          </cell>
          <cell r="N648" t="str">
            <v>No</v>
          </cell>
          <cell r="O648" t="str">
            <v>Grupo 6</v>
          </cell>
        </row>
        <row r="649">
          <cell r="A649">
            <v>840</v>
          </cell>
          <cell r="B649" t="str">
            <v>DRBR840</v>
          </cell>
          <cell r="C649" t="str">
            <v>PUCMM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No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841</v>
          </cell>
          <cell r="B650" t="str">
            <v>DRBR841</v>
          </cell>
          <cell r="C650" t="str">
            <v>CEA [Consejo Estatal del Azúcar]</v>
          </cell>
          <cell r="D650" t="str">
            <v>NCR</v>
          </cell>
          <cell r="E650" t="str">
            <v>Distrito Nacional</v>
          </cell>
          <cell r="F650" t="str">
            <v>NO</v>
          </cell>
          <cell r="G650" t="str">
            <v>Si</v>
          </cell>
          <cell r="H650" t="str">
            <v>No</v>
          </cell>
          <cell r="I650" t="str">
            <v>No</v>
          </cell>
          <cell r="J650" t="str">
            <v>No</v>
          </cell>
          <cell r="K650" t="str">
            <v>No</v>
          </cell>
          <cell r="L650" t="str">
            <v>No</v>
          </cell>
          <cell r="M650" t="str">
            <v>No</v>
          </cell>
          <cell r="N650" t="str">
            <v>No</v>
          </cell>
          <cell r="O650" t="str">
            <v>Grupo 2</v>
          </cell>
        </row>
        <row r="651">
          <cell r="A651">
            <v>842</v>
          </cell>
          <cell r="B651" t="str">
            <v>DRBR842</v>
          </cell>
          <cell r="C651" t="str">
            <v>Plaza Orense La Romana #2</v>
          </cell>
          <cell r="D651" t="str">
            <v>NCR</v>
          </cell>
          <cell r="E651" t="str">
            <v>Este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No</v>
          </cell>
          <cell r="O651" t="str">
            <v>Romana-Higuey</v>
          </cell>
        </row>
        <row r="652">
          <cell r="A652">
            <v>843</v>
          </cell>
          <cell r="B652" t="str">
            <v>DRBR843</v>
          </cell>
          <cell r="C652" t="str">
            <v>Romana Centro (Building Center Park)</v>
          </cell>
          <cell r="D652" t="str">
            <v>NCR</v>
          </cell>
          <cell r="E652" t="str">
            <v>Este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Romana-Higuey</v>
          </cell>
        </row>
        <row r="653">
          <cell r="A653">
            <v>844</v>
          </cell>
          <cell r="B653" t="str">
            <v>DRBR844</v>
          </cell>
          <cell r="C653" t="str">
            <v>San Juan Shopping Center</v>
          </cell>
          <cell r="D653" t="str">
            <v>NCR</v>
          </cell>
          <cell r="E653" t="str">
            <v>Este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No</v>
          </cell>
          <cell r="L653" t="str">
            <v>Si</v>
          </cell>
          <cell r="M653" t="str">
            <v>No</v>
          </cell>
          <cell r="N653" t="str">
            <v>No</v>
          </cell>
          <cell r="O653" t="str">
            <v>Romana-Higuey</v>
          </cell>
        </row>
        <row r="654">
          <cell r="A654">
            <v>845</v>
          </cell>
          <cell r="B654" t="str">
            <v>DRBR845</v>
          </cell>
          <cell r="C654" t="str">
            <v>CERTV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850</v>
          </cell>
          <cell r="B655" t="str">
            <v>DRBR850</v>
          </cell>
          <cell r="C655" t="str">
            <v>Hotel Be Live Hamaca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Oficina</v>
          </cell>
        </row>
        <row r="656">
          <cell r="A656">
            <v>851</v>
          </cell>
          <cell r="B656" t="str">
            <v>DRBR851</v>
          </cell>
          <cell r="C656" t="str">
            <v>Hospital General Dr. Vinicio Calventi</v>
          </cell>
          <cell r="D656" t="str">
            <v>NCR</v>
          </cell>
          <cell r="E656" t="str">
            <v>Distrito Nacional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6</v>
          </cell>
        </row>
        <row r="657">
          <cell r="A657">
            <v>852</v>
          </cell>
          <cell r="B657" t="str">
            <v>DRBR852</v>
          </cell>
          <cell r="C657" t="str">
            <v>Estación Texaco Franco Bido</v>
          </cell>
          <cell r="D657" t="str">
            <v>NCR</v>
          </cell>
          <cell r="E657" t="str">
            <v>Norte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No</v>
          </cell>
          <cell r="O657" t="str">
            <v>Santiago 2</v>
          </cell>
        </row>
        <row r="658">
          <cell r="A658">
            <v>853</v>
          </cell>
          <cell r="B658" t="str">
            <v>DRBR853</v>
          </cell>
          <cell r="C658" t="str">
            <v>Estación Shell Canabacoa [Inversiones JF Group]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No</v>
          </cell>
          <cell r="O658" t="str">
            <v>Santiago 1</v>
          </cell>
        </row>
        <row r="659">
          <cell r="A659">
            <v>854</v>
          </cell>
          <cell r="B659" t="str">
            <v>DRBR854</v>
          </cell>
          <cell r="C659" t="str">
            <v>Centro Comercial Blanco Batista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Si</v>
          </cell>
          <cell r="L659" t="str">
            <v>Si</v>
          </cell>
          <cell r="M659" t="str">
            <v>Si</v>
          </cell>
          <cell r="N659" t="str">
            <v>Si</v>
          </cell>
          <cell r="O659" t="str">
            <v>Santiago 1</v>
          </cell>
        </row>
        <row r="660">
          <cell r="A660">
            <v>855</v>
          </cell>
          <cell r="B660" t="str">
            <v>DRBR855</v>
          </cell>
          <cell r="C660" t="str">
            <v>Palacio de Justicia La Vega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No</v>
          </cell>
          <cell r="O660" t="str">
            <v>La Vega</v>
          </cell>
        </row>
        <row r="661">
          <cell r="A661">
            <v>857</v>
          </cell>
          <cell r="B661" t="str">
            <v>DRBR857</v>
          </cell>
          <cell r="C661" t="str">
            <v>Los Alamos</v>
          </cell>
          <cell r="D661" t="str">
            <v>NCR</v>
          </cell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Si</v>
          </cell>
          <cell r="N661" t="str">
            <v>Si</v>
          </cell>
          <cell r="O661" t="str">
            <v>Santiago 2</v>
          </cell>
        </row>
        <row r="662">
          <cell r="A662">
            <v>858</v>
          </cell>
          <cell r="B662" t="str">
            <v>DRBR858</v>
          </cell>
          <cell r="C662" t="str">
            <v>COOPNAMA (Cooperativa Nac. Servicios Multiples de los Maestros)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No</v>
          </cell>
          <cell r="I662" t="str">
            <v>No</v>
          </cell>
          <cell r="J662" t="str">
            <v>No</v>
          </cell>
          <cell r="K662" t="str">
            <v>No</v>
          </cell>
          <cell r="L662" t="str">
            <v>Si</v>
          </cell>
          <cell r="M662" t="str">
            <v>No</v>
          </cell>
          <cell r="N662" t="str">
            <v>No</v>
          </cell>
          <cell r="O662" t="str">
            <v>Grupo 8</v>
          </cell>
        </row>
        <row r="663">
          <cell r="A663">
            <v>859</v>
          </cell>
          <cell r="B663" t="str">
            <v>DRBR859</v>
          </cell>
          <cell r="C663" t="str">
            <v>Hotel Vista Sol Punta Cana</v>
          </cell>
          <cell r="D663" t="str">
            <v>NCR</v>
          </cell>
          <cell r="E663" t="str">
            <v>Este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Si</v>
          </cell>
          <cell r="O663" t="str">
            <v>Romana-Higuey</v>
          </cell>
        </row>
        <row r="664">
          <cell r="A664">
            <v>860</v>
          </cell>
          <cell r="B664" t="str">
            <v>DRBR860</v>
          </cell>
          <cell r="C664" t="str">
            <v>Of. Bella Vista 27 #1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Si</v>
          </cell>
          <cell r="O664" t="str">
            <v>Grupo 2</v>
          </cell>
        </row>
        <row r="665">
          <cell r="A665">
            <v>861</v>
          </cell>
          <cell r="B665" t="str">
            <v>DRBR861</v>
          </cell>
          <cell r="C665" t="str">
            <v>Of. Bella Vista 27 #2</v>
          </cell>
          <cell r="D665" t="str">
            <v>NCR</v>
          </cell>
          <cell r="E665" t="str">
            <v>Distrito Nacional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Si</v>
          </cell>
          <cell r="O665" t="str">
            <v>Grupo 2</v>
          </cell>
        </row>
        <row r="666">
          <cell r="A666">
            <v>862</v>
          </cell>
          <cell r="B666" t="str">
            <v>DRBR862</v>
          </cell>
          <cell r="C666" t="str">
            <v>Supermercado Doble A</v>
          </cell>
          <cell r="D666" t="str">
            <v>NCR</v>
          </cell>
          <cell r="E666" t="str">
            <v>Norte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Oficina</v>
          </cell>
        </row>
        <row r="667">
          <cell r="A667">
            <v>864</v>
          </cell>
          <cell r="B667" t="str">
            <v>DRBR864</v>
          </cell>
          <cell r="C667" t="str">
            <v>Palmares Mall</v>
          </cell>
          <cell r="D667" t="str">
            <v>NCR</v>
          </cell>
          <cell r="E667" t="str">
            <v>Norte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No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No</v>
          </cell>
          <cell r="O667" t="str">
            <v>San Francisco de Macorís</v>
          </cell>
        </row>
        <row r="668">
          <cell r="A668">
            <v>865</v>
          </cell>
          <cell r="B668" t="str">
            <v>DRBR865</v>
          </cell>
          <cell r="C668" t="str">
            <v>Club Naco</v>
          </cell>
          <cell r="D668" t="str">
            <v>NCR</v>
          </cell>
          <cell r="E668" t="str">
            <v>Distrito Nacional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Grupo 8</v>
          </cell>
        </row>
        <row r="669">
          <cell r="A669">
            <v>866</v>
          </cell>
          <cell r="B669" t="str">
            <v>DRBR866</v>
          </cell>
          <cell r="C669" t="str">
            <v>Edificio Carnet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Si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Si</v>
          </cell>
          <cell r="M669" t="str">
            <v>No</v>
          </cell>
          <cell r="N669" t="str">
            <v>No</v>
          </cell>
          <cell r="O669" t="str">
            <v>Grupo 8</v>
          </cell>
        </row>
        <row r="670">
          <cell r="A670">
            <v>867</v>
          </cell>
          <cell r="B670" t="str">
            <v>DRBR867</v>
          </cell>
          <cell r="C670" t="str">
            <v>Est. Autopista El Coral</v>
          </cell>
          <cell r="D670" t="str">
            <v>NCR</v>
          </cell>
          <cell r="E670" t="str">
            <v>Este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Si</v>
          </cell>
          <cell r="L670" t="str">
            <v>Si</v>
          </cell>
          <cell r="M670" t="str">
            <v>Si</v>
          </cell>
          <cell r="N670" t="str">
            <v>No</v>
          </cell>
          <cell r="O670" t="str">
            <v>Romana-Higuey</v>
          </cell>
        </row>
        <row r="671">
          <cell r="A671">
            <v>868</v>
          </cell>
          <cell r="B671" t="str">
            <v>DRBR868</v>
          </cell>
          <cell r="C671" t="str">
            <v>Casino Diamante Hotel Sheraton</v>
          </cell>
          <cell r="D671" t="str">
            <v>NCR</v>
          </cell>
          <cell r="E671" t="str">
            <v>Distrito Nacional</v>
          </cell>
          <cell r="F671" t="str">
            <v>NO</v>
          </cell>
          <cell r="G671" t="str">
            <v>Si</v>
          </cell>
          <cell r="H671" t="str">
            <v>Si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Si</v>
          </cell>
          <cell r="N671" t="str">
            <v>Si</v>
          </cell>
          <cell r="O671" t="str">
            <v>Grupo 3</v>
          </cell>
        </row>
        <row r="672">
          <cell r="A672">
            <v>869</v>
          </cell>
          <cell r="B672" t="str">
            <v>DRBR869</v>
          </cell>
          <cell r="C672" t="str">
            <v>Est. Isla La Cueva Cotui</v>
          </cell>
          <cell r="D672" t="str">
            <v>NCR</v>
          </cell>
          <cell r="E672" t="str">
            <v>Norte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870</v>
          </cell>
          <cell r="B673" t="str">
            <v>DRBR870</v>
          </cell>
          <cell r="C673" t="str">
            <v>The WillBes Dominicana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Barahona</v>
          </cell>
        </row>
        <row r="674">
          <cell r="A674">
            <v>871</v>
          </cell>
          <cell r="B674" t="str">
            <v>DRBR871</v>
          </cell>
          <cell r="C674" t="str">
            <v>Plaza Cultural San Juan</v>
          </cell>
          <cell r="D674" t="str">
            <v>NCR</v>
          </cell>
          <cell r="E674" t="str">
            <v>Sur</v>
          </cell>
          <cell r="F674" t="str">
            <v>N/A</v>
          </cell>
          <cell r="G674" t="str">
            <v>N/A</v>
          </cell>
          <cell r="H674" t="str">
            <v>N/A</v>
          </cell>
          <cell r="I674" t="str">
            <v>N/A</v>
          </cell>
          <cell r="J674" t="str">
            <v>N/A</v>
          </cell>
          <cell r="K674" t="str">
            <v>N/A</v>
          </cell>
          <cell r="L674" t="str">
            <v>N/A</v>
          </cell>
          <cell r="M674" t="str">
            <v>N/A</v>
          </cell>
          <cell r="N674"/>
          <cell r="O674"/>
        </row>
        <row r="675">
          <cell r="A675">
            <v>872</v>
          </cell>
          <cell r="B675" t="str">
            <v>DRBR872</v>
          </cell>
          <cell r="C675" t="str">
            <v>ZF Pisano #2</v>
          </cell>
          <cell r="D675" t="str">
            <v>NCR</v>
          </cell>
          <cell r="E675" t="str">
            <v>Norte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Santiago 2</v>
          </cell>
        </row>
        <row r="676">
          <cell r="A676">
            <v>873</v>
          </cell>
          <cell r="B676" t="str">
            <v>DRBR873</v>
          </cell>
          <cell r="C676" t="str">
            <v>Centro Caja San Cristobal #2</v>
          </cell>
          <cell r="D676" t="str">
            <v>NCR</v>
          </cell>
          <cell r="E676" t="str">
            <v>Sur</v>
          </cell>
          <cell r="F676" t="str">
            <v>SI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5</v>
          </cell>
        </row>
        <row r="677">
          <cell r="A677">
            <v>874</v>
          </cell>
          <cell r="B677" t="str">
            <v>DRBR874</v>
          </cell>
          <cell r="C677" t="str">
            <v>ZF Esperanza #2</v>
          </cell>
          <cell r="D677" t="str">
            <v>NCR</v>
          </cell>
          <cell r="E677" t="str">
            <v>Norte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Oficina</v>
          </cell>
        </row>
        <row r="678">
          <cell r="A678">
            <v>875</v>
          </cell>
          <cell r="B678" t="str">
            <v>DRBR875</v>
          </cell>
          <cell r="C678" t="str">
            <v>Est. Texaco Duarte Km 15</v>
          </cell>
          <cell r="D678" t="str">
            <v>NCR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Grupo 6</v>
          </cell>
        </row>
        <row r="679">
          <cell r="A679">
            <v>876</v>
          </cell>
          <cell r="B679" t="str">
            <v>DRBR876</v>
          </cell>
          <cell r="C679" t="str">
            <v>Est. NEXT Abraham Lincoln</v>
          </cell>
          <cell r="D679" t="str">
            <v>NCR</v>
          </cell>
          <cell r="E679" t="str">
            <v>Distrito Nacional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Grupo 8</v>
          </cell>
        </row>
        <row r="680">
          <cell r="A680">
            <v>877</v>
          </cell>
          <cell r="B680" t="str">
            <v>DRBR877</v>
          </cell>
          <cell r="C680" t="str">
            <v>Est. Los Samanes</v>
          </cell>
          <cell r="D680" t="str">
            <v>NCR</v>
          </cell>
          <cell r="E680" t="str">
            <v>Norte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Si</v>
          </cell>
          <cell r="L680" t="str">
            <v>Si</v>
          </cell>
          <cell r="M680" t="str">
            <v>Si</v>
          </cell>
          <cell r="N680" t="str">
            <v>No</v>
          </cell>
          <cell r="O680" t="str">
            <v>San Francisco de Macorís</v>
          </cell>
        </row>
        <row r="681">
          <cell r="A681">
            <v>878</v>
          </cell>
          <cell r="B681" t="str">
            <v>DRBR878</v>
          </cell>
          <cell r="C681"/>
          <cell r="D681"/>
          <cell r="E681"/>
          <cell r="F681" t="str">
            <v>N/A</v>
          </cell>
          <cell r="G681" t="str">
            <v>N/A</v>
          </cell>
          <cell r="H681" t="str">
            <v>N/A</v>
          </cell>
          <cell r="I681" t="str">
            <v>N/A</v>
          </cell>
          <cell r="J681" t="str">
            <v>N/A</v>
          </cell>
          <cell r="K681" t="str">
            <v>N/A</v>
          </cell>
          <cell r="L681" t="str">
            <v>N/A</v>
          </cell>
          <cell r="M681" t="str">
            <v>N/A</v>
          </cell>
          <cell r="N681"/>
          <cell r="O681"/>
        </row>
        <row r="682">
          <cell r="A682">
            <v>879</v>
          </cell>
          <cell r="B682" t="str">
            <v>DRBR879</v>
          </cell>
          <cell r="C682" t="str">
            <v>Plaza Metropolitana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No</v>
          </cell>
          <cell r="O682" t="str">
            <v>Grupo 8</v>
          </cell>
        </row>
        <row r="683">
          <cell r="A683">
            <v>880</v>
          </cell>
          <cell r="B683" t="str">
            <v>DRBR880</v>
          </cell>
          <cell r="C683" t="str">
            <v>Ofic. Barahona #2</v>
          </cell>
          <cell r="D683" t="str">
            <v>NCR</v>
          </cell>
          <cell r="E683" t="str">
            <v>Sur</v>
          </cell>
          <cell r="F683" t="str">
            <v>SI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Si</v>
          </cell>
          <cell r="O683" t="str">
            <v>Barahona</v>
          </cell>
        </row>
        <row r="684">
          <cell r="A684">
            <v>881</v>
          </cell>
          <cell r="B684" t="str">
            <v>DRBR881</v>
          </cell>
          <cell r="C684" t="str">
            <v>Ofic. Yaguate</v>
          </cell>
          <cell r="D684" t="str">
            <v>NCR</v>
          </cell>
          <cell r="E684" t="str">
            <v>Sur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No</v>
          </cell>
          <cell r="L684" t="str">
            <v>Si</v>
          </cell>
          <cell r="M684" t="str">
            <v>No</v>
          </cell>
          <cell r="N684" t="str">
            <v>Si</v>
          </cell>
          <cell r="O684" t="str">
            <v>Oficina</v>
          </cell>
        </row>
        <row r="685">
          <cell r="A685">
            <v>882</v>
          </cell>
          <cell r="B685" t="str">
            <v>DRBR882</v>
          </cell>
          <cell r="C685" t="str">
            <v>Ofic. Moca #2</v>
          </cell>
          <cell r="D685" t="str">
            <v>NCR</v>
          </cell>
          <cell r="E685" t="str">
            <v>Norte</v>
          </cell>
          <cell r="F685" t="str">
            <v>SI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No</v>
          </cell>
          <cell r="L685" t="str">
            <v>Si</v>
          </cell>
          <cell r="M685" t="str">
            <v>No</v>
          </cell>
          <cell r="N685" t="str">
            <v>Si</v>
          </cell>
          <cell r="O685" t="str">
            <v>La Vega</v>
          </cell>
        </row>
        <row r="686">
          <cell r="A686">
            <v>883</v>
          </cell>
          <cell r="B686" t="str">
            <v>DRBR883</v>
          </cell>
          <cell r="C686" t="str">
            <v>Plaza Filadelfia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9</v>
          </cell>
        </row>
        <row r="687">
          <cell r="A687">
            <v>884</v>
          </cell>
          <cell r="B687" t="str">
            <v>DRBR884</v>
          </cell>
          <cell r="C687" t="str">
            <v>Hiper Olé Sabana Perdida</v>
          </cell>
          <cell r="D687" t="str">
            <v>NCR</v>
          </cell>
          <cell r="E687" t="str">
            <v>Distrito Nacional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No</v>
          </cell>
          <cell r="O687" t="str">
            <v>Grupo 4</v>
          </cell>
        </row>
        <row r="688">
          <cell r="A688">
            <v>885</v>
          </cell>
          <cell r="B688" t="str">
            <v>DRBR885</v>
          </cell>
          <cell r="C688" t="str">
            <v>Ofic. Rancho Arriba</v>
          </cell>
          <cell r="D688" t="str">
            <v>NCR</v>
          </cell>
          <cell r="E688" t="str">
            <v>Sur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Si</v>
          </cell>
          <cell r="O688" t="str">
            <v>Oficina</v>
          </cell>
        </row>
        <row r="689">
          <cell r="A689">
            <v>886</v>
          </cell>
          <cell r="B689" t="str">
            <v>DRBR886</v>
          </cell>
          <cell r="C689" t="str">
            <v>Ofic. Guayubin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Si</v>
          </cell>
          <cell r="O689" t="str">
            <v>Oficina</v>
          </cell>
        </row>
        <row r="690">
          <cell r="A690">
            <v>887</v>
          </cell>
          <cell r="B690" t="str">
            <v>DRBR887</v>
          </cell>
          <cell r="C690" t="str">
            <v>ATM S/M. Bravo Los Proceres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No</v>
          </cell>
          <cell r="L690" t="str">
            <v>No</v>
          </cell>
          <cell r="M690" t="str">
            <v>No</v>
          </cell>
          <cell r="N690"/>
          <cell r="O690"/>
        </row>
        <row r="691">
          <cell r="A691">
            <v>888</v>
          </cell>
          <cell r="B691" t="str">
            <v>DRBR888</v>
          </cell>
          <cell r="C691" t="str">
            <v>ATM oficina galeria 56 II (SFM)</v>
          </cell>
          <cell r="D691" t="str">
            <v>NCR</v>
          </cell>
          <cell r="E691" t="str">
            <v>Norte</v>
          </cell>
          <cell r="F691" t="str">
            <v>SI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San Francisco de Macorís</v>
          </cell>
        </row>
        <row r="692">
          <cell r="A692">
            <v>889</v>
          </cell>
          <cell r="B692" t="str">
            <v>DRBR889</v>
          </cell>
          <cell r="C692" t="str">
            <v>ATM UNP Plaza Lama Máximo Gomez II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No</v>
          </cell>
          <cell r="L692" t="str">
            <v>No</v>
          </cell>
          <cell r="M692" t="str">
            <v>No</v>
          </cell>
          <cell r="N692" t="str">
            <v>Si</v>
          </cell>
          <cell r="O692"/>
        </row>
        <row r="693">
          <cell r="A693">
            <v>890</v>
          </cell>
          <cell r="B693" t="str">
            <v>DRBR890</v>
          </cell>
          <cell r="C693" t="str">
            <v>Escuela Penitenciaria San Cristobal</v>
          </cell>
          <cell r="D693" t="str">
            <v>NCR</v>
          </cell>
          <cell r="E693" t="str">
            <v>Sur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Grupo 5</v>
          </cell>
        </row>
        <row r="694">
          <cell r="A694">
            <v>891</v>
          </cell>
          <cell r="B694" t="str">
            <v>DRBR891</v>
          </cell>
          <cell r="C694" t="str">
            <v>Est. Texaco Barahona</v>
          </cell>
          <cell r="D694" t="str">
            <v>NCR</v>
          </cell>
          <cell r="E694" t="str">
            <v>Sur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Barahona</v>
          </cell>
        </row>
        <row r="695">
          <cell r="A695">
            <v>892</v>
          </cell>
          <cell r="B695" t="str">
            <v>DRBR892</v>
          </cell>
          <cell r="C695" t="str">
            <v>Edif. Globalia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No</v>
          </cell>
          <cell r="I695" t="str">
            <v>No</v>
          </cell>
          <cell r="J695" t="str">
            <v>No</v>
          </cell>
          <cell r="K695" t="str">
            <v>No</v>
          </cell>
          <cell r="L695" t="str">
            <v>No</v>
          </cell>
          <cell r="M695" t="str">
            <v>No</v>
          </cell>
          <cell r="N695" t="str">
            <v>No</v>
          </cell>
          <cell r="O695" t="str">
            <v>Grupo 8</v>
          </cell>
        </row>
        <row r="696">
          <cell r="A696">
            <v>893</v>
          </cell>
          <cell r="B696" t="str">
            <v>DRBR893</v>
          </cell>
          <cell r="C696" t="str">
            <v>Hotel Be Live Canoa #2</v>
          </cell>
          <cell r="D696" t="str">
            <v>NCR</v>
          </cell>
          <cell r="E696" t="str">
            <v>Este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Romana-Higuey</v>
          </cell>
        </row>
        <row r="697">
          <cell r="A697">
            <v>894</v>
          </cell>
          <cell r="B697" t="str">
            <v>DRBR894</v>
          </cell>
          <cell r="C697" t="str">
            <v>ATM Eco Petroleo Estero Hondo</v>
          </cell>
          <cell r="D697"/>
          <cell r="E697" t="str">
            <v>Norte</v>
          </cell>
          <cell r="F697" t="str">
            <v>NO</v>
          </cell>
          <cell r="G697" t="str">
            <v>NO</v>
          </cell>
          <cell r="H697" t="str">
            <v>NO</v>
          </cell>
          <cell r="I697" t="str">
            <v/>
          </cell>
          <cell r="J697" t="str">
            <v>NO</v>
          </cell>
          <cell r="K697" t="str">
            <v/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</row>
        <row r="698">
          <cell r="A698">
            <v>895</v>
          </cell>
          <cell r="B698" t="str">
            <v>DRBR895</v>
          </cell>
          <cell r="C698" t="str">
            <v>S/M Bravo Santiago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No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No</v>
          </cell>
          <cell r="N698" t="str">
            <v>No</v>
          </cell>
          <cell r="O698" t="str">
            <v>Santiago 1</v>
          </cell>
        </row>
        <row r="699">
          <cell r="A699">
            <v>896</v>
          </cell>
          <cell r="B699" t="str">
            <v>DRBR896</v>
          </cell>
          <cell r="C699" t="str">
            <v>Campamento Militar 16 de Agosto #1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Grupo 6</v>
          </cell>
        </row>
        <row r="700">
          <cell r="A700">
            <v>897</v>
          </cell>
          <cell r="B700" t="str">
            <v>DRBR897</v>
          </cell>
          <cell r="C700" t="str">
            <v>Campamento Militar 16 de Agosto #2</v>
          </cell>
          <cell r="D700" t="str">
            <v>NCR</v>
          </cell>
          <cell r="E700" t="str">
            <v>Distrito Nacional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Si</v>
          </cell>
          <cell r="O700" t="str">
            <v>Grupo 6</v>
          </cell>
        </row>
        <row r="701">
          <cell r="A701">
            <v>899</v>
          </cell>
          <cell r="B701" t="str">
            <v>DRBR899</v>
          </cell>
          <cell r="C701" t="str">
            <v>Ofic. Punta Cana</v>
          </cell>
          <cell r="D701" t="str">
            <v>NCR</v>
          </cell>
          <cell r="E701" t="str">
            <v>Este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Romana-Higuey</v>
          </cell>
        </row>
        <row r="702">
          <cell r="A702">
            <v>900</v>
          </cell>
          <cell r="B702" t="str">
            <v>DRBR900</v>
          </cell>
          <cell r="C702" t="str">
            <v>Ofic. MERCASD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Grupo 5</v>
          </cell>
        </row>
        <row r="703">
          <cell r="A703">
            <v>901</v>
          </cell>
          <cell r="B703" t="str">
            <v>DRBR920</v>
          </cell>
          <cell r="C703" t="str">
            <v>LicorMart</v>
          </cell>
          <cell r="D703" t="str">
            <v>NCR</v>
          </cell>
          <cell r="E703" t="str">
            <v>Distrito Nacional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Grupo 8</v>
          </cell>
        </row>
        <row r="704">
          <cell r="A704">
            <v>902</v>
          </cell>
          <cell r="B704" t="str">
            <v>DRBR16A</v>
          </cell>
          <cell r="C704" t="str">
            <v>Ofic. Plaza Florida</v>
          </cell>
          <cell r="D704" t="str">
            <v>Diebold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No</v>
          </cell>
          <cell r="L704" t="str">
            <v>Si</v>
          </cell>
          <cell r="M704" t="str">
            <v>No</v>
          </cell>
          <cell r="N704" t="str">
            <v>Si</v>
          </cell>
          <cell r="O704" t="str">
            <v>Grupo 3</v>
          </cell>
        </row>
        <row r="705">
          <cell r="A705">
            <v>903</v>
          </cell>
          <cell r="B705" t="str">
            <v>DRBR903</v>
          </cell>
          <cell r="C705" t="str">
            <v>Ofic. La Vega Real #1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La Vega</v>
          </cell>
        </row>
        <row r="706">
          <cell r="A706">
            <v>904</v>
          </cell>
          <cell r="B706" t="str">
            <v>DRBR24B</v>
          </cell>
          <cell r="C706" t="str">
            <v>Multicentro Churchill</v>
          </cell>
          <cell r="D706" t="str">
            <v>Diebold</v>
          </cell>
          <cell r="E706" t="str">
            <v>Distrito Nacional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Si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No</v>
          </cell>
          <cell r="O706" t="str">
            <v>Grupo 8</v>
          </cell>
        </row>
        <row r="707">
          <cell r="A707">
            <v>905</v>
          </cell>
          <cell r="B707" t="str">
            <v>DRBR905</v>
          </cell>
          <cell r="C707" t="str">
            <v>Ofic. La Vega Real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La Vega</v>
          </cell>
        </row>
        <row r="708">
          <cell r="A708">
            <v>906</v>
          </cell>
          <cell r="B708" t="str">
            <v>DRBR906</v>
          </cell>
          <cell r="C708" t="str">
            <v>MESCYT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Si</v>
          </cell>
          <cell r="O708" t="str">
            <v>Grupo 6</v>
          </cell>
        </row>
        <row r="709">
          <cell r="A709">
            <v>908</v>
          </cell>
          <cell r="B709" t="str">
            <v>DRBR16D</v>
          </cell>
          <cell r="C709" t="str">
            <v>Ofic. Plaza Botánika</v>
          </cell>
          <cell r="D709" t="str">
            <v>Diebold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Si</v>
          </cell>
          <cell r="O709" t="str">
            <v>Grupo 1</v>
          </cell>
        </row>
        <row r="710">
          <cell r="A710">
            <v>909</v>
          </cell>
          <cell r="B710" t="str">
            <v>DRBR01A</v>
          </cell>
          <cell r="C710" t="str">
            <v>UASD</v>
          </cell>
          <cell r="D710" t="str">
            <v>Diebold</v>
          </cell>
          <cell r="E710" t="str">
            <v>Distrito Nacional</v>
          </cell>
          <cell r="F710" t="str">
            <v>SI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No</v>
          </cell>
          <cell r="L710" t="str">
            <v>No</v>
          </cell>
          <cell r="M710" t="str">
            <v>No</v>
          </cell>
          <cell r="N710" t="str">
            <v>No</v>
          </cell>
          <cell r="O710" t="str">
            <v>Grupo 3</v>
          </cell>
        </row>
        <row r="711">
          <cell r="A711">
            <v>910</v>
          </cell>
          <cell r="B711" t="str">
            <v>DRBR12A</v>
          </cell>
          <cell r="C711" t="str">
            <v>Ofic. Sol II</v>
          </cell>
          <cell r="D711" t="str">
            <v>Wincor Nixdorf</v>
          </cell>
          <cell r="E711" t="str">
            <v>Norte</v>
          </cell>
          <cell r="F711" t="str">
            <v>SI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Santiago 2</v>
          </cell>
        </row>
        <row r="712">
          <cell r="A712">
            <v>911</v>
          </cell>
          <cell r="B712" t="str">
            <v>DRBR911</v>
          </cell>
          <cell r="C712" t="str">
            <v>Ofic. Venezuela #2</v>
          </cell>
          <cell r="D712" t="str">
            <v>NCR</v>
          </cell>
          <cell r="E712" t="str">
            <v>Distrito Nacional</v>
          </cell>
          <cell r="F712" t="str">
            <v>SI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No</v>
          </cell>
          <cell r="L712" t="str">
            <v>Si</v>
          </cell>
          <cell r="M712" t="str">
            <v>No</v>
          </cell>
          <cell r="N712" t="str">
            <v>Si</v>
          </cell>
          <cell r="O712" t="str">
            <v>Grupo 7</v>
          </cell>
        </row>
        <row r="713">
          <cell r="A713">
            <v>912</v>
          </cell>
          <cell r="B713" t="str">
            <v>DRBR973</v>
          </cell>
          <cell r="C713" t="str">
            <v>Ofic. San Pedro de Macorís #2</v>
          </cell>
          <cell r="D713" t="str">
            <v>NCR</v>
          </cell>
          <cell r="E713" t="str">
            <v>Este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No</v>
          </cell>
          <cell r="M713" t="str">
            <v>No</v>
          </cell>
          <cell r="N713" t="str">
            <v>Si</v>
          </cell>
          <cell r="O713" t="str">
            <v>San Pedro de Macorís</v>
          </cell>
        </row>
        <row r="714">
          <cell r="A714">
            <v>913</v>
          </cell>
          <cell r="B714" t="str">
            <v>DRBR16E</v>
          </cell>
          <cell r="C714" t="str">
            <v>S/M Pola Sarasota</v>
          </cell>
          <cell r="D714" t="str">
            <v>Wincor Nixdorf</v>
          </cell>
          <cell r="E714" t="str">
            <v>Distrito Nacional</v>
          </cell>
          <cell r="F714" t="str">
            <v>SI</v>
          </cell>
          <cell r="G714" t="str">
            <v>Si</v>
          </cell>
          <cell r="H714" t="str">
            <v>Si</v>
          </cell>
          <cell r="I714" t="str">
            <v>Si</v>
          </cell>
          <cell r="J714" t="str">
            <v>Si</v>
          </cell>
          <cell r="K714" t="str">
            <v>Si</v>
          </cell>
          <cell r="L714" t="str">
            <v>Si</v>
          </cell>
          <cell r="M714" t="str">
            <v>Si</v>
          </cell>
          <cell r="N714" t="str">
            <v>No</v>
          </cell>
          <cell r="O714" t="str">
            <v>Grupo 2</v>
          </cell>
        </row>
        <row r="715">
          <cell r="A715">
            <v>914</v>
          </cell>
          <cell r="B715" t="str">
            <v>DRBR914</v>
          </cell>
          <cell r="C715" t="str">
            <v>Clínica Abreu</v>
          </cell>
          <cell r="D715" t="str">
            <v>NCR</v>
          </cell>
          <cell r="E715" t="str">
            <v>Distrito Nacional</v>
          </cell>
          <cell r="F715" t="str">
            <v>NO</v>
          </cell>
          <cell r="G715" t="str">
            <v>Si</v>
          </cell>
          <cell r="H715" t="str">
            <v>No</v>
          </cell>
          <cell r="I715" t="str">
            <v>No</v>
          </cell>
          <cell r="J715" t="str">
            <v>No</v>
          </cell>
          <cell r="K715" t="str">
            <v>No</v>
          </cell>
          <cell r="L715" t="str">
            <v>Si</v>
          </cell>
          <cell r="M715" t="str">
            <v>No</v>
          </cell>
          <cell r="N715" t="str">
            <v>No</v>
          </cell>
          <cell r="O715" t="str">
            <v>Grupo 3</v>
          </cell>
        </row>
        <row r="716">
          <cell r="A716">
            <v>915</v>
          </cell>
          <cell r="B716" t="str">
            <v>DRBR24F</v>
          </cell>
          <cell r="C716" t="str">
            <v>Ofic. Multicentro La Sirena Aut.  Duarte</v>
          </cell>
          <cell r="D716" t="str">
            <v>Diebold</v>
          </cell>
          <cell r="E716" t="str">
            <v>Distrito Nacional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Si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No</v>
          </cell>
          <cell r="O716" t="str">
            <v>Grupo 6</v>
          </cell>
        </row>
        <row r="717">
          <cell r="A717">
            <v>917</v>
          </cell>
          <cell r="B717" t="str">
            <v>DRBR01B</v>
          </cell>
          <cell r="C717" t="str">
            <v>Ofic. Los Mina</v>
          </cell>
          <cell r="D717" t="str">
            <v>Diebold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No</v>
          </cell>
          <cell r="L717" t="str">
            <v>Si</v>
          </cell>
          <cell r="M717" t="str">
            <v>No</v>
          </cell>
          <cell r="N717" t="str">
            <v>Si</v>
          </cell>
          <cell r="O717" t="str">
            <v>Grupo 7</v>
          </cell>
        </row>
        <row r="718">
          <cell r="A718">
            <v>918</v>
          </cell>
          <cell r="B718" t="str">
            <v>DRBR918</v>
          </cell>
          <cell r="C718" t="str">
            <v>S/M Liverpool Av. Jacobo Majluta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1</v>
          </cell>
        </row>
        <row r="719">
          <cell r="A719">
            <v>919</v>
          </cell>
          <cell r="B719" t="str">
            <v>DRBR16F</v>
          </cell>
          <cell r="C719" t="str">
            <v>S/M La Cadena Sarasota</v>
          </cell>
          <cell r="D719" t="str">
            <v>Diebold</v>
          </cell>
          <cell r="E719" t="str">
            <v>Distrito Nacional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Si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5</v>
          </cell>
        </row>
        <row r="720">
          <cell r="A720">
            <v>921</v>
          </cell>
          <cell r="B720" t="str">
            <v>DRBR921</v>
          </cell>
          <cell r="C720" t="str">
            <v>Amber Cove Puerto Plata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Si</v>
          </cell>
          <cell r="O720" t="str">
            <v>Puerto Plata</v>
          </cell>
        </row>
        <row r="721">
          <cell r="A721">
            <v>923</v>
          </cell>
          <cell r="B721" t="str">
            <v>DRBR923</v>
          </cell>
          <cell r="C721" t="str">
            <v>Agroindustrial Los Angeles</v>
          </cell>
          <cell r="D721" t="str">
            <v>NCR</v>
          </cell>
          <cell r="E721" t="str">
            <v>Este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San Pedro de Macorís</v>
          </cell>
        </row>
        <row r="722">
          <cell r="A722">
            <v>924</v>
          </cell>
          <cell r="B722" t="str">
            <v>DRBR924</v>
          </cell>
          <cell r="C722" t="str">
            <v>ATM Supermercado Mimasa (Samaná)</v>
          </cell>
          <cell r="D722" t="str">
            <v>NCR</v>
          </cell>
          <cell r="E722" t="str">
            <v>Norte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925</v>
          </cell>
          <cell r="B723" t="str">
            <v>DRBR24L</v>
          </cell>
          <cell r="C723" t="str">
            <v>Ofic. Plaza Lama 27 Feb.</v>
          </cell>
          <cell r="D723" t="str">
            <v>Diebold</v>
          </cell>
          <cell r="E723" t="str">
            <v>Distrito Nacional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Si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No</v>
          </cell>
          <cell r="O723" t="str">
            <v>Grupo 2</v>
          </cell>
        </row>
        <row r="724">
          <cell r="A724">
            <v>926</v>
          </cell>
          <cell r="B724" t="str">
            <v>DRBR926</v>
          </cell>
          <cell r="C724"/>
          <cell r="D724"/>
          <cell r="E724"/>
          <cell r="F724" t="str">
            <v>N/A</v>
          </cell>
          <cell r="G724" t="str">
            <v>N/A</v>
          </cell>
          <cell r="H724" t="str">
            <v>N/A</v>
          </cell>
          <cell r="I724" t="str">
            <v>N/A</v>
          </cell>
          <cell r="J724" t="str">
            <v>N/A</v>
          </cell>
          <cell r="K724" t="str">
            <v>N/A</v>
          </cell>
          <cell r="L724" t="str">
            <v>N/A</v>
          </cell>
          <cell r="M724" t="str">
            <v>N/A</v>
          </cell>
          <cell r="N724"/>
          <cell r="O724"/>
        </row>
        <row r="725">
          <cell r="A725">
            <v>927</v>
          </cell>
          <cell r="B725" t="str">
            <v>DRBR927</v>
          </cell>
          <cell r="C725" t="str">
            <v>S/M Bravo la Esperilla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Si</v>
          </cell>
          <cell r="L725" t="str">
            <v>Si</v>
          </cell>
          <cell r="M725" t="str">
            <v>Si</v>
          </cell>
          <cell r="N725" t="str">
            <v>No</v>
          </cell>
          <cell r="O725" t="str">
            <v/>
          </cell>
        </row>
        <row r="726">
          <cell r="A726">
            <v>928</v>
          </cell>
          <cell r="B726" t="str">
            <v>DRBR928</v>
          </cell>
          <cell r="C726" t="str">
            <v>Estación Texaco Hispanoamericana</v>
          </cell>
          <cell r="D726" t="str">
            <v>NCR</v>
          </cell>
          <cell r="E726" t="str">
            <v>Norte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No</v>
          </cell>
          <cell r="O726" t="str">
            <v/>
          </cell>
        </row>
        <row r="727">
          <cell r="A727">
            <v>929</v>
          </cell>
          <cell r="B727" t="str">
            <v>DRBR929</v>
          </cell>
          <cell r="C727" t="str">
            <v>ATM Autoservicio Nacional El Conde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/>
          </cell>
        </row>
        <row r="728">
          <cell r="A728">
            <v>930</v>
          </cell>
          <cell r="B728" t="str">
            <v>DRBR930</v>
          </cell>
          <cell r="C728" t="str">
            <v>Oficina Plaza Spring Center</v>
          </cell>
          <cell r="D728" t="str">
            <v>NCR</v>
          </cell>
          <cell r="E728" t="str">
            <v>Distrito Nacional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No</v>
          </cell>
          <cell r="O728" t="str">
            <v/>
          </cell>
        </row>
        <row r="729">
          <cell r="A729">
            <v>931</v>
          </cell>
          <cell r="B729" t="str">
            <v>DRBR24N</v>
          </cell>
          <cell r="C729" t="str">
            <v>Autobanco Luperon I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5</v>
          </cell>
        </row>
        <row r="730">
          <cell r="A730">
            <v>932</v>
          </cell>
          <cell r="B730" t="str">
            <v>DRBR01E</v>
          </cell>
          <cell r="C730" t="str">
            <v>Banco Agrícola Sto. Dgo.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Si</v>
          </cell>
          <cell r="J730" t="str">
            <v>Si</v>
          </cell>
          <cell r="K730" t="str">
            <v>No</v>
          </cell>
          <cell r="L730" t="str">
            <v>Si</v>
          </cell>
          <cell r="M730" t="str">
            <v>No</v>
          </cell>
          <cell r="N730" t="str">
            <v>Si</v>
          </cell>
          <cell r="O730" t="str">
            <v>Grupo 3</v>
          </cell>
        </row>
        <row r="731">
          <cell r="A731">
            <v>933</v>
          </cell>
          <cell r="B731" t="str">
            <v>DRBR933</v>
          </cell>
          <cell r="C731" t="str">
            <v>ATM Hotel Dreams Punta Cana II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/>
          </cell>
        </row>
        <row r="732">
          <cell r="A732">
            <v>934</v>
          </cell>
          <cell r="B732" t="str">
            <v>DRBR934</v>
          </cell>
          <cell r="C732" t="str">
            <v>Hotel Dreams La Romana</v>
          </cell>
          <cell r="D732" t="str">
            <v>NCR</v>
          </cell>
          <cell r="E732" t="str">
            <v>Este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/>
          </cell>
          <cell r="O732" t="str">
            <v/>
          </cell>
        </row>
        <row r="733">
          <cell r="A733">
            <v>935</v>
          </cell>
          <cell r="B733" t="str">
            <v>DRBR16J</v>
          </cell>
          <cell r="C733" t="str">
            <v>Ofic. John F. Kennedy</v>
          </cell>
          <cell r="D733" t="str">
            <v>Diebold</v>
          </cell>
          <cell r="E733" t="str">
            <v>Distrito Nacional</v>
          </cell>
          <cell r="F733" t="str">
            <v>SI</v>
          </cell>
          <cell r="G733" t="str">
            <v>Si</v>
          </cell>
          <cell r="H733" t="str">
            <v>Si</v>
          </cell>
          <cell r="I733" t="str">
            <v>Si</v>
          </cell>
          <cell r="J733" t="str">
            <v>Si</v>
          </cell>
          <cell r="K733" t="str">
            <v>No</v>
          </cell>
          <cell r="L733" t="str">
            <v>Si</v>
          </cell>
          <cell r="M733" t="str">
            <v>No</v>
          </cell>
          <cell r="N733" t="str">
            <v>Si</v>
          </cell>
          <cell r="O733" t="str">
            <v>Grupo 6</v>
          </cell>
        </row>
        <row r="734">
          <cell r="A734">
            <v>936</v>
          </cell>
          <cell r="B734" t="str">
            <v>DRBR936</v>
          </cell>
          <cell r="C734" t="str">
            <v>Autobanco La Vega Real #1</v>
          </cell>
          <cell r="D734" t="str">
            <v>NCR</v>
          </cell>
          <cell r="E734" t="str">
            <v>Norte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Si</v>
          </cell>
          <cell r="O734" t="str">
            <v>La Vega</v>
          </cell>
        </row>
        <row r="735">
          <cell r="A735">
            <v>937</v>
          </cell>
          <cell r="B735" t="str">
            <v>DRBR937</v>
          </cell>
          <cell r="C735" t="str">
            <v>Autobanco La Vega Real #2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Si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Si</v>
          </cell>
          <cell r="N735" t="str">
            <v>Si</v>
          </cell>
          <cell r="O735" t="str">
            <v>La Vega</v>
          </cell>
        </row>
        <row r="736">
          <cell r="A736">
            <v>938</v>
          </cell>
          <cell r="B736" t="str">
            <v>DRBR938</v>
          </cell>
          <cell r="C736" t="str">
            <v>Autobanco Plaza Filadelfia</v>
          </cell>
          <cell r="D736" t="str">
            <v>NCR</v>
          </cell>
          <cell r="E736" t="str">
            <v>Distrito Nacional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Grupo 9</v>
          </cell>
        </row>
        <row r="737">
          <cell r="A737">
            <v>939</v>
          </cell>
          <cell r="B737" t="str">
            <v>DRBR939</v>
          </cell>
          <cell r="C737" t="str">
            <v>Estacion Texaco Maximo Gomez</v>
          </cell>
          <cell r="D737" t="str">
            <v>NCR</v>
          </cell>
          <cell r="E737" t="str">
            <v>Distrito Nacional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No</v>
          </cell>
          <cell r="O737" t="str">
            <v>Grupo 3</v>
          </cell>
        </row>
        <row r="738">
          <cell r="A738">
            <v>940</v>
          </cell>
          <cell r="B738" t="str">
            <v>DRBR12C</v>
          </cell>
          <cell r="C738" t="str">
            <v>Ofic. El Portal</v>
          </cell>
          <cell r="D738" t="str">
            <v>Diebold</v>
          </cell>
          <cell r="E738" t="str">
            <v>Norte</v>
          </cell>
          <cell r="F738" t="str">
            <v>SI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No</v>
          </cell>
          <cell r="L738" t="str">
            <v>Si</v>
          </cell>
          <cell r="M738" t="str">
            <v>No</v>
          </cell>
          <cell r="N738" t="str">
            <v>Si</v>
          </cell>
          <cell r="O738" t="str">
            <v>Santiago 2</v>
          </cell>
        </row>
        <row r="739">
          <cell r="A739">
            <v>941</v>
          </cell>
          <cell r="B739" t="str">
            <v>DRBR941</v>
          </cell>
          <cell r="C739" t="str">
            <v>Estacion NEXT Puerto Plata</v>
          </cell>
          <cell r="D739" t="str">
            <v>NCR</v>
          </cell>
          <cell r="E739" t="str">
            <v>Norte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No</v>
          </cell>
          <cell r="O739" t="str">
            <v>Puerto Plata</v>
          </cell>
        </row>
        <row r="740">
          <cell r="A740">
            <v>942</v>
          </cell>
          <cell r="B740" t="str">
            <v>DRBR942</v>
          </cell>
          <cell r="C740" t="str">
            <v>Estacion Texaco La Vega-Jarabacoa</v>
          </cell>
          <cell r="D740" t="str">
            <v>NCR</v>
          </cell>
          <cell r="E740" t="str">
            <v>Norte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No</v>
          </cell>
          <cell r="O740" t="str">
            <v>La Vega</v>
          </cell>
        </row>
        <row r="741">
          <cell r="A741">
            <v>943</v>
          </cell>
          <cell r="B741" t="str">
            <v>DRBR16K</v>
          </cell>
          <cell r="C741" t="str">
            <v>Ofic. Transito Terrestre</v>
          </cell>
          <cell r="D741" t="str">
            <v>Diebold</v>
          </cell>
          <cell r="E741" t="str">
            <v>Distrito Nacional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Grupo 1</v>
          </cell>
        </row>
        <row r="742">
          <cell r="A742">
            <v>944</v>
          </cell>
          <cell r="B742" t="str">
            <v>DRBR944</v>
          </cell>
          <cell r="C742" t="str">
            <v>UNP Mao</v>
          </cell>
          <cell r="D742" t="str">
            <v>NCR</v>
          </cell>
          <cell r="E742" t="str">
            <v>Norte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Si</v>
          </cell>
          <cell r="O742" t="str">
            <v>Oficina</v>
          </cell>
        </row>
        <row r="743">
          <cell r="A743">
            <v>945</v>
          </cell>
          <cell r="B743" t="str">
            <v>DRBR945</v>
          </cell>
          <cell r="C743" t="str">
            <v>UNP El Valle Hato Mayor</v>
          </cell>
          <cell r="D743" t="str">
            <v>NCR</v>
          </cell>
          <cell r="E743" t="str">
            <v>Este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San Pedro de Macorís</v>
          </cell>
        </row>
        <row r="744">
          <cell r="A744">
            <v>946</v>
          </cell>
          <cell r="B744" t="str">
            <v>DRBR24R</v>
          </cell>
          <cell r="C744" t="str">
            <v>Ofic. Nuñez de Caceres #1</v>
          </cell>
          <cell r="D744" t="str">
            <v>NCR</v>
          </cell>
          <cell r="E744" t="str">
            <v>Distrito Nacional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Grupo 6</v>
          </cell>
        </row>
        <row r="745">
          <cell r="A745">
            <v>947</v>
          </cell>
          <cell r="B745" t="str">
            <v>DRBR03F</v>
          </cell>
          <cell r="C745" t="str">
            <v>Superintendencia De Bancos</v>
          </cell>
          <cell r="D745" t="str">
            <v>NCR</v>
          </cell>
          <cell r="E745" t="str">
            <v>Distrito Nacional</v>
          </cell>
          <cell r="F745" t="str">
            <v>SI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No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948</v>
          </cell>
          <cell r="B746" t="str">
            <v>DRBR948</v>
          </cell>
          <cell r="C746" t="str">
            <v>Autobanco Ofic. El Jaya</v>
          </cell>
          <cell r="D746" t="str">
            <v>Diebold</v>
          </cell>
          <cell r="E746" t="str">
            <v>Norte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>San Francisco de Macorís</v>
          </cell>
        </row>
        <row r="747">
          <cell r="A747">
            <v>949</v>
          </cell>
          <cell r="B747" t="str">
            <v>DRBR23D</v>
          </cell>
          <cell r="C747" t="str">
            <v>S/M Bravo Coral Mall</v>
          </cell>
          <cell r="D747" t="str">
            <v>Wincor Nixdorf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No</v>
          </cell>
          <cell r="I747" t="str">
            <v>No</v>
          </cell>
          <cell r="J747" t="str">
            <v>Si</v>
          </cell>
          <cell r="K747" t="str">
            <v>Si</v>
          </cell>
          <cell r="L747" t="str">
            <v>Si</v>
          </cell>
          <cell r="M747" t="str">
            <v>No</v>
          </cell>
          <cell r="N747" t="str">
            <v>No</v>
          </cell>
          <cell r="O747" t="str">
            <v>Grupo 4</v>
          </cell>
        </row>
        <row r="748">
          <cell r="A748">
            <v>950</v>
          </cell>
          <cell r="B748" t="str">
            <v>DRBR12G</v>
          </cell>
          <cell r="C748" t="str">
            <v>Ofic. Monterico</v>
          </cell>
          <cell r="D748" t="str">
            <v>Diebold</v>
          </cell>
          <cell r="E748" t="str">
            <v>Norte</v>
          </cell>
          <cell r="F748" t="str">
            <v>SI</v>
          </cell>
          <cell r="G748" t="str">
            <v>Si</v>
          </cell>
          <cell r="H748" t="str">
            <v>Si</v>
          </cell>
          <cell r="I748" t="str">
            <v>Si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Santiago 2</v>
          </cell>
        </row>
        <row r="749">
          <cell r="A749">
            <v>951</v>
          </cell>
          <cell r="B749" t="str">
            <v>DRBR203</v>
          </cell>
          <cell r="C749" t="str">
            <v>Ofic. Haché Kennedy</v>
          </cell>
          <cell r="D749" t="str">
            <v>Diebold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Si</v>
          </cell>
          <cell r="O749" t="str">
            <v>Grupo 8</v>
          </cell>
        </row>
        <row r="750">
          <cell r="A750">
            <v>952</v>
          </cell>
          <cell r="B750" t="str">
            <v>DRBR16L</v>
          </cell>
          <cell r="C750" t="str">
            <v>Empresas Alvarez Rivas</v>
          </cell>
          <cell r="D750" t="str">
            <v>Diebold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No</v>
          </cell>
          <cell r="L750" t="str">
            <v>Si</v>
          </cell>
          <cell r="M750" t="str">
            <v>No</v>
          </cell>
          <cell r="N750" t="str">
            <v>Si</v>
          </cell>
          <cell r="O750" t="str">
            <v>Grupo 5</v>
          </cell>
        </row>
        <row r="751">
          <cell r="A751">
            <v>953</v>
          </cell>
          <cell r="B751" t="str">
            <v>DRBR01I</v>
          </cell>
          <cell r="C751" t="str">
            <v>Dirección de Pasaporte</v>
          </cell>
          <cell r="D751" t="str">
            <v>Diebold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No</v>
          </cell>
          <cell r="L751" t="str">
            <v>No</v>
          </cell>
          <cell r="M751" t="str">
            <v>No</v>
          </cell>
          <cell r="N751" t="str">
            <v>No</v>
          </cell>
          <cell r="O751" t="str">
            <v>Grupo 2</v>
          </cell>
        </row>
        <row r="752">
          <cell r="A752">
            <v>954</v>
          </cell>
          <cell r="B752" t="str">
            <v>DRBR954</v>
          </cell>
          <cell r="C752" t="str">
            <v>LAESA Ltd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San Francisco de Macorís</v>
          </cell>
        </row>
        <row r="753">
          <cell r="A753">
            <v>955</v>
          </cell>
          <cell r="B753" t="str">
            <v>DRBR955</v>
          </cell>
          <cell r="C753" t="str">
            <v>Ofic. Americana Independencia #2</v>
          </cell>
          <cell r="D753" t="str">
            <v>NCR</v>
          </cell>
          <cell r="E753" t="str">
            <v>Distrito Nacional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No</v>
          </cell>
          <cell r="L753" t="str">
            <v>No</v>
          </cell>
          <cell r="M753" t="str">
            <v>No</v>
          </cell>
          <cell r="N753" t="str">
            <v>Si</v>
          </cell>
          <cell r="O753" t="str">
            <v>Grupo 5</v>
          </cell>
        </row>
        <row r="754">
          <cell r="A754">
            <v>956</v>
          </cell>
          <cell r="B754" t="str">
            <v>DRBR956</v>
          </cell>
          <cell r="C754" t="str">
            <v>Ofic. El Jaya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Si</v>
          </cell>
          <cell r="M754" t="str">
            <v>No</v>
          </cell>
          <cell r="N754" t="str">
            <v>Si</v>
          </cell>
          <cell r="O754" t="str">
            <v>San Francisco de Macorís</v>
          </cell>
        </row>
        <row r="755">
          <cell r="A755">
            <v>957</v>
          </cell>
          <cell r="B755" t="str">
            <v>DRBR23F</v>
          </cell>
          <cell r="C755" t="str">
            <v>Ofic. Venezuela #1</v>
          </cell>
          <cell r="D755" t="str">
            <v>NCR</v>
          </cell>
          <cell r="E755" t="str">
            <v>Distrito Nacional</v>
          </cell>
          <cell r="F755" t="str">
            <v>SI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No</v>
          </cell>
          <cell r="L755" t="str">
            <v>Si</v>
          </cell>
          <cell r="M755" t="str">
            <v>No</v>
          </cell>
          <cell r="N755" t="str">
            <v>Si</v>
          </cell>
          <cell r="O755" t="str">
            <v>Grupo 7</v>
          </cell>
        </row>
        <row r="756">
          <cell r="A756">
            <v>958</v>
          </cell>
          <cell r="B756" t="str">
            <v>DRBR958</v>
          </cell>
          <cell r="C756" t="str">
            <v>Hipermercado Ole Carretera San Isidro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>Grupo 9</v>
          </cell>
        </row>
        <row r="757">
          <cell r="A757">
            <v>959</v>
          </cell>
          <cell r="B757" t="str">
            <v>DRBR959</v>
          </cell>
          <cell r="C757" t="str">
            <v>ATM Estación Next Bávaro</v>
          </cell>
          <cell r="D757" t="str">
            <v>NCR</v>
          </cell>
          <cell r="E757" t="str">
            <v>Este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No</v>
          </cell>
          <cell r="L757" t="str">
            <v>No</v>
          </cell>
          <cell r="M757" t="str">
            <v>No</v>
          </cell>
          <cell r="N757" t="str">
            <v>Si</v>
          </cell>
          <cell r="O757"/>
        </row>
        <row r="758">
          <cell r="A758">
            <v>960</v>
          </cell>
          <cell r="B758" t="str">
            <v>DRBR960</v>
          </cell>
          <cell r="C758" t="str">
            <v>Ofic. Villa Ofelia #1</v>
          </cell>
          <cell r="D758" t="str">
            <v>NCR</v>
          </cell>
          <cell r="E758" t="str">
            <v>Sur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>Oficina</v>
          </cell>
        </row>
        <row r="759">
          <cell r="A759">
            <v>961</v>
          </cell>
          <cell r="B759" t="str">
            <v>DRBR03H</v>
          </cell>
          <cell r="C759" t="str">
            <v>Listin Diario</v>
          </cell>
          <cell r="D759" t="str">
            <v>Diebold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>Grupo 8</v>
          </cell>
        </row>
        <row r="760">
          <cell r="A760">
            <v>962</v>
          </cell>
          <cell r="B760" t="str">
            <v>DRBR962</v>
          </cell>
          <cell r="C760" t="str">
            <v>Ofic. Villa Ofelia #2</v>
          </cell>
          <cell r="D760" t="str">
            <v>NCR</v>
          </cell>
          <cell r="E760" t="str">
            <v>Sur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>Oficina</v>
          </cell>
        </row>
        <row r="761">
          <cell r="A761">
            <v>963</v>
          </cell>
          <cell r="B761" t="str">
            <v>DRBR963</v>
          </cell>
          <cell r="C761" t="str">
            <v>Multiplaza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No</v>
          </cell>
          <cell r="O761" t="str">
            <v>Romana-Higuey</v>
          </cell>
        </row>
        <row r="762">
          <cell r="A762">
            <v>964</v>
          </cell>
          <cell r="B762" t="str">
            <v>DRBR964</v>
          </cell>
          <cell r="C762" t="str">
            <v>Hotel Sunscape Puerto Plata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Puerto Plata</v>
          </cell>
        </row>
        <row r="763">
          <cell r="A763">
            <v>965</v>
          </cell>
          <cell r="B763" t="str">
            <v>DRBR965</v>
          </cell>
          <cell r="C763" t="str">
            <v>Hiper Mercado La Fuente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No</v>
          </cell>
          <cell r="O763" t="str">
            <v>Santiago</v>
          </cell>
        </row>
        <row r="764">
          <cell r="A764">
            <v>966</v>
          </cell>
          <cell r="B764" t="str">
            <v>DRBR966</v>
          </cell>
          <cell r="C764" t="str">
            <v>ATM Centro Medico Real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/>
        </row>
        <row r="765">
          <cell r="A765">
            <v>967</v>
          </cell>
          <cell r="B765" t="str">
            <v>DRBR967</v>
          </cell>
          <cell r="C765" t="str">
            <v>Ofic. Hiper Ole Autopista Duarte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6</v>
          </cell>
        </row>
        <row r="766">
          <cell r="A766">
            <v>968</v>
          </cell>
          <cell r="B766" t="str">
            <v>DRBR24I</v>
          </cell>
          <cell r="C766" t="str">
            <v>Ofic. El Mercado Bani</v>
          </cell>
          <cell r="D766" t="str">
            <v>Diebold</v>
          </cell>
          <cell r="E766" t="str">
            <v>Sur</v>
          </cell>
          <cell r="F766" t="str">
            <v>SI</v>
          </cell>
          <cell r="G766" t="str">
            <v>Si</v>
          </cell>
          <cell r="H766" t="str">
            <v>Si</v>
          </cell>
          <cell r="I766" t="str">
            <v>Si</v>
          </cell>
          <cell r="J766" t="str">
            <v>Si</v>
          </cell>
          <cell r="K766" t="str">
            <v>No</v>
          </cell>
          <cell r="L766" t="str">
            <v>Si</v>
          </cell>
          <cell r="M766" t="str">
            <v>No</v>
          </cell>
          <cell r="N766" t="str">
            <v>Si</v>
          </cell>
          <cell r="O766" t="str">
            <v>Oficina</v>
          </cell>
        </row>
        <row r="767">
          <cell r="A767">
            <v>969</v>
          </cell>
          <cell r="B767" t="str">
            <v>DRBR12F</v>
          </cell>
          <cell r="C767" t="str">
            <v>Ofic. El Sol I</v>
          </cell>
          <cell r="D767" t="str">
            <v>NCR</v>
          </cell>
          <cell r="E767" t="str">
            <v>Norte</v>
          </cell>
          <cell r="F767" t="str">
            <v>SI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Si</v>
          </cell>
          <cell r="O767" t="str">
            <v>Santiago 2</v>
          </cell>
        </row>
        <row r="768">
          <cell r="A768">
            <v>970</v>
          </cell>
          <cell r="B768" t="str">
            <v>DRBR970</v>
          </cell>
          <cell r="C768" t="str">
            <v>Hipermercado Ole Haina</v>
          </cell>
          <cell r="D768" t="str">
            <v>NCR</v>
          </cell>
          <cell r="E768" t="str">
            <v>Sur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No</v>
          </cell>
          <cell r="O768" t="str">
            <v>Grupo 5</v>
          </cell>
        </row>
        <row r="769">
          <cell r="A769">
            <v>971</v>
          </cell>
          <cell r="B769" t="str">
            <v>DRBR24U</v>
          </cell>
          <cell r="C769" t="str">
            <v>Club Banreservas</v>
          </cell>
          <cell r="D769" t="str">
            <v>NCR</v>
          </cell>
          <cell r="E769" t="str">
            <v>Distrito Nacional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Grupo 5</v>
          </cell>
        </row>
        <row r="770">
          <cell r="A770">
            <v>972</v>
          </cell>
          <cell r="B770" t="str">
            <v>DRBR16O</v>
          </cell>
          <cell r="C770" t="str">
            <v>Banco Nac. de La Vivienda</v>
          </cell>
          <cell r="D770" t="str">
            <v>Wincor Nixdorf</v>
          </cell>
          <cell r="E770" t="str">
            <v>Distrito Nacional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Grupo 8</v>
          </cell>
        </row>
        <row r="771">
          <cell r="A771">
            <v>973</v>
          </cell>
          <cell r="B771" t="str">
            <v>DRBR912</v>
          </cell>
          <cell r="C771" t="str">
            <v>Ofic. Sabana De La Mar</v>
          </cell>
          <cell r="D771" t="str">
            <v>NCR</v>
          </cell>
          <cell r="E771" t="str">
            <v>Este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No</v>
          </cell>
          <cell r="L771" t="str">
            <v>Si</v>
          </cell>
          <cell r="M771" t="str">
            <v>No</v>
          </cell>
          <cell r="N771" t="str">
            <v>Si</v>
          </cell>
          <cell r="O771" t="str">
            <v>Oficina</v>
          </cell>
        </row>
        <row r="772">
          <cell r="A772">
            <v>974</v>
          </cell>
          <cell r="B772" t="str">
            <v>DRBR974</v>
          </cell>
          <cell r="C772" t="str">
            <v>S/M Nacional Ave. Lope de Vega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Grupo 8</v>
          </cell>
        </row>
        <row r="773">
          <cell r="A773">
            <v>976</v>
          </cell>
          <cell r="B773" t="str">
            <v>DRBR24W</v>
          </cell>
          <cell r="C773" t="str">
            <v>Diamond Plaza #1</v>
          </cell>
          <cell r="D773" t="str">
            <v>NCR</v>
          </cell>
          <cell r="E773" t="str">
            <v>Distrito Nacional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Grupo 8</v>
          </cell>
        </row>
        <row r="774">
          <cell r="A774">
            <v>977</v>
          </cell>
          <cell r="B774" t="str">
            <v>DRBR977</v>
          </cell>
          <cell r="C774" t="str">
            <v>ATM Oficina Goico Castro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/>
          </cell>
        </row>
        <row r="775">
          <cell r="A775">
            <v>978</v>
          </cell>
          <cell r="B775" t="str">
            <v>DRBR978</v>
          </cell>
          <cell r="C775" t="str">
            <v>Restaurante Jalao</v>
          </cell>
          <cell r="D775" t="str">
            <v>NCR</v>
          </cell>
          <cell r="E775" t="str">
            <v>Distrito Nacional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Si</v>
          </cell>
          <cell r="L775" t="str">
            <v>Si</v>
          </cell>
          <cell r="M775" t="str">
            <v>Si</v>
          </cell>
          <cell r="N775" t="str">
            <v>No</v>
          </cell>
          <cell r="O775" t="str">
            <v>Grupo 7</v>
          </cell>
        </row>
        <row r="776">
          <cell r="A776">
            <v>979</v>
          </cell>
          <cell r="B776" t="str">
            <v>DRBR979</v>
          </cell>
          <cell r="C776" t="str">
            <v>Ofic. Luperon #1</v>
          </cell>
          <cell r="D776" t="str">
            <v>NCR</v>
          </cell>
          <cell r="E776" t="str">
            <v>Distrito Nacional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No</v>
          </cell>
          <cell r="L776" t="str">
            <v>Si</v>
          </cell>
          <cell r="M776" t="str">
            <v>No</v>
          </cell>
          <cell r="N776" t="str">
            <v>No</v>
          </cell>
          <cell r="O776" t="str">
            <v>Grupo 5</v>
          </cell>
        </row>
        <row r="777">
          <cell r="A777">
            <v>980</v>
          </cell>
          <cell r="B777" t="str">
            <v>DRBR980</v>
          </cell>
          <cell r="C777" t="str">
            <v>Ofic. Bella Vista Mall #2</v>
          </cell>
          <cell r="D777" t="str">
            <v>NCR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No</v>
          </cell>
          <cell r="O777" t="str">
            <v>Grupo 2</v>
          </cell>
        </row>
        <row r="778">
          <cell r="A778">
            <v>981</v>
          </cell>
          <cell r="B778" t="str">
            <v>DRBR981</v>
          </cell>
          <cell r="C778" t="str">
            <v>Edificio 911</v>
          </cell>
          <cell r="D778" t="str">
            <v>NCR</v>
          </cell>
          <cell r="E778" t="str">
            <v>Distrito Nacional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No</v>
          </cell>
          <cell r="L778" t="str">
            <v>No</v>
          </cell>
          <cell r="M778" t="str">
            <v>No</v>
          </cell>
          <cell r="N778" t="str">
            <v>Si</v>
          </cell>
          <cell r="O778" t="str">
            <v>Grupo 2</v>
          </cell>
        </row>
        <row r="779">
          <cell r="A779">
            <v>983</v>
          </cell>
          <cell r="B779" t="str">
            <v>DRBR983</v>
          </cell>
          <cell r="C779" t="str">
            <v>S/M Bravo Ave. Republica de Colombia</v>
          </cell>
          <cell r="D779" t="str">
            <v>NCR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No</v>
          </cell>
          <cell r="I779" t="str">
            <v>No</v>
          </cell>
          <cell r="J779" t="str">
            <v>No</v>
          </cell>
          <cell r="K779" t="str">
            <v>Si</v>
          </cell>
          <cell r="L779" t="str">
            <v>Si</v>
          </cell>
          <cell r="M779" t="str">
            <v>No</v>
          </cell>
          <cell r="N779" t="str">
            <v>No</v>
          </cell>
          <cell r="O779" t="str">
            <v>Grupo 6</v>
          </cell>
        </row>
        <row r="780">
          <cell r="A780">
            <v>984</v>
          </cell>
          <cell r="B780" t="str">
            <v>DRBR984</v>
          </cell>
          <cell r="C780" t="str">
            <v>Ofic. Neyba #2</v>
          </cell>
          <cell r="D780" t="str">
            <v>NCR</v>
          </cell>
          <cell r="E780" t="str">
            <v>Sur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No</v>
          </cell>
          <cell r="M780" t="str">
            <v>No</v>
          </cell>
          <cell r="N780" t="str">
            <v>Si</v>
          </cell>
          <cell r="O780" t="str">
            <v>Barahona</v>
          </cell>
        </row>
        <row r="781">
          <cell r="A781">
            <v>985</v>
          </cell>
          <cell r="B781" t="str">
            <v>DRBR985</v>
          </cell>
          <cell r="C781" t="str">
            <v>Ofic. Dajabon #2</v>
          </cell>
          <cell r="D781" t="str">
            <v>NCR</v>
          </cell>
          <cell r="E781" t="str">
            <v>Norte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Si</v>
          </cell>
          <cell r="M781" t="str">
            <v>No</v>
          </cell>
          <cell r="N781" t="str">
            <v>Si</v>
          </cell>
          <cell r="O781" t="str">
            <v>Oficina</v>
          </cell>
        </row>
        <row r="782">
          <cell r="A782">
            <v>986</v>
          </cell>
          <cell r="B782" t="str">
            <v>DRBR986</v>
          </cell>
          <cell r="C782" t="str">
            <v>Jumbo La Vega</v>
          </cell>
          <cell r="D782" t="str">
            <v>NCR</v>
          </cell>
          <cell r="E782" t="str">
            <v>Norte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La Vega</v>
          </cell>
        </row>
        <row r="783">
          <cell r="A783">
            <v>987</v>
          </cell>
          <cell r="B783" t="str">
            <v>DRBR987</v>
          </cell>
          <cell r="C783" t="str">
            <v>Jumbo Moca</v>
          </cell>
          <cell r="D783" t="str">
            <v>NCR</v>
          </cell>
          <cell r="E783" t="str">
            <v>Norte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La Vega</v>
          </cell>
        </row>
        <row r="784">
          <cell r="A784">
            <v>988</v>
          </cell>
          <cell r="B784" t="str">
            <v>DRBR988</v>
          </cell>
          <cell r="C784" t="str">
            <v>Estación de Combustible Sigma 27 de Febrero</v>
          </cell>
          <cell r="D784" t="str">
            <v>NCR</v>
          </cell>
          <cell r="E784" t="str">
            <v>Distrito Nacional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No</v>
          </cell>
          <cell r="O784" t="str">
            <v>Grupo 2</v>
          </cell>
        </row>
        <row r="785">
          <cell r="A785">
            <v>989</v>
          </cell>
          <cell r="B785" t="str">
            <v>DRBR989</v>
          </cell>
          <cell r="C785" t="str">
            <v>Ministerio de Deportes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No</v>
          </cell>
          <cell r="M785" t="str">
            <v>No</v>
          </cell>
          <cell r="N785" t="str">
            <v>No</v>
          </cell>
          <cell r="O785" t="str">
            <v>Grupo 8</v>
          </cell>
        </row>
        <row r="786">
          <cell r="A786">
            <v>990</v>
          </cell>
          <cell r="B786" t="str">
            <v>DRBR742</v>
          </cell>
          <cell r="C786" t="str">
            <v>Ofic. Bonao #2</v>
          </cell>
          <cell r="D786" t="str">
            <v>NCR</v>
          </cell>
          <cell r="E786" t="str">
            <v>Norte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>La Vega</v>
          </cell>
        </row>
        <row r="787">
          <cell r="A787">
            <v>991</v>
          </cell>
          <cell r="B787" t="str">
            <v>DRBR991</v>
          </cell>
          <cell r="C787" t="str">
            <v>UNP Matas de Santa Cruz</v>
          </cell>
          <cell r="D787" t="str">
            <v>NCR</v>
          </cell>
          <cell r="E787" t="str">
            <v>Norte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 t="str">
            <v>Oficina</v>
          </cell>
        </row>
        <row r="788">
          <cell r="A788">
            <v>993</v>
          </cell>
          <cell r="B788" t="str">
            <v>DRBR993</v>
          </cell>
          <cell r="C788" t="str">
            <v>Centro Médico Integral II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Grupo 4</v>
          </cell>
        </row>
        <row r="789">
          <cell r="A789">
            <v>994</v>
          </cell>
          <cell r="B789" t="str">
            <v>DRBR994</v>
          </cell>
          <cell r="C789" t="str">
            <v>Telemicro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Si</v>
          </cell>
          <cell r="O789" t="str">
            <v/>
          </cell>
        </row>
        <row r="790">
          <cell r="A790">
            <v>995</v>
          </cell>
          <cell r="B790" t="str">
            <v>DRBR545</v>
          </cell>
          <cell r="C790" t="str">
            <v>Ofic. San Cristobal #3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No</v>
          </cell>
          <cell r="I790" t="str">
            <v>No</v>
          </cell>
          <cell r="J790" t="str">
            <v>No</v>
          </cell>
          <cell r="K790" t="str">
            <v>No</v>
          </cell>
          <cell r="L790" t="str">
            <v>Si</v>
          </cell>
          <cell r="M790" t="str">
            <v>No</v>
          </cell>
          <cell r="N790" t="str">
            <v>No</v>
          </cell>
          <cell r="O790" t="str">
            <v>Grupo 5</v>
          </cell>
        </row>
        <row r="791">
          <cell r="A791">
            <v>996</v>
          </cell>
          <cell r="B791" t="str">
            <v>DRBR996</v>
          </cell>
          <cell r="C791" t="str">
            <v>Estacion Texaco Charles Summer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No</v>
          </cell>
          <cell r="L791" t="str">
            <v>No</v>
          </cell>
          <cell r="M791" t="str">
            <v>No</v>
          </cell>
          <cell r="N791" t="str">
            <v>Si</v>
          </cell>
          <cell r="O791" t="str">
            <v>Grupo 8</v>
          </cell>
        </row>
        <row r="792">
          <cell r="A792">
            <v>600</v>
          </cell>
          <cell r="B792" t="str">
            <v>DRBR600</v>
          </cell>
          <cell r="C792" t="str">
            <v>ATM S/M Bravo Hipica</v>
          </cell>
          <cell r="D792" t="str">
            <v>NCR</v>
          </cell>
          <cell r="F792" t="str">
            <v>N/A</v>
          </cell>
          <cell r="G792" t="str">
            <v>N/A</v>
          </cell>
          <cell r="H792" t="str">
            <v>N/A</v>
          </cell>
          <cell r="I792" t="str">
            <v>N/A</v>
          </cell>
          <cell r="J792" t="str">
            <v>N/A</v>
          </cell>
          <cell r="K792" t="str">
            <v>N/A</v>
          </cell>
          <cell r="L792" t="str">
            <v>N/A</v>
          </cell>
          <cell r="M792" t="str">
            <v>N/A</v>
          </cell>
          <cell r="N792"/>
          <cell r="O792"/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349"/>
  <sheetViews>
    <sheetView tabSelected="1" zoomScale="70" zoomScaleNormal="70" workbookViewId="0">
      <pane ySplit="4" topLeftCell="A138" activePane="bottomLeft" state="frozen"/>
      <selection pane="bottomLeft" activeCell="M144" sqref="M144:M159"/>
    </sheetView>
  </sheetViews>
  <sheetFormatPr baseColWidth="10" defaultColWidth="25.7109375" defaultRowHeight="15" x14ac:dyDescent="0.25"/>
  <cols>
    <col min="1" max="1" width="27.140625" style="104" bestFit="1" customWidth="1"/>
    <col min="2" max="2" width="20.140625" style="99" bestFit="1" customWidth="1"/>
    <col min="3" max="3" width="17.7109375" style="47" customWidth="1"/>
    <col min="4" max="4" width="29.28515625" style="104" customWidth="1"/>
    <col min="5" max="5" width="12.140625" style="98" bestFit="1" customWidth="1"/>
    <col min="6" max="6" width="11.7109375" style="48" customWidth="1"/>
    <col min="7" max="7" width="55" style="48" customWidth="1"/>
    <col min="8" max="11" width="6.85546875" style="48" customWidth="1"/>
    <col min="12" max="12" width="51.85546875" style="48" customWidth="1"/>
    <col min="13" max="13" width="20" style="104" customWidth="1"/>
    <col min="14" max="14" width="17.5703125" style="104" customWidth="1"/>
    <col min="15" max="15" width="42.85546875" style="104" customWidth="1"/>
    <col min="16" max="16" width="23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42" t="s">
        <v>2161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</row>
    <row r="2" spans="1:17" ht="18" x14ac:dyDescent="0.25">
      <c r="A2" s="141" t="s">
        <v>2158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</row>
    <row r="3" spans="1:17" ht="18.75" thickBot="1" x14ac:dyDescent="0.3">
      <c r="A3" s="143" t="s">
        <v>2580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0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2492</v>
      </c>
      <c r="Q4" s="76" t="s">
        <v>2457</v>
      </c>
    </row>
    <row r="5" spans="1:17" s="108" customFormat="1" ht="18" x14ac:dyDescent="0.25">
      <c r="A5" s="102" t="str">
        <f>VLOOKUP(E5,'LISTADO ATM'!$A$2:$C$898,3,0)</f>
        <v>DISTRITO NACIONAL</v>
      </c>
      <c r="B5" s="96">
        <v>335796795</v>
      </c>
      <c r="C5" s="90">
        <v>44245.584108796298</v>
      </c>
      <c r="D5" s="102" t="s">
        <v>2488</v>
      </c>
      <c r="E5" s="88">
        <v>24</v>
      </c>
      <c r="F5" s="84" t="str">
        <f>VLOOKUP(E5,VIP!$A$2:$O11430,2,0)</f>
        <v>DRBR024</v>
      </c>
      <c r="G5" s="87" t="str">
        <f>VLOOKUP(E5,'LISTADO ATM'!$A$2:$B$897,2,0)</f>
        <v xml:space="preserve">ATM Oficina Eusebio Manzueta </v>
      </c>
      <c r="H5" s="87" t="str">
        <f>VLOOKUP(E5,VIP!$A$2:$O16351,7,FALSE)</f>
        <v>No</v>
      </c>
      <c r="I5" s="87" t="str">
        <f>VLOOKUP(E5,VIP!$A$2:$O8316,8,FALSE)</f>
        <v>No</v>
      </c>
      <c r="J5" s="87" t="str">
        <f>VLOOKUP(E5,VIP!$A$2:$O8266,8,FALSE)</f>
        <v>No</v>
      </c>
      <c r="K5" s="87" t="str">
        <f>VLOOKUP(E5,VIP!$A$2:$O11840,6,0)</f>
        <v>NO</v>
      </c>
      <c r="L5" s="92" t="s">
        <v>2430</v>
      </c>
      <c r="M5" s="91" t="s">
        <v>2470</v>
      </c>
      <c r="N5" s="107" t="s">
        <v>2477</v>
      </c>
      <c r="O5" s="106" t="s">
        <v>2491</v>
      </c>
      <c r="P5" s="103"/>
      <c r="Q5" s="91" t="s">
        <v>2430</v>
      </c>
    </row>
    <row r="6" spans="1:17" s="108" customFormat="1" ht="18" x14ac:dyDescent="0.25">
      <c r="A6" s="102" t="str">
        <f>VLOOKUP(E6,'LISTADO ATM'!$A$2:$C$898,3,0)</f>
        <v>DISTRITO NACIONAL</v>
      </c>
      <c r="B6" s="96">
        <v>335796871</v>
      </c>
      <c r="C6" s="90">
        <v>44245.615381944444</v>
      </c>
      <c r="D6" s="102" t="s">
        <v>2189</v>
      </c>
      <c r="E6" s="88">
        <v>70</v>
      </c>
      <c r="F6" s="84" t="str">
        <f>VLOOKUP(E6,VIP!$A$2:$O11425,2,0)</f>
        <v>DRBR070</v>
      </c>
      <c r="G6" s="87" t="str">
        <f>VLOOKUP(E6,'LISTADO ATM'!$A$2:$B$897,2,0)</f>
        <v xml:space="preserve">ATM Autoservicio Plaza Lama Zona Oriental </v>
      </c>
      <c r="H6" s="87" t="str">
        <f>VLOOKUP(E6,VIP!$A$2:$O16346,7,FALSE)</f>
        <v>Si</v>
      </c>
      <c r="I6" s="87" t="str">
        <f>VLOOKUP(E6,VIP!$A$2:$O8311,8,FALSE)</f>
        <v>Si</v>
      </c>
      <c r="J6" s="87" t="str">
        <f>VLOOKUP(E6,VIP!$A$2:$O8261,8,FALSE)</f>
        <v>Si</v>
      </c>
      <c r="K6" s="87" t="str">
        <f>VLOOKUP(E6,VIP!$A$2:$O11835,6,0)</f>
        <v>NO</v>
      </c>
      <c r="L6" s="92" t="s">
        <v>2228</v>
      </c>
      <c r="M6" s="91" t="s">
        <v>2470</v>
      </c>
      <c r="N6" s="107" t="s">
        <v>2477</v>
      </c>
      <c r="O6" s="106" t="s">
        <v>2479</v>
      </c>
      <c r="P6" s="103"/>
      <c r="Q6" s="91" t="s">
        <v>2228</v>
      </c>
    </row>
    <row r="7" spans="1:17" s="108" customFormat="1" ht="18" x14ac:dyDescent="0.25">
      <c r="A7" s="102" t="str">
        <f>VLOOKUP(E7,'LISTADO ATM'!$A$2:$C$898,3,0)</f>
        <v>DISTRITO NACIONAL</v>
      </c>
      <c r="B7" s="96">
        <v>335797160</v>
      </c>
      <c r="C7" s="90">
        <v>44245.731296296297</v>
      </c>
      <c r="D7" s="102" t="s">
        <v>2189</v>
      </c>
      <c r="E7" s="88">
        <v>686</v>
      </c>
      <c r="F7" s="84" t="str">
        <f>VLOOKUP(E7,VIP!$A$2:$O11454,2,0)</f>
        <v>DRBR686</v>
      </c>
      <c r="G7" s="87" t="str">
        <f>VLOOKUP(E7,'LISTADO ATM'!$A$2:$B$897,2,0)</f>
        <v>ATM Autoservicio Oficina Máximo Gómez</v>
      </c>
      <c r="H7" s="87" t="str">
        <f>VLOOKUP(E7,VIP!$A$2:$O16375,7,FALSE)</f>
        <v>Si</v>
      </c>
      <c r="I7" s="87" t="str">
        <f>VLOOKUP(E7,VIP!$A$2:$O8340,8,FALSE)</f>
        <v>Si</v>
      </c>
      <c r="J7" s="87" t="str">
        <f>VLOOKUP(E7,VIP!$A$2:$O8290,8,FALSE)</f>
        <v>Si</v>
      </c>
      <c r="K7" s="87" t="str">
        <f>VLOOKUP(E7,VIP!$A$2:$O11864,6,0)</f>
        <v>NO</v>
      </c>
      <c r="L7" s="92" t="s">
        <v>2228</v>
      </c>
      <c r="M7" s="91" t="s">
        <v>2470</v>
      </c>
      <c r="N7" s="107" t="s">
        <v>2477</v>
      </c>
      <c r="O7" s="106" t="s">
        <v>2479</v>
      </c>
      <c r="P7" s="103"/>
      <c r="Q7" s="91" t="s">
        <v>2228</v>
      </c>
    </row>
    <row r="8" spans="1:17" s="108" customFormat="1" ht="18" x14ac:dyDescent="0.25">
      <c r="A8" s="102" t="str">
        <f>VLOOKUP(E8,'LISTADO ATM'!$A$2:$C$898,3,0)</f>
        <v>SUR</v>
      </c>
      <c r="B8" s="96">
        <v>335797673</v>
      </c>
      <c r="C8" s="90">
        <v>44246.460011574076</v>
      </c>
      <c r="D8" s="102" t="s">
        <v>2190</v>
      </c>
      <c r="E8" s="88">
        <v>873</v>
      </c>
      <c r="F8" s="84" t="str">
        <f>VLOOKUP(E8,VIP!$A$2:$O11449,2,0)</f>
        <v>DRBR873</v>
      </c>
      <c r="G8" s="87" t="str">
        <f>VLOOKUP(E8,'LISTADO ATM'!$A$2:$B$897,2,0)</f>
        <v xml:space="preserve">ATM Centro de Caja San Cristóbal II </v>
      </c>
      <c r="H8" s="87" t="str">
        <f>VLOOKUP(E8,VIP!$A$2:$O16370,7,FALSE)</f>
        <v>Si</v>
      </c>
      <c r="I8" s="87" t="str">
        <f>VLOOKUP(E8,VIP!$A$2:$O8335,8,FALSE)</f>
        <v>Si</v>
      </c>
      <c r="J8" s="87" t="str">
        <f>VLOOKUP(E8,VIP!$A$2:$O8285,8,FALSE)</f>
        <v>Si</v>
      </c>
      <c r="K8" s="87" t="str">
        <f>VLOOKUP(E8,VIP!$A$2:$O11859,6,0)</f>
        <v>SI</v>
      </c>
      <c r="L8" s="92" t="s">
        <v>2228</v>
      </c>
      <c r="M8" s="91" t="s">
        <v>2470</v>
      </c>
      <c r="N8" s="107" t="s">
        <v>2477</v>
      </c>
      <c r="O8" s="106" t="s">
        <v>2497</v>
      </c>
      <c r="P8" s="103"/>
      <c r="Q8" s="91" t="s">
        <v>2228</v>
      </c>
    </row>
    <row r="9" spans="1:17" s="108" customFormat="1" ht="18" x14ac:dyDescent="0.25">
      <c r="A9" s="102" t="str">
        <f>VLOOKUP(E9,'LISTADO ATM'!$A$2:$C$898,3,0)</f>
        <v>DISTRITO NACIONAL</v>
      </c>
      <c r="B9" s="96">
        <v>335797917</v>
      </c>
      <c r="C9" s="90">
        <v>44246.539085648146</v>
      </c>
      <c r="D9" s="102" t="s">
        <v>2473</v>
      </c>
      <c r="E9" s="88">
        <v>658</v>
      </c>
      <c r="F9" s="84" t="str">
        <f>VLOOKUP(E9,VIP!$A$2:$O11456,2,0)</f>
        <v>DRBR658</v>
      </c>
      <c r="G9" s="87" t="str">
        <f>VLOOKUP(E9,'LISTADO ATM'!$A$2:$B$897,2,0)</f>
        <v>ATM Cámara de Cuentas</v>
      </c>
      <c r="H9" s="87" t="str">
        <f>VLOOKUP(E9,VIP!$A$2:$O16377,7,FALSE)</f>
        <v>Si</v>
      </c>
      <c r="I9" s="87" t="str">
        <f>VLOOKUP(E9,VIP!$A$2:$O8342,8,FALSE)</f>
        <v>Si</v>
      </c>
      <c r="J9" s="87" t="str">
        <f>VLOOKUP(E9,VIP!$A$2:$O8292,8,FALSE)</f>
        <v>Si</v>
      </c>
      <c r="K9" s="87" t="str">
        <f>VLOOKUP(E9,VIP!$A$2:$O11866,6,0)</f>
        <v>NO</v>
      </c>
      <c r="L9" s="92" t="s">
        <v>2430</v>
      </c>
      <c r="M9" s="91" t="s">
        <v>2470</v>
      </c>
      <c r="N9" s="107" t="s">
        <v>2477</v>
      </c>
      <c r="O9" s="106" t="s">
        <v>2478</v>
      </c>
      <c r="P9" s="103"/>
      <c r="Q9" s="91" t="s">
        <v>2430</v>
      </c>
    </row>
    <row r="10" spans="1:17" s="108" customFormat="1" ht="18" x14ac:dyDescent="0.25">
      <c r="A10" s="102" t="str">
        <f>VLOOKUP(E10,'LISTADO ATM'!$A$2:$C$898,3,0)</f>
        <v>ESTE</v>
      </c>
      <c r="B10" s="96">
        <v>335798133</v>
      </c>
      <c r="C10" s="90">
        <v>44246.649629629632</v>
      </c>
      <c r="D10" s="102" t="s">
        <v>2189</v>
      </c>
      <c r="E10" s="88">
        <v>462</v>
      </c>
      <c r="F10" s="84" t="str">
        <f>VLOOKUP(E10,VIP!$A$2:$O11453,2,0)</f>
        <v>DRBR462</v>
      </c>
      <c r="G10" s="87" t="str">
        <f>VLOOKUP(E10,'LISTADO ATM'!$A$2:$B$897,2,0)</f>
        <v>ATM Agrocafe Del Caribe</v>
      </c>
      <c r="H10" s="87" t="str">
        <f>VLOOKUP(E10,VIP!$A$2:$O16374,7,FALSE)</f>
        <v>Si</v>
      </c>
      <c r="I10" s="87" t="str">
        <f>VLOOKUP(E10,VIP!$A$2:$O8339,8,FALSE)</f>
        <v>Si</v>
      </c>
      <c r="J10" s="87" t="str">
        <f>VLOOKUP(E10,VIP!$A$2:$O8289,8,FALSE)</f>
        <v>Si</v>
      </c>
      <c r="K10" s="87" t="str">
        <f>VLOOKUP(E10,VIP!$A$2:$O11863,6,0)</f>
        <v>NO</v>
      </c>
      <c r="L10" s="92" t="s">
        <v>2441</v>
      </c>
      <c r="M10" s="91" t="s">
        <v>2470</v>
      </c>
      <c r="N10" s="107" t="s">
        <v>2477</v>
      </c>
      <c r="O10" s="106" t="s">
        <v>2479</v>
      </c>
      <c r="P10" s="103"/>
      <c r="Q10" s="91" t="s">
        <v>2441</v>
      </c>
    </row>
    <row r="11" spans="1:17" s="108" customFormat="1" ht="18" x14ac:dyDescent="0.25">
      <c r="A11" s="102" t="str">
        <f>VLOOKUP(E11,'LISTADO ATM'!$A$2:$C$898,3,0)</f>
        <v>DISTRITO NACIONAL</v>
      </c>
      <c r="B11" s="96">
        <v>335798238</v>
      </c>
      <c r="C11" s="90">
        <v>44246.690636574072</v>
      </c>
      <c r="D11" s="102" t="s">
        <v>2473</v>
      </c>
      <c r="E11" s="88">
        <v>577</v>
      </c>
      <c r="F11" s="84" t="str">
        <f>VLOOKUP(E11,VIP!$A$2:$O11478,2,0)</f>
        <v>DRBR173</v>
      </c>
      <c r="G11" s="87" t="str">
        <f>VLOOKUP(E11,'LISTADO ATM'!$A$2:$B$897,2,0)</f>
        <v xml:space="preserve">ATM Olé Ave. Duarte </v>
      </c>
      <c r="H11" s="87" t="str">
        <f>VLOOKUP(E11,VIP!$A$2:$O16399,7,FALSE)</f>
        <v>Si</v>
      </c>
      <c r="I11" s="87" t="str">
        <f>VLOOKUP(E11,VIP!$A$2:$O8364,8,FALSE)</f>
        <v>Si</v>
      </c>
      <c r="J11" s="87" t="str">
        <f>VLOOKUP(E11,VIP!$A$2:$O8314,8,FALSE)</f>
        <v>Si</v>
      </c>
      <c r="K11" s="87" t="str">
        <f>VLOOKUP(E11,VIP!$A$2:$O11888,6,0)</f>
        <v>SI</v>
      </c>
      <c r="L11" s="92" t="s">
        <v>2463</v>
      </c>
      <c r="M11" s="91" t="s">
        <v>2470</v>
      </c>
      <c r="N11" s="107" t="s">
        <v>2477</v>
      </c>
      <c r="O11" s="106" t="s">
        <v>2478</v>
      </c>
      <c r="P11" s="103"/>
      <c r="Q11" s="91" t="s">
        <v>2463</v>
      </c>
    </row>
    <row r="12" spans="1:17" s="108" customFormat="1" ht="18" x14ac:dyDescent="0.25">
      <c r="A12" s="102" t="str">
        <f>VLOOKUP(E12,'LISTADO ATM'!$A$2:$C$898,3,0)</f>
        <v>DISTRITO NACIONAL</v>
      </c>
      <c r="B12" s="96">
        <v>335798256</v>
      </c>
      <c r="C12" s="90">
        <v>44246.700046296297</v>
      </c>
      <c r="D12" s="102" t="s">
        <v>2189</v>
      </c>
      <c r="E12" s="88">
        <v>797</v>
      </c>
      <c r="F12" s="84" t="e">
        <f>VLOOKUP(E12,VIP!$A$2:$O11476,2,0)</f>
        <v>#N/A</v>
      </c>
      <c r="G12" s="87" t="str">
        <f>VLOOKUP(E12,'LISTADO ATM'!$A$2:$B$897,2,0)</f>
        <v>ATM Dirección de Pensiones y Jubilaciones</v>
      </c>
      <c r="H12" s="87" t="e">
        <f>VLOOKUP(E12,VIP!$A$2:$O16397,7,FALSE)</f>
        <v>#N/A</v>
      </c>
      <c r="I12" s="87" t="e">
        <f>VLOOKUP(E12,VIP!$A$2:$O8362,8,FALSE)</f>
        <v>#N/A</v>
      </c>
      <c r="J12" s="87" t="e">
        <f>VLOOKUP(E12,VIP!$A$2:$O8312,8,FALSE)</f>
        <v>#N/A</v>
      </c>
      <c r="K12" s="87" t="e">
        <f>VLOOKUP(E12,VIP!$A$2:$O11886,6,0)</f>
        <v>#N/A</v>
      </c>
      <c r="L12" s="92" t="s">
        <v>2498</v>
      </c>
      <c r="M12" s="91" t="s">
        <v>2470</v>
      </c>
      <c r="N12" s="107" t="s">
        <v>2477</v>
      </c>
      <c r="O12" s="106" t="s">
        <v>2479</v>
      </c>
      <c r="P12" s="103"/>
      <c r="Q12" s="91" t="s">
        <v>2498</v>
      </c>
    </row>
    <row r="13" spans="1:17" s="108" customFormat="1" ht="18" x14ac:dyDescent="0.25">
      <c r="A13" s="102" t="str">
        <f>VLOOKUP(E13,'LISTADO ATM'!$A$2:$C$898,3,0)</f>
        <v>DISTRITO NACIONAL</v>
      </c>
      <c r="B13" s="96">
        <v>335798291</v>
      </c>
      <c r="C13" s="90">
        <v>44246.714814814812</v>
      </c>
      <c r="D13" s="102" t="s">
        <v>2189</v>
      </c>
      <c r="E13" s="88">
        <v>915</v>
      </c>
      <c r="F13" s="84" t="str">
        <f>VLOOKUP(E13,VIP!$A$2:$O11467,2,0)</f>
        <v>DRBR24F</v>
      </c>
      <c r="G13" s="87" t="str">
        <f>VLOOKUP(E13,'LISTADO ATM'!$A$2:$B$897,2,0)</f>
        <v xml:space="preserve">ATM Multicentro La Sirena Aut. Duarte </v>
      </c>
      <c r="H13" s="87" t="str">
        <f>VLOOKUP(E13,VIP!$A$2:$O16388,7,FALSE)</f>
        <v>Si</v>
      </c>
      <c r="I13" s="87" t="str">
        <f>VLOOKUP(E13,VIP!$A$2:$O8353,8,FALSE)</f>
        <v>Si</v>
      </c>
      <c r="J13" s="87" t="str">
        <f>VLOOKUP(E13,VIP!$A$2:$O8303,8,FALSE)</f>
        <v>Si</v>
      </c>
      <c r="K13" s="87" t="str">
        <f>VLOOKUP(E13,VIP!$A$2:$O11877,6,0)</f>
        <v>SI</v>
      </c>
      <c r="L13" s="92" t="s">
        <v>2228</v>
      </c>
      <c r="M13" s="91" t="s">
        <v>2470</v>
      </c>
      <c r="N13" s="107" t="s">
        <v>2477</v>
      </c>
      <c r="O13" s="106" t="s">
        <v>2479</v>
      </c>
      <c r="P13" s="103"/>
      <c r="Q13" s="91" t="s">
        <v>2228</v>
      </c>
    </row>
    <row r="14" spans="1:17" s="108" customFormat="1" ht="18" x14ac:dyDescent="0.25">
      <c r="A14" s="102" t="str">
        <f>VLOOKUP(E14,'LISTADO ATM'!$A$2:$C$898,3,0)</f>
        <v>DISTRITO NACIONAL</v>
      </c>
      <c r="B14" s="96">
        <v>335798302</v>
      </c>
      <c r="C14" s="90">
        <v>44246.718506944446</v>
      </c>
      <c r="D14" s="102" t="s">
        <v>2189</v>
      </c>
      <c r="E14" s="88">
        <v>264</v>
      </c>
      <c r="F14" s="84" t="str">
        <f>VLOOKUP(E14,VIP!$A$2:$O11465,2,0)</f>
        <v>DRBR264</v>
      </c>
      <c r="G14" s="87" t="str">
        <f>VLOOKUP(E14,'LISTADO ATM'!$A$2:$B$897,2,0)</f>
        <v xml:space="preserve">ATM S/M Nacional Independencia </v>
      </c>
      <c r="H14" s="87" t="str">
        <f>VLOOKUP(E14,VIP!$A$2:$O16386,7,FALSE)</f>
        <v>Si</v>
      </c>
      <c r="I14" s="87" t="str">
        <f>VLOOKUP(E14,VIP!$A$2:$O8351,8,FALSE)</f>
        <v>Si</v>
      </c>
      <c r="J14" s="87" t="str">
        <f>VLOOKUP(E14,VIP!$A$2:$O8301,8,FALSE)</f>
        <v>Si</v>
      </c>
      <c r="K14" s="87" t="str">
        <f>VLOOKUP(E14,VIP!$A$2:$O11875,6,0)</f>
        <v>SI</v>
      </c>
      <c r="L14" s="92" t="s">
        <v>2228</v>
      </c>
      <c r="M14" s="91" t="s">
        <v>2470</v>
      </c>
      <c r="N14" s="107" t="s">
        <v>2477</v>
      </c>
      <c r="O14" s="106" t="s">
        <v>2479</v>
      </c>
      <c r="P14" s="103"/>
      <c r="Q14" s="91" t="s">
        <v>2228</v>
      </c>
    </row>
    <row r="15" spans="1:17" s="108" customFormat="1" ht="18" x14ac:dyDescent="0.25">
      <c r="A15" s="102" t="str">
        <f>VLOOKUP(E15,'LISTADO ATM'!$A$2:$C$898,3,0)</f>
        <v>NORTE</v>
      </c>
      <c r="B15" s="96">
        <v>335798306</v>
      </c>
      <c r="C15" s="90">
        <v>44246.719641203701</v>
      </c>
      <c r="D15" s="102" t="s">
        <v>2190</v>
      </c>
      <c r="E15" s="88">
        <v>518</v>
      </c>
      <c r="F15" s="84" t="str">
        <f>VLOOKUP(E15,VIP!$A$2:$O11463,2,0)</f>
        <v>DRBR518</v>
      </c>
      <c r="G15" s="87" t="str">
        <f>VLOOKUP(E15,'LISTADO ATM'!$A$2:$B$897,2,0)</f>
        <v xml:space="preserve">ATM Autobanco Los Alamos </v>
      </c>
      <c r="H15" s="87" t="str">
        <f>VLOOKUP(E15,VIP!$A$2:$O16384,7,FALSE)</f>
        <v>Si</v>
      </c>
      <c r="I15" s="87" t="str">
        <f>VLOOKUP(E15,VIP!$A$2:$O8349,8,FALSE)</f>
        <v>Si</v>
      </c>
      <c r="J15" s="87" t="str">
        <f>VLOOKUP(E15,VIP!$A$2:$O8299,8,FALSE)</f>
        <v>Si</v>
      </c>
      <c r="K15" s="87" t="str">
        <f>VLOOKUP(E15,VIP!$A$2:$O11873,6,0)</f>
        <v>NO</v>
      </c>
      <c r="L15" s="92" t="s">
        <v>2228</v>
      </c>
      <c r="M15" s="91" t="s">
        <v>2470</v>
      </c>
      <c r="N15" s="107" t="s">
        <v>2477</v>
      </c>
      <c r="O15" s="106" t="s">
        <v>2499</v>
      </c>
      <c r="P15" s="103"/>
      <c r="Q15" s="91" t="s">
        <v>2228</v>
      </c>
    </row>
    <row r="16" spans="1:17" s="108" customFormat="1" ht="18" x14ac:dyDescent="0.25">
      <c r="A16" s="102" t="str">
        <f>VLOOKUP(E16,'LISTADO ATM'!$A$2:$C$898,3,0)</f>
        <v>ESTE</v>
      </c>
      <c r="B16" s="96">
        <v>335798310</v>
      </c>
      <c r="C16" s="90">
        <v>44246.720300925925</v>
      </c>
      <c r="D16" s="102" t="s">
        <v>2189</v>
      </c>
      <c r="E16" s="88">
        <v>867</v>
      </c>
      <c r="F16" s="84" t="str">
        <f>VLOOKUP(E16,VIP!$A$2:$O11462,2,0)</f>
        <v>DRBR867</v>
      </c>
      <c r="G16" s="87" t="str">
        <f>VLOOKUP(E16,'LISTADO ATM'!$A$2:$B$897,2,0)</f>
        <v xml:space="preserve">ATM Estación Combustible Autopista El Coral </v>
      </c>
      <c r="H16" s="87" t="str">
        <f>VLOOKUP(E16,VIP!$A$2:$O16383,7,FALSE)</f>
        <v>Si</v>
      </c>
      <c r="I16" s="87" t="str">
        <f>VLOOKUP(E16,VIP!$A$2:$O8348,8,FALSE)</f>
        <v>Si</v>
      </c>
      <c r="J16" s="87" t="str">
        <f>VLOOKUP(E16,VIP!$A$2:$O8298,8,FALSE)</f>
        <v>Si</v>
      </c>
      <c r="K16" s="87" t="str">
        <f>VLOOKUP(E16,VIP!$A$2:$O11872,6,0)</f>
        <v>NO</v>
      </c>
      <c r="L16" s="92" t="s">
        <v>2228</v>
      </c>
      <c r="M16" s="91" t="s">
        <v>2470</v>
      </c>
      <c r="N16" s="107" t="s">
        <v>2477</v>
      </c>
      <c r="O16" s="106" t="s">
        <v>2479</v>
      </c>
      <c r="P16" s="103"/>
      <c r="Q16" s="91" t="s">
        <v>2228</v>
      </c>
    </row>
    <row r="17" spans="1:17" s="108" customFormat="1" ht="18" x14ac:dyDescent="0.25">
      <c r="A17" s="102" t="str">
        <f>VLOOKUP(E17,'LISTADO ATM'!$A$2:$C$898,3,0)</f>
        <v>DISTRITO NACIONAL</v>
      </c>
      <c r="B17" s="96">
        <v>335798366</v>
      </c>
      <c r="C17" s="90">
        <v>44246.752511574072</v>
      </c>
      <c r="D17" s="102" t="s">
        <v>2189</v>
      </c>
      <c r="E17" s="88">
        <v>225</v>
      </c>
      <c r="F17" s="84" t="str">
        <f>VLOOKUP(E17,VIP!$A$2:$O11454,2,0)</f>
        <v>DRBR225</v>
      </c>
      <c r="G17" s="87" t="str">
        <f>VLOOKUP(E17,'LISTADO ATM'!$A$2:$B$897,2,0)</f>
        <v xml:space="preserve">ATM S/M Nacional Arroyo Hondo </v>
      </c>
      <c r="H17" s="87" t="str">
        <f>VLOOKUP(E17,VIP!$A$2:$O16375,7,FALSE)</f>
        <v>Si</v>
      </c>
      <c r="I17" s="87" t="str">
        <f>VLOOKUP(E17,VIP!$A$2:$O8340,8,FALSE)</f>
        <v>Si</v>
      </c>
      <c r="J17" s="87" t="str">
        <f>VLOOKUP(E17,VIP!$A$2:$O8290,8,FALSE)</f>
        <v>Si</v>
      </c>
      <c r="K17" s="87" t="str">
        <f>VLOOKUP(E17,VIP!$A$2:$O11864,6,0)</f>
        <v>NO</v>
      </c>
      <c r="L17" s="92" t="s">
        <v>2228</v>
      </c>
      <c r="M17" s="91" t="s">
        <v>2470</v>
      </c>
      <c r="N17" s="107" t="s">
        <v>2477</v>
      </c>
      <c r="O17" s="106" t="s">
        <v>2479</v>
      </c>
      <c r="P17" s="103"/>
      <c r="Q17" s="91" t="s">
        <v>2228</v>
      </c>
    </row>
    <row r="18" spans="1:17" s="108" customFormat="1" ht="18" x14ac:dyDescent="0.25">
      <c r="A18" s="102" t="str">
        <f>VLOOKUP(E18,'LISTADO ATM'!$A$2:$C$898,3,0)</f>
        <v>SUR</v>
      </c>
      <c r="B18" s="96">
        <v>335798381</v>
      </c>
      <c r="C18" s="90">
        <v>44246.780069444445</v>
      </c>
      <c r="D18" s="102" t="s">
        <v>2189</v>
      </c>
      <c r="E18" s="88">
        <v>296</v>
      </c>
      <c r="F18" s="84" t="str">
        <f>VLOOKUP(E18,VIP!$A$2:$O11458,2,0)</f>
        <v>DRBR296</v>
      </c>
      <c r="G18" s="87" t="str">
        <f>VLOOKUP(E18,'LISTADO ATM'!$A$2:$B$897,2,0)</f>
        <v>ATM Estación BANICOMB (Baní)  ECO Petroleo</v>
      </c>
      <c r="H18" s="87" t="str">
        <f>VLOOKUP(E18,VIP!$A$2:$O16379,7,FALSE)</f>
        <v>Si</v>
      </c>
      <c r="I18" s="87" t="str">
        <f>VLOOKUP(E18,VIP!$A$2:$O8344,8,FALSE)</f>
        <v>Si</v>
      </c>
      <c r="J18" s="87" t="str">
        <f>VLOOKUP(E18,VIP!$A$2:$O8294,8,FALSE)</f>
        <v>Si</v>
      </c>
      <c r="K18" s="87" t="str">
        <f>VLOOKUP(E18,VIP!$A$2:$O11868,6,0)</f>
        <v>NO</v>
      </c>
      <c r="L18" s="92" t="s">
        <v>2228</v>
      </c>
      <c r="M18" s="91" t="s">
        <v>2470</v>
      </c>
      <c r="N18" s="107" t="s">
        <v>2477</v>
      </c>
      <c r="O18" s="106" t="s">
        <v>2479</v>
      </c>
      <c r="P18" s="103"/>
      <c r="Q18" s="91" t="s">
        <v>2228</v>
      </c>
    </row>
    <row r="19" spans="1:17" s="108" customFormat="1" ht="18" x14ac:dyDescent="0.25">
      <c r="A19" s="102" t="str">
        <f>VLOOKUP(E19,'LISTADO ATM'!$A$2:$C$898,3,0)</f>
        <v>DISTRITO NACIONAL</v>
      </c>
      <c r="B19" s="96">
        <v>335798394</v>
      </c>
      <c r="C19" s="90">
        <v>44246.818090277775</v>
      </c>
      <c r="D19" s="102" t="s">
        <v>2473</v>
      </c>
      <c r="E19" s="88">
        <v>640</v>
      </c>
      <c r="F19" s="84" t="str">
        <f>VLOOKUP(E19,VIP!$A$2:$O11472,2,0)</f>
        <v>DRBR640</v>
      </c>
      <c r="G19" s="87" t="str">
        <f>VLOOKUP(E19,'LISTADO ATM'!$A$2:$B$897,2,0)</f>
        <v xml:space="preserve">ATM Ministerio Obras Públicas </v>
      </c>
      <c r="H19" s="87" t="str">
        <f>VLOOKUP(E19,VIP!$A$2:$O16393,7,FALSE)</f>
        <v>Si</v>
      </c>
      <c r="I19" s="87" t="str">
        <f>VLOOKUP(E19,VIP!$A$2:$O8358,8,FALSE)</f>
        <v>Si</v>
      </c>
      <c r="J19" s="87" t="str">
        <f>VLOOKUP(E19,VIP!$A$2:$O8308,8,FALSE)</f>
        <v>Si</v>
      </c>
      <c r="K19" s="87" t="str">
        <f>VLOOKUP(E19,VIP!$A$2:$O11882,6,0)</f>
        <v>NO</v>
      </c>
      <c r="L19" s="92" t="s">
        <v>2463</v>
      </c>
      <c r="M19" s="91" t="s">
        <v>2470</v>
      </c>
      <c r="N19" s="107" t="s">
        <v>2477</v>
      </c>
      <c r="O19" s="106" t="s">
        <v>2478</v>
      </c>
      <c r="P19" s="103"/>
      <c r="Q19" s="91" t="s">
        <v>2463</v>
      </c>
    </row>
    <row r="20" spans="1:17" s="108" customFormat="1" ht="18" x14ac:dyDescent="0.25">
      <c r="A20" s="102" t="str">
        <f>VLOOKUP(E20,'LISTADO ATM'!$A$2:$C$898,3,0)</f>
        <v>DISTRITO NACIONAL</v>
      </c>
      <c r="B20" s="96">
        <v>335798397</v>
      </c>
      <c r="C20" s="90">
        <v>44246.831226851849</v>
      </c>
      <c r="D20" s="102" t="s">
        <v>2473</v>
      </c>
      <c r="E20" s="88">
        <v>738</v>
      </c>
      <c r="F20" s="84" t="str">
        <f>VLOOKUP(E20,VIP!$A$2:$O11469,2,0)</f>
        <v>DRBR24S</v>
      </c>
      <c r="G20" s="87" t="str">
        <f>VLOOKUP(E20,'LISTADO ATM'!$A$2:$B$897,2,0)</f>
        <v xml:space="preserve">ATM Zona Franca Los Alcarrizos </v>
      </c>
      <c r="H20" s="87" t="str">
        <f>VLOOKUP(E20,VIP!$A$2:$O16390,7,FALSE)</f>
        <v>Si</v>
      </c>
      <c r="I20" s="87" t="str">
        <f>VLOOKUP(E20,VIP!$A$2:$O8355,8,FALSE)</f>
        <v>Si</v>
      </c>
      <c r="J20" s="87" t="str">
        <f>VLOOKUP(E20,VIP!$A$2:$O8305,8,FALSE)</f>
        <v>Si</v>
      </c>
      <c r="K20" s="87" t="str">
        <f>VLOOKUP(E20,VIP!$A$2:$O11879,6,0)</f>
        <v>NO</v>
      </c>
      <c r="L20" s="92" t="s">
        <v>2430</v>
      </c>
      <c r="M20" s="91" t="s">
        <v>2470</v>
      </c>
      <c r="N20" s="107" t="s">
        <v>2477</v>
      </c>
      <c r="O20" s="106" t="s">
        <v>2478</v>
      </c>
      <c r="P20" s="103"/>
      <c r="Q20" s="91" t="s">
        <v>2430</v>
      </c>
    </row>
    <row r="21" spans="1:17" s="108" customFormat="1" ht="18" x14ac:dyDescent="0.25">
      <c r="A21" s="102" t="str">
        <f>VLOOKUP(E21,'LISTADO ATM'!$A$2:$C$898,3,0)</f>
        <v>NORTE</v>
      </c>
      <c r="B21" s="96">
        <v>335798403</v>
      </c>
      <c r="C21" s="90">
        <v>44246.859027777777</v>
      </c>
      <c r="D21" s="102" t="s">
        <v>2488</v>
      </c>
      <c r="E21" s="88">
        <v>703</v>
      </c>
      <c r="F21" s="84" t="str">
        <f>VLOOKUP(E21,VIP!$A$2:$O11463,2,0)</f>
        <v>DRBR703</v>
      </c>
      <c r="G21" s="87" t="str">
        <f>VLOOKUP(E21,'LISTADO ATM'!$A$2:$B$897,2,0)</f>
        <v xml:space="preserve">ATM Oficina El Mamey Los Hidalgos </v>
      </c>
      <c r="H21" s="87" t="str">
        <f>VLOOKUP(E21,VIP!$A$2:$O16384,7,FALSE)</f>
        <v>Si</v>
      </c>
      <c r="I21" s="87" t="str">
        <f>VLOOKUP(E21,VIP!$A$2:$O8349,8,FALSE)</f>
        <v>Si</v>
      </c>
      <c r="J21" s="87" t="str">
        <f>VLOOKUP(E21,VIP!$A$2:$O8299,8,FALSE)</f>
        <v>Si</v>
      </c>
      <c r="K21" s="87" t="str">
        <f>VLOOKUP(E21,VIP!$A$2:$O11873,6,0)</f>
        <v>NO</v>
      </c>
      <c r="L21" s="92" t="s">
        <v>2463</v>
      </c>
      <c r="M21" s="91" t="s">
        <v>2470</v>
      </c>
      <c r="N21" s="107" t="s">
        <v>2477</v>
      </c>
      <c r="O21" s="106" t="s">
        <v>2491</v>
      </c>
      <c r="P21" s="103"/>
      <c r="Q21" s="91" t="s">
        <v>2463</v>
      </c>
    </row>
    <row r="22" spans="1:17" s="108" customFormat="1" ht="18" x14ac:dyDescent="0.25">
      <c r="A22" s="102" t="str">
        <f>VLOOKUP(E22,'LISTADO ATM'!$A$2:$C$898,3,0)</f>
        <v>SUR</v>
      </c>
      <c r="B22" s="96">
        <v>335798408</v>
      </c>
      <c r="C22" s="90">
        <v>44246.869027777779</v>
      </c>
      <c r="D22" s="102" t="s">
        <v>2189</v>
      </c>
      <c r="E22" s="88">
        <v>582</v>
      </c>
      <c r="F22" s="84" t="e">
        <f>VLOOKUP(E22,VIP!$A$2:$O11458,2,0)</f>
        <v>#N/A</v>
      </c>
      <c r="G22" s="87" t="str">
        <f>VLOOKUP(E22,'LISTADO ATM'!$A$2:$B$897,2,0)</f>
        <v>ATM Estación Sabana Yegua</v>
      </c>
      <c r="H22" s="87" t="e">
        <f>VLOOKUP(E22,VIP!$A$2:$O16379,7,FALSE)</f>
        <v>#N/A</v>
      </c>
      <c r="I22" s="87" t="e">
        <f>VLOOKUP(E22,VIP!$A$2:$O8344,8,FALSE)</f>
        <v>#N/A</v>
      </c>
      <c r="J22" s="87" t="e">
        <f>VLOOKUP(E22,VIP!$A$2:$O8294,8,FALSE)</f>
        <v>#N/A</v>
      </c>
      <c r="K22" s="87" t="e">
        <f>VLOOKUP(E22,VIP!$A$2:$O11868,6,0)</f>
        <v>#N/A</v>
      </c>
      <c r="L22" s="92" t="s">
        <v>2228</v>
      </c>
      <c r="M22" s="91" t="s">
        <v>2470</v>
      </c>
      <c r="N22" s="107" t="s">
        <v>2477</v>
      </c>
      <c r="O22" s="106" t="s">
        <v>2479</v>
      </c>
      <c r="P22" s="103"/>
      <c r="Q22" s="91" t="s">
        <v>2228</v>
      </c>
    </row>
    <row r="23" spans="1:17" s="108" customFormat="1" ht="18" x14ac:dyDescent="0.25">
      <c r="A23" s="102" t="str">
        <f>VLOOKUP(E23,'LISTADO ATM'!$A$2:$C$898,3,0)</f>
        <v>DISTRITO NACIONAL</v>
      </c>
      <c r="B23" s="96">
        <v>335798410</v>
      </c>
      <c r="C23" s="90">
        <v>44246.870983796296</v>
      </c>
      <c r="D23" s="102" t="s">
        <v>2189</v>
      </c>
      <c r="E23" s="88">
        <v>194</v>
      </c>
      <c r="F23" s="84" t="str">
        <f>VLOOKUP(E23,VIP!$A$2:$O11457,2,0)</f>
        <v>DRBR194</v>
      </c>
      <c r="G23" s="87" t="str">
        <f>VLOOKUP(E23,'LISTADO ATM'!$A$2:$B$897,2,0)</f>
        <v xml:space="preserve">ATM UNP Pantoja </v>
      </c>
      <c r="H23" s="87" t="str">
        <f>VLOOKUP(E23,VIP!$A$2:$O16378,7,FALSE)</f>
        <v>Si</v>
      </c>
      <c r="I23" s="87" t="str">
        <f>VLOOKUP(E23,VIP!$A$2:$O8343,8,FALSE)</f>
        <v>No</v>
      </c>
      <c r="J23" s="87" t="str">
        <f>VLOOKUP(E23,VIP!$A$2:$O8293,8,FALSE)</f>
        <v>No</v>
      </c>
      <c r="K23" s="87" t="str">
        <f>VLOOKUP(E23,VIP!$A$2:$O11867,6,0)</f>
        <v>NO</v>
      </c>
      <c r="L23" s="92" t="s">
        <v>2228</v>
      </c>
      <c r="M23" s="91" t="s">
        <v>2470</v>
      </c>
      <c r="N23" s="107" t="s">
        <v>2477</v>
      </c>
      <c r="O23" s="106" t="s">
        <v>2479</v>
      </c>
      <c r="P23" s="103"/>
      <c r="Q23" s="91" t="s">
        <v>2228</v>
      </c>
    </row>
    <row r="24" spans="1:17" s="108" customFormat="1" ht="18" x14ac:dyDescent="0.25">
      <c r="A24" s="102" t="str">
        <f>VLOOKUP(E24,'LISTADO ATM'!$A$2:$C$898,3,0)</f>
        <v>DISTRITO NACIONAL</v>
      </c>
      <c r="B24" s="96">
        <v>335798416</v>
      </c>
      <c r="C24" s="90">
        <v>44246.904166666667</v>
      </c>
      <c r="D24" s="102" t="s">
        <v>2189</v>
      </c>
      <c r="E24" s="88">
        <v>722</v>
      </c>
      <c r="F24" s="84" t="str">
        <f>VLOOKUP(E24,VIP!$A$2:$O11426,2,0)</f>
        <v>DRBR393</v>
      </c>
      <c r="G24" s="87" t="str">
        <f>VLOOKUP(E24,'LISTADO ATM'!$A$2:$B$897,2,0)</f>
        <v xml:space="preserve">ATM Oficina Charles de Gaulle III </v>
      </c>
      <c r="H24" s="87" t="str">
        <f>VLOOKUP(E24,VIP!$A$2:$O16347,7,FALSE)</f>
        <v>Si</v>
      </c>
      <c r="I24" s="87" t="str">
        <f>VLOOKUP(E24,VIP!$A$2:$O8312,8,FALSE)</f>
        <v>Si</v>
      </c>
      <c r="J24" s="87" t="str">
        <f>VLOOKUP(E24,VIP!$A$2:$O8262,8,FALSE)</f>
        <v>Si</v>
      </c>
      <c r="K24" s="87" t="str">
        <f>VLOOKUP(E24,VIP!$A$2:$O11836,6,0)</f>
        <v>SI</v>
      </c>
      <c r="L24" s="92" t="s">
        <v>2228</v>
      </c>
      <c r="M24" s="91" t="s">
        <v>2470</v>
      </c>
      <c r="N24" s="107" t="s">
        <v>2477</v>
      </c>
      <c r="O24" s="106" t="s">
        <v>2479</v>
      </c>
      <c r="P24" s="103"/>
      <c r="Q24" s="91" t="s">
        <v>2228</v>
      </c>
    </row>
    <row r="25" spans="1:17" s="108" customFormat="1" ht="18" x14ac:dyDescent="0.25">
      <c r="A25" s="102" t="str">
        <f>VLOOKUP(E25,'LISTADO ATM'!$A$2:$C$898,3,0)</f>
        <v>DISTRITO NACIONAL</v>
      </c>
      <c r="B25" s="96">
        <v>335798418</v>
      </c>
      <c r="C25" s="90">
        <v>44246.950787037036</v>
      </c>
      <c r="D25" s="102" t="s">
        <v>2189</v>
      </c>
      <c r="E25" s="88">
        <v>628</v>
      </c>
      <c r="F25" s="84" t="str">
        <f>VLOOKUP(E25,VIP!$A$2:$O11458,2,0)</f>
        <v>DRBR086</v>
      </c>
      <c r="G25" s="87" t="str">
        <f>VLOOKUP(E25,'LISTADO ATM'!$A$2:$B$897,2,0)</f>
        <v xml:space="preserve">ATM Autobanco San Isidro </v>
      </c>
      <c r="H25" s="87" t="str">
        <f>VLOOKUP(E25,VIP!$A$2:$O16379,7,FALSE)</f>
        <v>Si</v>
      </c>
      <c r="I25" s="87" t="str">
        <f>VLOOKUP(E25,VIP!$A$2:$O8344,8,FALSE)</f>
        <v>Si</v>
      </c>
      <c r="J25" s="87" t="str">
        <f>VLOOKUP(E25,VIP!$A$2:$O8294,8,FALSE)</f>
        <v>Si</v>
      </c>
      <c r="K25" s="87" t="str">
        <f>VLOOKUP(E25,VIP!$A$2:$O11868,6,0)</f>
        <v>SI</v>
      </c>
      <c r="L25" s="92" t="s">
        <v>2435</v>
      </c>
      <c r="M25" s="91" t="s">
        <v>2470</v>
      </c>
      <c r="N25" s="107" t="s">
        <v>2477</v>
      </c>
      <c r="O25" s="106" t="s">
        <v>2479</v>
      </c>
      <c r="P25" s="103"/>
      <c r="Q25" s="91" t="s">
        <v>2435</v>
      </c>
    </row>
    <row r="26" spans="1:17" s="108" customFormat="1" ht="18" x14ac:dyDescent="0.25">
      <c r="A26" s="102" t="str">
        <f>VLOOKUP(E26,'LISTADO ATM'!$A$2:$C$898,3,0)</f>
        <v>DISTRITO NACIONAL</v>
      </c>
      <c r="B26" s="96">
        <v>335798421</v>
      </c>
      <c r="C26" s="90">
        <v>44246.97587962963</v>
      </c>
      <c r="D26" s="102" t="s">
        <v>2189</v>
      </c>
      <c r="E26" s="88">
        <v>115</v>
      </c>
      <c r="F26" s="84" t="str">
        <f>VLOOKUP(E26,VIP!$A$2:$O11456,2,0)</f>
        <v>DRBR115</v>
      </c>
      <c r="G26" s="87" t="str">
        <f>VLOOKUP(E26,'LISTADO ATM'!$A$2:$B$897,2,0)</f>
        <v xml:space="preserve">ATM Oficina Megacentro I </v>
      </c>
      <c r="H26" s="87" t="str">
        <f>VLOOKUP(E26,VIP!$A$2:$O16377,7,FALSE)</f>
        <v>Si</v>
      </c>
      <c r="I26" s="87" t="str">
        <f>VLOOKUP(E26,VIP!$A$2:$O8342,8,FALSE)</f>
        <v>Si</v>
      </c>
      <c r="J26" s="87" t="str">
        <f>VLOOKUP(E26,VIP!$A$2:$O8292,8,FALSE)</f>
        <v>Si</v>
      </c>
      <c r="K26" s="87" t="str">
        <f>VLOOKUP(E26,VIP!$A$2:$O11866,6,0)</f>
        <v>SI</v>
      </c>
      <c r="L26" s="92" t="s">
        <v>2228</v>
      </c>
      <c r="M26" s="91" t="s">
        <v>2470</v>
      </c>
      <c r="N26" s="107" t="s">
        <v>2477</v>
      </c>
      <c r="O26" s="106" t="s">
        <v>2479</v>
      </c>
      <c r="P26" s="103"/>
      <c r="Q26" s="91" t="s">
        <v>2228</v>
      </c>
    </row>
    <row r="27" spans="1:17" s="108" customFormat="1" ht="18" x14ac:dyDescent="0.25">
      <c r="A27" s="102" t="str">
        <f>VLOOKUP(E27,'LISTADO ATM'!$A$2:$C$898,3,0)</f>
        <v>ESTE</v>
      </c>
      <c r="B27" s="96">
        <v>335798430</v>
      </c>
      <c r="C27" s="90">
        <v>44247.326805555553</v>
      </c>
      <c r="D27" s="102" t="s">
        <v>2473</v>
      </c>
      <c r="E27" s="88">
        <v>219</v>
      </c>
      <c r="F27" s="84" t="str">
        <f>VLOOKUP(E27,VIP!$A$2:$O11459,2,0)</f>
        <v>DRBR219</v>
      </c>
      <c r="G27" s="87" t="str">
        <f>VLOOKUP(E27,'LISTADO ATM'!$A$2:$B$897,2,0)</f>
        <v xml:space="preserve">ATM Oficina La Altagracia (Higuey) </v>
      </c>
      <c r="H27" s="87" t="str">
        <f>VLOOKUP(E27,VIP!$A$2:$O16380,7,FALSE)</f>
        <v>Si</v>
      </c>
      <c r="I27" s="87" t="str">
        <f>VLOOKUP(E27,VIP!$A$2:$O8345,8,FALSE)</f>
        <v>Si</v>
      </c>
      <c r="J27" s="87" t="str">
        <f>VLOOKUP(E27,VIP!$A$2:$O8295,8,FALSE)</f>
        <v>Si</v>
      </c>
      <c r="K27" s="87" t="str">
        <f>VLOOKUP(E27,VIP!$A$2:$O11869,6,0)</f>
        <v>NO</v>
      </c>
      <c r="L27" s="92" t="s">
        <v>2501</v>
      </c>
      <c r="M27" s="91" t="s">
        <v>2470</v>
      </c>
      <c r="N27" s="107" t="s">
        <v>2477</v>
      </c>
      <c r="O27" s="106" t="s">
        <v>2478</v>
      </c>
      <c r="P27" s="103"/>
      <c r="Q27" s="91" t="s">
        <v>2501</v>
      </c>
    </row>
    <row r="28" spans="1:17" s="108" customFormat="1" ht="18" x14ac:dyDescent="0.25">
      <c r="A28" s="102" t="str">
        <f>VLOOKUP(E28,'LISTADO ATM'!$A$2:$C$898,3,0)</f>
        <v>SUR</v>
      </c>
      <c r="B28" s="96">
        <v>335798488</v>
      </c>
      <c r="C28" s="90">
        <v>44247.395543981482</v>
      </c>
      <c r="D28" s="102" t="s">
        <v>2473</v>
      </c>
      <c r="E28" s="88">
        <v>252</v>
      </c>
      <c r="F28" s="84" t="str">
        <f>VLOOKUP(E28,VIP!$A$2:$O11471,2,0)</f>
        <v>DRBR252</v>
      </c>
      <c r="G28" s="87" t="str">
        <f>VLOOKUP(E28,'LISTADO ATM'!$A$2:$B$897,2,0)</f>
        <v xml:space="preserve">ATM Banco Agrícola (Barahona) </v>
      </c>
      <c r="H28" s="87" t="str">
        <f>VLOOKUP(E28,VIP!$A$2:$O16392,7,FALSE)</f>
        <v>Si</v>
      </c>
      <c r="I28" s="87" t="str">
        <f>VLOOKUP(E28,VIP!$A$2:$O8357,8,FALSE)</f>
        <v>Si</v>
      </c>
      <c r="J28" s="87" t="str">
        <f>VLOOKUP(E28,VIP!$A$2:$O8307,8,FALSE)</f>
        <v>Si</v>
      </c>
      <c r="K28" s="87" t="str">
        <f>VLOOKUP(E28,VIP!$A$2:$O11881,6,0)</f>
        <v>NO</v>
      </c>
      <c r="L28" s="92" t="s">
        <v>2430</v>
      </c>
      <c r="M28" s="91" t="s">
        <v>2470</v>
      </c>
      <c r="N28" s="107" t="s">
        <v>2477</v>
      </c>
      <c r="O28" s="106" t="s">
        <v>2478</v>
      </c>
      <c r="P28" s="103"/>
      <c r="Q28" s="107" t="s">
        <v>2430</v>
      </c>
    </row>
    <row r="29" spans="1:17" s="108" customFormat="1" ht="18" x14ac:dyDescent="0.25">
      <c r="A29" s="102" t="str">
        <f>VLOOKUP(E29,'LISTADO ATM'!$A$2:$C$898,3,0)</f>
        <v>DISTRITO NACIONAL</v>
      </c>
      <c r="B29" s="96">
        <v>335798491</v>
      </c>
      <c r="C29" s="90">
        <v>44247.397766203707</v>
      </c>
      <c r="D29" s="102" t="s">
        <v>2189</v>
      </c>
      <c r="E29" s="88">
        <v>414</v>
      </c>
      <c r="F29" s="84" t="str">
        <f>VLOOKUP(E29,VIP!$A$2:$O11469,2,0)</f>
        <v>DRBR414</v>
      </c>
      <c r="G29" s="87" t="str">
        <f>VLOOKUP(E29,'LISTADO ATM'!$A$2:$B$897,2,0)</f>
        <v>ATM Villa Francisca II</v>
      </c>
      <c r="H29" s="87" t="str">
        <f>VLOOKUP(E29,VIP!$A$2:$O16390,7,FALSE)</f>
        <v>Si</v>
      </c>
      <c r="I29" s="87" t="str">
        <f>VLOOKUP(E29,VIP!$A$2:$O8355,8,FALSE)</f>
        <v>Si</v>
      </c>
      <c r="J29" s="87" t="str">
        <f>VLOOKUP(E29,VIP!$A$2:$O8305,8,FALSE)</f>
        <v>Si</v>
      </c>
      <c r="K29" s="87" t="str">
        <f>VLOOKUP(E29,VIP!$A$2:$O11879,6,0)</f>
        <v>SI</v>
      </c>
      <c r="L29" s="92" t="s">
        <v>2254</v>
      </c>
      <c r="M29" s="91" t="s">
        <v>2470</v>
      </c>
      <c r="N29" s="107" t="s">
        <v>2477</v>
      </c>
      <c r="O29" s="106" t="s">
        <v>2479</v>
      </c>
      <c r="P29" s="103"/>
      <c r="Q29" s="107" t="s">
        <v>2254</v>
      </c>
    </row>
    <row r="30" spans="1:17" s="108" customFormat="1" ht="18" x14ac:dyDescent="0.25">
      <c r="A30" s="102" t="str">
        <f>VLOOKUP(E30,'LISTADO ATM'!$A$2:$C$898,3,0)</f>
        <v>SUR</v>
      </c>
      <c r="B30" s="96">
        <v>335798520</v>
      </c>
      <c r="C30" s="90">
        <v>44247.415486111109</v>
      </c>
      <c r="D30" s="102" t="s">
        <v>2189</v>
      </c>
      <c r="E30" s="88">
        <v>342</v>
      </c>
      <c r="F30" s="84" t="str">
        <f>VLOOKUP(E30,VIP!$A$2:$O11465,2,0)</f>
        <v>DRBR342</v>
      </c>
      <c r="G30" s="87" t="str">
        <f>VLOOKUP(E30,'LISTADO ATM'!$A$2:$B$897,2,0)</f>
        <v>ATM Oficina Obras Públicas Azua</v>
      </c>
      <c r="H30" s="87" t="str">
        <f>VLOOKUP(E30,VIP!$A$2:$O16386,7,FALSE)</f>
        <v>Si</v>
      </c>
      <c r="I30" s="87" t="str">
        <f>VLOOKUP(E30,VIP!$A$2:$O8351,8,FALSE)</f>
        <v>Si</v>
      </c>
      <c r="J30" s="87" t="str">
        <f>VLOOKUP(E30,VIP!$A$2:$O8301,8,FALSE)</f>
        <v>Si</v>
      </c>
      <c r="K30" s="87" t="str">
        <f>VLOOKUP(E30,VIP!$A$2:$O11875,6,0)</f>
        <v>SI</v>
      </c>
      <c r="L30" s="92" t="s">
        <v>2228</v>
      </c>
      <c r="M30" s="91" t="s">
        <v>2470</v>
      </c>
      <c r="N30" s="107" t="s">
        <v>2477</v>
      </c>
      <c r="O30" s="106" t="s">
        <v>2479</v>
      </c>
      <c r="P30" s="103"/>
      <c r="Q30" s="107" t="s">
        <v>2228</v>
      </c>
    </row>
    <row r="31" spans="1:17" s="108" customFormat="1" ht="18" x14ac:dyDescent="0.25">
      <c r="A31" s="102" t="str">
        <f>VLOOKUP(E31,'LISTADO ATM'!$A$2:$C$898,3,0)</f>
        <v>DISTRITO NACIONAL</v>
      </c>
      <c r="B31" s="96">
        <v>335798546</v>
      </c>
      <c r="C31" s="90">
        <v>44247.426712962966</v>
      </c>
      <c r="D31" s="102" t="s">
        <v>2473</v>
      </c>
      <c r="E31" s="88">
        <v>70</v>
      </c>
      <c r="F31" s="84" t="str">
        <f>VLOOKUP(E31,VIP!$A$2:$O11461,2,0)</f>
        <v>DRBR070</v>
      </c>
      <c r="G31" s="87" t="str">
        <f>VLOOKUP(E31,'LISTADO ATM'!$A$2:$B$897,2,0)</f>
        <v xml:space="preserve">ATM Autoservicio Plaza Lama Zona Oriental </v>
      </c>
      <c r="H31" s="87" t="str">
        <f>VLOOKUP(E31,VIP!$A$2:$O16382,7,FALSE)</f>
        <v>Si</v>
      </c>
      <c r="I31" s="87" t="str">
        <f>VLOOKUP(E31,VIP!$A$2:$O8347,8,FALSE)</f>
        <v>Si</v>
      </c>
      <c r="J31" s="87" t="str">
        <f>VLOOKUP(E31,VIP!$A$2:$O8297,8,FALSE)</f>
        <v>Si</v>
      </c>
      <c r="K31" s="87" t="str">
        <f>VLOOKUP(E31,VIP!$A$2:$O11871,6,0)</f>
        <v>NO</v>
      </c>
      <c r="L31" s="92" t="s">
        <v>2503</v>
      </c>
      <c r="M31" s="91" t="s">
        <v>2470</v>
      </c>
      <c r="N31" s="107" t="s">
        <v>2477</v>
      </c>
      <c r="O31" s="106" t="s">
        <v>2478</v>
      </c>
      <c r="P31" s="103"/>
      <c r="Q31" s="107" t="s">
        <v>2503</v>
      </c>
    </row>
    <row r="32" spans="1:17" s="108" customFormat="1" ht="18" x14ac:dyDescent="0.25">
      <c r="A32" s="102" t="str">
        <f>VLOOKUP(E32,'LISTADO ATM'!$A$2:$C$898,3,0)</f>
        <v>DISTRITO NACIONAL</v>
      </c>
      <c r="B32" s="96">
        <v>335798621</v>
      </c>
      <c r="C32" s="90">
        <v>44247.501342592594</v>
      </c>
      <c r="D32" s="102" t="s">
        <v>2189</v>
      </c>
      <c r="E32" s="88">
        <v>696</v>
      </c>
      <c r="F32" s="84" t="str">
        <f>VLOOKUP(E32,VIP!$A$2:$O11479,2,0)</f>
        <v>DRBR696</v>
      </c>
      <c r="G32" s="87" t="str">
        <f>VLOOKUP(E32,'LISTADO ATM'!$A$2:$B$897,2,0)</f>
        <v>ATM Olé Jacobo Majluta</v>
      </c>
      <c r="H32" s="87" t="str">
        <f>VLOOKUP(E32,VIP!$A$2:$O16400,7,FALSE)</f>
        <v>Si</v>
      </c>
      <c r="I32" s="87" t="str">
        <f>VLOOKUP(E32,VIP!$A$2:$O8365,8,FALSE)</f>
        <v>Si</v>
      </c>
      <c r="J32" s="87" t="str">
        <f>VLOOKUP(E32,VIP!$A$2:$O8315,8,FALSE)</f>
        <v>Si</v>
      </c>
      <c r="K32" s="87" t="str">
        <f>VLOOKUP(E32,VIP!$A$2:$O11889,6,0)</f>
        <v>NO</v>
      </c>
      <c r="L32" s="92" t="s">
        <v>2498</v>
      </c>
      <c r="M32" s="91" t="s">
        <v>2470</v>
      </c>
      <c r="N32" s="107" t="s">
        <v>2477</v>
      </c>
      <c r="O32" s="106" t="s">
        <v>2479</v>
      </c>
      <c r="P32" s="103"/>
      <c r="Q32" s="91" t="s">
        <v>2498</v>
      </c>
    </row>
    <row r="33" spans="1:17" s="108" customFormat="1" ht="18" x14ac:dyDescent="0.25">
      <c r="A33" s="102" t="str">
        <f>VLOOKUP(E33,'LISTADO ATM'!$A$2:$C$898,3,0)</f>
        <v>SUR</v>
      </c>
      <c r="B33" s="96">
        <v>335798625</v>
      </c>
      <c r="C33" s="90">
        <v>44247.506076388891</v>
      </c>
      <c r="D33" s="102" t="s">
        <v>2189</v>
      </c>
      <c r="E33" s="88">
        <v>84</v>
      </c>
      <c r="F33" s="84" t="str">
        <f>VLOOKUP(E33,VIP!$A$2:$O11478,2,0)</f>
        <v>DRBR084</v>
      </c>
      <c r="G33" s="87" t="str">
        <f>VLOOKUP(E33,'LISTADO ATM'!$A$2:$B$897,2,0)</f>
        <v xml:space="preserve">ATM Oficina Multicentro Sirena San Cristóbal </v>
      </c>
      <c r="H33" s="87" t="str">
        <f>VLOOKUP(E33,VIP!$A$2:$O16399,7,FALSE)</f>
        <v>Si</v>
      </c>
      <c r="I33" s="87" t="str">
        <f>VLOOKUP(E33,VIP!$A$2:$O8364,8,FALSE)</f>
        <v>Si</v>
      </c>
      <c r="J33" s="87" t="str">
        <f>VLOOKUP(E33,VIP!$A$2:$O8314,8,FALSE)</f>
        <v>Si</v>
      </c>
      <c r="K33" s="87" t="str">
        <f>VLOOKUP(E33,VIP!$A$2:$O11888,6,0)</f>
        <v>SI</v>
      </c>
      <c r="L33" s="92" t="s">
        <v>2498</v>
      </c>
      <c r="M33" s="91" t="s">
        <v>2470</v>
      </c>
      <c r="N33" s="107" t="s">
        <v>2477</v>
      </c>
      <c r="O33" s="106" t="s">
        <v>2479</v>
      </c>
      <c r="P33" s="103"/>
      <c r="Q33" s="91" t="s">
        <v>2498</v>
      </c>
    </row>
    <row r="34" spans="1:17" s="108" customFormat="1" ht="18" x14ac:dyDescent="0.25">
      <c r="A34" s="102" t="str">
        <f>VLOOKUP(E34,'LISTADO ATM'!$A$2:$C$898,3,0)</f>
        <v>DISTRITO NACIONAL</v>
      </c>
      <c r="B34" s="96">
        <v>335798633</v>
      </c>
      <c r="C34" s="90">
        <v>44247.51829861111</v>
      </c>
      <c r="D34" s="102" t="s">
        <v>2473</v>
      </c>
      <c r="E34" s="88">
        <v>87</v>
      </c>
      <c r="F34" s="84" t="str">
        <f>VLOOKUP(E34,VIP!$A$2:$O11475,2,0)</f>
        <v>DRBR087</v>
      </c>
      <c r="G34" s="87" t="str">
        <f>VLOOKUP(E34,'LISTADO ATM'!$A$2:$B$897,2,0)</f>
        <v xml:space="preserve">ATM Autoservicio Sarasota </v>
      </c>
      <c r="H34" s="87" t="str">
        <f>VLOOKUP(E34,VIP!$A$2:$O16396,7,FALSE)</f>
        <v>Si</v>
      </c>
      <c r="I34" s="87" t="str">
        <f>VLOOKUP(E34,VIP!$A$2:$O8361,8,FALSE)</f>
        <v>Si</v>
      </c>
      <c r="J34" s="87" t="str">
        <f>VLOOKUP(E34,VIP!$A$2:$O8311,8,FALSE)</f>
        <v>Si</v>
      </c>
      <c r="K34" s="87" t="str">
        <f>VLOOKUP(E34,VIP!$A$2:$O11885,6,0)</f>
        <v>NO</v>
      </c>
      <c r="L34" s="92" t="s">
        <v>2503</v>
      </c>
      <c r="M34" s="91" t="s">
        <v>2470</v>
      </c>
      <c r="N34" s="107" t="s">
        <v>2477</v>
      </c>
      <c r="O34" s="106" t="s">
        <v>2478</v>
      </c>
      <c r="P34" s="103"/>
      <c r="Q34" s="91" t="s">
        <v>2503</v>
      </c>
    </row>
    <row r="35" spans="1:17" s="108" customFormat="1" ht="18" x14ac:dyDescent="0.25">
      <c r="A35" s="102" t="str">
        <f>VLOOKUP(E35,'LISTADO ATM'!$A$2:$C$898,3,0)</f>
        <v>DISTRITO NACIONAL</v>
      </c>
      <c r="B35" s="96">
        <v>335798635</v>
      </c>
      <c r="C35" s="90">
        <v>44247.523796296293</v>
      </c>
      <c r="D35" s="102" t="s">
        <v>2189</v>
      </c>
      <c r="E35" s="88">
        <v>31</v>
      </c>
      <c r="F35" s="84" t="str">
        <f>VLOOKUP(E35,VIP!$A$2:$O11473,2,0)</f>
        <v>DRBR031</v>
      </c>
      <c r="G35" s="87" t="str">
        <f>VLOOKUP(E35,'LISTADO ATM'!$A$2:$B$897,2,0)</f>
        <v xml:space="preserve">ATM Oficina San Martín I </v>
      </c>
      <c r="H35" s="87" t="str">
        <f>VLOOKUP(E35,VIP!$A$2:$O16394,7,FALSE)</f>
        <v>Si</v>
      </c>
      <c r="I35" s="87" t="str">
        <f>VLOOKUP(E35,VIP!$A$2:$O8359,8,FALSE)</f>
        <v>Si</v>
      </c>
      <c r="J35" s="87" t="str">
        <f>VLOOKUP(E35,VIP!$A$2:$O8309,8,FALSE)</f>
        <v>Si</v>
      </c>
      <c r="K35" s="87" t="str">
        <f>VLOOKUP(E35,VIP!$A$2:$O11883,6,0)</f>
        <v>NO</v>
      </c>
      <c r="L35" s="92" t="s">
        <v>2228</v>
      </c>
      <c r="M35" s="91" t="s">
        <v>2470</v>
      </c>
      <c r="N35" s="107" t="s">
        <v>2477</v>
      </c>
      <c r="O35" s="106" t="s">
        <v>2479</v>
      </c>
      <c r="P35" s="103"/>
      <c r="Q35" s="91" t="s">
        <v>2228</v>
      </c>
    </row>
    <row r="36" spans="1:17" s="108" customFormat="1" ht="18" x14ac:dyDescent="0.25">
      <c r="A36" s="102" t="str">
        <f>VLOOKUP(E36,'LISTADO ATM'!$A$2:$C$898,3,0)</f>
        <v>DISTRITO NACIONAL</v>
      </c>
      <c r="B36" s="96">
        <v>335798637</v>
      </c>
      <c r="C36" s="90">
        <v>44247.525995370372</v>
      </c>
      <c r="D36" s="102" t="s">
        <v>2189</v>
      </c>
      <c r="E36" s="88">
        <v>118</v>
      </c>
      <c r="F36" s="84" t="str">
        <f>VLOOKUP(E36,VIP!$A$2:$O11472,2,0)</f>
        <v>DRBR118</v>
      </c>
      <c r="G36" s="87" t="str">
        <f>VLOOKUP(E36,'LISTADO ATM'!$A$2:$B$897,2,0)</f>
        <v>ATM Plaza Torino</v>
      </c>
      <c r="H36" s="87" t="str">
        <f>VLOOKUP(E36,VIP!$A$2:$O16393,7,FALSE)</f>
        <v>N/A</v>
      </c>
      <c r="I36" s="87" t="str">
        <f>VLOOKUP(E36,VIP!$A$2:$O8358,8,FALSE)</f>
        <v>N/A</v>
      </c>
      <c r="J36" s="87" t="str">
        <f>VLOOKUP(E36,VIP!$A$2:$O8308,8,FALSE)</f>
        <v>N/A</v>
      </c>
      <c r="K36" s="87" t="str">
        <f>VLOOKUP(E36,VIP!$A$2:$O11882,6,0)</f>
        <v>N/A</v>
      </c>
      <c r="L36" s="92" t="s">
        <v>2228</v>
      </c>
      <c r="M36" s="91" t="s">
        <v>2470</v>
      </c>
      <c r="N36" s="107" t="s">
        <v>2477</v>
      </c>
      <c r="O36" s="106" t="s">
        <v>2479</v>
      </c>
      <c r="P36" s="103"/>
      <c r="Q36" s="91" t="s">
        <v>2228</v>
      </c>
    </row>
    <row r="37" spans="1:17" s="108" customFormat="1" ht="18" x14ac:dyDescent="0.25">
      <c r="A37" s="102" t="str">
        <f>VLOOKUP(E37,'LISTADO ATM'!$A$2:$C$898,3,0)</f>
        <v>NORTE</v>
      </c>
      <c r="B37" s="96">
        <v>335798638</v>
      </c>
      <c r="C37" s="90">
        <v>44247.528032407405</v>
      </c>
      <c r="D37" s="102" t="s">
        <v>2189</v>
      </c>
      <c r="E37" s="88">
        <v>266</v>
      </c>
      <c r="F37" s="84" t="str">
        <f>VLOOKUP(E37,VIP!$A$2:$O11471,2,0)</f>
        <v>DRBR266</v>
      </c>
      <c r="G37" s="87" t="str">
        <f>VLOOKUP(E37,'LISTADO ATM'!$A$2:$B$897,2,0)</f>
        <v xml:space="preserve">ATM Oficina Villa Francisca </v>
      </c>
      <c r="H37" s="87" t="str">
        <f>VLOOKUP(E37,VIP!$A$2:$O16392,7,FALSE)</f>
        <v>Si</v>
      </c>
      <c r="I37" s="87" t="str">
        <f>VLOOKUP(E37,VIP!$A$2:$O8357,8,FALSE)</f>
        <v>Si</v>
      </c>
      <c r="J37" s="87" t="str">
        <f>VLOOKUP(E37,VIP!$A$2:$O8307,8,FALSE)</f>
        <v>Si</v>
      </c>
      <c r="K37" s="87" t="str">
        <f>VLOOKUP(E37,VIP!$A$2:$O11881,6,0)</f>
        <v>NO</v>
      </c>
      <c r="L37" s="92" t="s">
        <v>2228</v>
      </c>
      <c r="M37" s="91" t="s">
        <v>2470</v>
      </c>
      <c r="N37" s="107" t="s">
        <v>2477</v>
      </c>
      <c r="O37" s="106" t="s">
        <v>2479</v>
      </c>
      <c r="P37" s="103"/>
      <c r="Q37" s="91" t="s">
        <v>2228</v>
      </c>
    </row>
    <row r="38" spans="1:17" s="108" customFormat="1" ht="18" x14ac:dyDescent="0.25">
      <c r="A38" s="102" t="str">
        <f>VLOOKUP(E38,'LISTADO ATM'!$A$2:$C$898,3,0)</f>
        <v>DISTRITO NACIONAL</v>
      </c>
      <c r="B38" s="96">
        <v>335798639</v>
      </c>
      <c r="C38" s="90">
        <v>44247.532129629632</v>
      </c>
      <c r="D38" s="102" t="s">
        <v>2488</v>
      </c>
      <c r="E38" s="88">
        <v>231</v>
      </c>
      <c r="F38" s="84" t="str">
        <f>VLOOKUP(E38,VIP!$A$2:$O11470,2,0)</f>
        <v>DRBR231</v>
      </c>
      <c r="G38" s="87" t="str">
        <f>VLOOKUP(E38,'LISTADO ATM'!$A$2:$B$897,2,0)</f>
        <v xml:space="preserve">ATM Oficina Zona Oriental </v>
      </c>
      <c r="H38" s="87" t="str">
        <f>VLOOKUP(E38,VIP!$A$2:$O16391,7,FALSE)</f>
        <v>Si</v>
      </c>
      <c r="I38" s="87" t="str">
        <f>VLOOKUP(E38,VIP!$A$2:$O8356,8,FALSE)</f>
        <v>Si</v>
      </c>
      <c r="J38" s="87" t="str">
        <f>VLOOKUP(E38,VIP!$A$2:$O8306,8,FALSE)</f>
        <v>Si</v>
      </c>
      <c r="K38" s="87" t="str">
        <f>VLOOKUP(E38,VIP!$A$2:$O11880,6,0)</f>
        <v>SI</v>
      </c>
      <c r="L38" s="92" t="s">
        <v>2430</v>
      </c>
      <c r="M38" s="91" t="s">
        <v>2470</v>
      </c>
      <c r="N38" s="107" t="s">
        <v>2477</v>
      </c>
      <c r="O38" s="106" t="s">
        <v>2491</v>
      </c>
      <c r="P38" s="103"/>
      <c r="Q38" s="91" t="s">
        <v>2430</v>
      </c>
    </row>
    <row r="39" spans="1:17" s="108" customFormat="1" ht="18" x14ac:dyDescent="0.25">
      <c r="A39" s="102" t="str">
        <f>VLOOKUP(E39,'LISTADO ATM'!$A$2:$C$898,3,0)</f>
        <v>DISTRITO NACIONAL</v>
      </c>
      <c r="B39" s="96">
        <v>335798640</v>
      </c>
      <c r="C39" s="90">
        <v>44247.532233796293</v>
      </c>
      <c r="D39" s="102" t="s">
        <v>2189</v>
      </c>
      <c r="E39" s="88">
        <v>812</v>
      </c>
      <c r="F39" s="84" t="str">
        <f>VLOOKUP(E39,VIP!$A$2:$O11469,2,0)</f>
        <v>DRBR812</v>
      </c>
      <c r="G39" s="87" t="str">
        <f>VLOOKUP(E39,'LISTADO ATM'!$A$2:$B$897,2,0)</f>
        <v xml:space="preserve">ATM Canasta del Pueblo </v>
      </c>
      <c r="H39" s="87" t="str">
        <f>VLOOKUP(E39,VIP!$A$2:$O16390,7,FALSE)</f>
        <v>Si</v>
      </c>
      <c r="I39" s="87" t="str">
        <f>VLOOKUP(E39,VIP!$A$2:$O8355,8,FALSE)</f>
        <v>Si</v>
      </c>
      <c r="J39" s="87" t="str">
        <f>VLOOKUP(E39,VIP!$A$2:$O8305,8,FALSE)</f>
        <v>Si</v>
      </c>
      <c r="K39" s="87" t="str">
        <f>VLOOKUP(E39,VIP!$A$2:$O11879,6,0)</f>
        <v>NO</v>
      </c>
      <c r="L39" s="92" t="s">
        <v>2228</v>
      </c>
      <c r="M39" s="91" t="s">
        <v>2470</v>
      </c>
      <c r="N39" s="107" t="s">
        <v>2477</v>
      </c>
      <c r="O39" s="106" t="s">
        <v>2479</v>
      </c>
      <c r="P39" s="103"/>
      <c r="Q39" s="91" t="s">
        <v>2228</v>
      </c>
    </row>
    <row r="40" spans="1:17" s="108" customFormat="1" ht="18" x14ac:dyDescent="0.25">
      <c r="A40" s="102" t="str">
        <f>VLOOKUP(E40,'LISTADO ATM'!$A$2:$C$898,3,0)</f>
        <v>DISTRITO NACIONAL</v>
      </c>
      <c r="B40" s="96">
        <v>335798643</v>
      </c>
      <c r="C40" s="90">
        <v>44247.533587962964</v>
      </c>
      <c r="D40" s="102" t="s">
        <v>2189</v>
      </c>
      <c r="E40" s="88">
        <v>435</v>
      </c>
      <c r="F40" s="84" t="str">
        <f>VLOOKUP(E40,VIP!$A$2:$O11468,2,0)</f>
        <v>DRBR435</v>
      </c>
      <c r="G40" s="87" t="str">
        <f>VLOOKUP(E40,'LISTADO ATM'!$A$2:$B$897,2,0)</f>
        <v xml:space="preserve">ATM Autobanco Torre I </v>
      </c>
      <c r="H40" s="87" t="str">
        <f>VLOOKUP(E40,VIP!$A$2:$O16389,7,FALSE)</f>
        <v>Si</v>
      </c>
      <c r="I40" s="87" t="str">
        <f>VLOOKUP(E40,VIP!$A$2:$O8354,8,FALSE)</f>
        <v>Si</v>
      </c>
      <c r="J40" s="87" t="str">
        <f>VLOOKUP(E40,VIP!$A$2:$O8304,8,FALSE)</f>
        <v>Si</v>
      </c>
      <c r="K40" s="87" t="str">
        <f>VLOOKUP(E40,VIP!$A$2:$O11878,6,0)</f>
        <v>SI</v>
      </c>
      <c r="L40" s="92" t="s">
        <v>2228</v>
      </c>
      <c r="M40" s="91" t="s">
        <v>2470</v>
      </c>
      <c r="N40" s="107" t="s">
        <v>2477</v>
      </c>
      <c r="O40" s="106" t="s">
        <v>2479</v>
      </c>
      <c r="P40" s="103"/>
      <c r="Q40" s="91" t="s">
        <v>2228</v>
      </c>
    </row>
    <row r="41" spans="1:17" s="108" customFormat="1" ht="18" x14ac:dyDescent="0.25">
      <c r="A41" s="102" t="str">
        <f>VLOOKUP(E41,'LISTADO ATM'!$A$2:$C$898,3,0)</f>
        <v>DISTRITO NACIONAL</v>
      </c>
      <c r="B41" s="96">
        <v>335798651</v>
      </c>
      <c r="C41" s="90">
        <v>44247.539398148147</v>
      </c>
      <c r="D41" s="102" t="s">
        <v>2473</v>
      </c>
      <c r="E41" s="88">
        <v>908</v>
      </c>
      <c r="F41" s="84" t="str">
        <f>VLOOKUP(E41,VIP!$A$2:$O11466,2,0)</f>
        <v>DRBR16D</v>
      </c>
      <c r="G41" s="87" t="str">
        <f>VLOOKUP(E41,'LISTADO ATM'!$A$2:$B$897,2,0)</f>
        <v xml:space="preserve">ATM Oficina Plaza Botánika </v>
      </c>
      <c r="H41" s="87" t="str">
        <f>VLOOKUP(E41,VIP!$A$2:$O16387,7,FALSE)</f>
        <v>Si</v>
      </c>
      <c r="I41" s="87" t="str">
        <f>VLOOKUP(E41,VIP!$A$2:$O8352,8,FALSE)</f>
        <v>Si</v>
      </c>
      <c r="J41" s="87" t="str">
        <f>VLOOKUP(E41,VIP!$A$2:$O8302,8,FALSE)</f>
        <v>Si</v>
      </c>
      <c r="K41" s="87" t="str">
        <f>VLOOKUP(E41,VIP!$A$2:$O11876,6,0)</f>
        <v>NO</v>
      </c>
      <c r="L41" s="92" t="s">
        <v>2430</v>
      </c>
      <c r="M41" s="91" t="s">
        <v>2470</v>
      </c>
      <c r="N41" s="107" t="s">
        <v>2477</v>
      </c>
      <c r="O41" s="106" t="s">
        <v>2478</v>
      </c>
      <c r="P41" s="103"/>
      <c r="Q41" s="91" t="s">
        <v>2430</v>
      </c>
    </row>
    <row r="42" spans="1:17" s="108" customFormat="1" ht="18" x14ac:dyDescent="0.25">
      <c r="A42" s="102" t="str">
        <f>VLOOKUP(E42,'LISTADO ATM'!$A$2:$C$898,3,0)</f>
        <v>ESTE</v>
      </c>
      <c r="B42" s="96">
        <v>335798661</v>
      </c>
      <c r="C42" s="90">
        <v>44247.547025462962</v>
      </c>
      <c r="D42" s="102" t="s">
        <v>2473</v>
      </c>
      <c r="E42" s="88">
        <v>824</v>
      </c>
      <c r="F42" s="84" t="str">
        <f>VLOOKUP(E42,VIP!$A$2:$O11463,2,0)</f>
        <v>DRBR824</v>
      </c>
      <c r="G42" s="87" t="str">
        <f>VLOOKUP(E42,'LISTADO ATM'!$A$2:$B$897,2,0)</f>
        <v xml:space="preserve">ATM Multiplaza (Higuey) </v>
      </c>
      <c r="H42" s="87" t="str">
        <f>VLOOKUP(E42,VIP!$A$2:$O16384,7,FALSE)</f>
        <v>Si</v>
      </c>
      <c r="I42" s="87" t="str">
        <f>VLOOKUP(E42,VIP!$A$2:$O8349,8,FALSE)</f>
        <v>Si</v>
      </c>
      <c r="J42" s="87" t="str">
        <f>VLOOKUP(E42,VIP!$A$2:$O8299,8,FALSE)</f>
        <v>Si</v>
      </c>
      <c r="K42" s="87" t="str">
        <f>VLOOKUP(E42,VIP!$A$2:$O11873,6,0)</f>
        <v>NO</v>
      </c>
      <c r="L42" s="92" t="s">
        <v>2430</v>
      </c>
      <c r="M42" s="91" t="s">
        <v>2470</v>
      </c>
      <c r="N42" s="107" t="s">
        <v>2477</v>
      </c>
      <c r="O42" s="106" t="s">
        <v>2478</v>
      </c>
      <c r="P42" s="103"/>
      <c r="Q42" s="91" t="s">
        <v>2430</v>
      </c>
    </row>
    <row r="43" spans="1:17" s="108" customFormat="1" ht="18" x14ac:dyDescent="0.25">
      <c r="A43" s="102" t="str">
        <f>VLOOKUP(E43,'LISTADO ATM'!$A$2:$C$898,3,0)</f>
        <v>DISTRITO NACIONAL</v>
      </c>
      <c r="B43" s="96">
        <v>335798681</v>
      </c>
      <c r="C43" s="90">
        <v>44247.556446759256</v>
      </c>
      <c r="D43" s="102" t="s">
        <v>2189</v>
      </c>
      <c r="E43" s="88">
        <v>488</v>
      </c>
      <c r="F43" s="84" t="str">
        <f>VLOOKUP(E43,VIP!$A$2:$O11462,2,0)</f>
        <v>DRBR488</v>
      </c>
      <c r="G43" s="87" t="str">
        <f>VLOOKUP(E43,'LISTADO ATM'!$A$2:$B$897,2,0)</f>
        <v xml:space="preserve">ATM Aeropuerto El Higuero </v>
      </c>
      <c r="H43" s="87" t="str">
        <f>VLOOKUP(E43,VIP!$A$2:$O16383,7,FALSE)</f>
        <v>Si</v>
      </c>
      <c r="I43" s="87" t="str">
        <f>VLOOKUP(E43,VIP!$A$2:$O8348,8,FALSE)</f>
        <v>Si</v>
      </c>
      <c r="J43" s="87" t="str">
        <f>VLOOKUP(E43,VIP!$A$2:$O8298,8,FALSE)</f>
        <v>Si</v>
      </c>
      <c r="K43" s="87" t="str">
        <f>VLOOKUP(E43,VIP!$A$2:$O11872,6,0)</f>
        <v>NO</v>
      </c>
      <c r="L43" s="92" t="s">
        <v>2228</v>
      </c>
      <c r="M43" s="91" t="s">
        <v>2470</v>
      </c>
      <c r="N43" s="107" t="s">
        <v>2477</v>
      </c>
      <c r="O43" s="106" t="s">
        <v>2479</v>
      </c>
      <c r="P43" s="103"/>
      <c r="Q43" s="91" t="s">
        <v>2228</v>
      </c>
    </row>
    <row r="44" spans="1:17" s="108" customFormat="1" ht="18" x14ac:dyDescent="0.25">
      <c r="A44" s="102" t="str">
        <f>VLOOKUP(E44,'LISTADO ATM'!$A$2:$C$898,3,0)</f>
        <v>DISTRITO NACIONAL</v>
      </c>
      <c r="B44" s="96">
        <v>335798683</v>
      </c>
      <c r="C44" s="90">
        <v>44247.561006944445</v>
      </c>
      <c r="D44" s="102" t="s">
        <v>2189</v>
      </c>
      <c r="E44" s="88">
        <v>792</v>
      </c>
      <c r="F44" s="84" t="str">
        <f>VLOOKUP(E44,VIP!$A$2:$O11460,2,0)</f>
        <v>DRBR792</v>
      </c>
      <c r="G44" s="87" t="str">
        <f>VLOOKUP(E44,'LISTADO ATM'!$A$2:$B$897,2,0)</f>
        <v>ATM Hospital Salvador de Gautier</v>
      </c>
      <c r="H44" s="87" t="str">
        <f>VLOOKUP(E44,VIP!$A$2:$O16381,7,FALSE)</f>
        <v>Si</v>
      </c>
      <c r="I44" s="87" t="str">
        <f>VLOOKUP(E44,VIP!$A$2:$O8346,8,FALSE)</f>
        <v>Si</v>
      </c>
      <c r="J44" s="87" t="str">
        <f>VLOOKUP(E44,VIP!$A$2:$O8296,8,FALSE)</f>
        <v>Si</v>
      </c>
      <c r="K44" s="87" t="str">
        <f>VLOOKUP(E44,VIP!$A$2:$O11870,6,0)</f>
        <v>NO</v>
      </c>
      <c r="L44" s="92" t="s">
        <v>2228</v>
      </c>
      <c r="M44" s="91" t="s">
        <v>2470</v>
      </c>
      <c r="N44" s="107" t="s">
        <v>2477</v>
      </c>
      <c r="O44" s="106" t="s">
        <v>2479</v>
      </c>
      <c r="P44" s="103"/>
      <c r="Q44" s="91" t="s">
        <v>2228</v>
      </c>
    </row>
    <row r="45" spans="1:17" s="108" customFormat="1" ht="18" x14ac:dyDescent="0.25">
      <c r="A45" s="102" t="str">
        <f>VLOOKUP(E45,'LISTADO ATM'!$A$2:$C$898,3,0)</f>
        <v>DISTRITO NACIONAL</v>
      </c>
      <c r="B45" s="96">
        <v>335798686</v>
      </c>
      <c r="C45" s="90">
        <v>44247.571944444448</v>
      </c>
      <c r="D45" s="102" t="s">
        <v>2473</v>
      </c>
      <c r="E45" s="88">
        <v>884</v>
      </c>
      <c r="F45" s="84" t="str">
        <f>VLOOKUP(E45,VIP!$A$2:$O11483,2,0)</f>
        <v>DRBR884</v>
      </c>
      <c r="G45" s="87" t="str">
        <f>VLOOKUP(E45,'LISTADO ATM'!$A$2:$B$897,2,0)</f>
        <v xml:space="preserve">ATM UNP Olé Sabana Perdida </v>
      </c>
      <c r="H45" s="87" t="str">
        <f>VLOOKUP(E45,VIP!$A$2:$O16404,7,FALSE)</f>
        <v>Si</v>
      </c>
      <c r="I45" s="87" t="str">
        <f>VLOOKUP(E45,VIP!$A$2:$O8369,8,FALSE)</f>
        <v>Si</v>
      </c>
      <c r="J45" s="87" t="str">
        <f>VLOOKUP(E45,VIP!$A$2:$O8319,8,FALSE)</f>
        <v>Si</v>
      </c>
      <c r="K45" s="87" t="str">
        <f>VLOOKUP(E45,VIP!$A$2:$O11893,6,0)</f>
        <v>NO</v>
      </c>
      <c r="L45" s="92" t="s">
        <v>2430</v>
      </c>
      <c r="M45" s="91" t="s">
        <v>2470</v>
      </c>
      <c r="N45" s="107" t="s">
        <v>2477</v>
      </c>
      <c r="O45" s="106" t="s">
        <v>2478</v>
      </c>
      <c r="P45" s="103"/>
      <c r="Q45" s="91" t="s">
        <v>2430</v>
      </c>
    </row>
    <row r="46" spans="1:17" s="108" customFormat="1" ht="18" x14ac:dyDescent="0.25">
      <c r="A46" s="102" t="str">
        <f>VLOOKUP(E46,'LISTADO ATM'!$A$2:$C$898,3,0)</f>
        <v>DISTRITO NACIONAL</v>
      </c>
      <c r="B46" s="96">
        <v>335798691</v>
      </c>
      <c r="C46" s="90">
        <v>44247.584849537037</v>
      </c>
      <c r="D46" s="102" t="s">
        <v>2473</v>
      </c>
      <c r="E46" s="88">
        <v>678</v>
      </c>
      <c r="F46" s="84" t="str">
        <f>VLOOKUP(E46,VIP!$A$2:$O11481,2,0)</f>
        <v>DRBR678</v>
      </c>
      <c r="G46" s="87" t="str">
        <f>VLOOKUP(E46,'LISTADO ATM'!$A$2:$B$897,2,0)</f>
        <v>ATM Eco Petroleo San Isidro</v>
      </c>
      <c r="H46" s="87" t="str">
        <f>VLOOKUP(E46,VIP!$A$2:$O16402,7,FALSE)</f>
        <v>Si</v>
      </c>
      <c r="I46" s="87" t="str">
        <f>VLOOKUP(E46,VIP!$A$2:$O8367,8,FALSE)</f>
        <v>Si</v>
      </c>
      <c r="J46" s="87" t="str">
        <f>VLOOKUP(E46,VIP!$A$2:$O8317,8,FALSE)</f>
        <v>Si</v>
      </c>
      <c r="K46" s="87" t="str">
        <f>VLOOKUP(E46,VIP!$A$2:$O11891,6,0)</f>
        <v>NO</v>
      </c>
      <c r="L46" s="92" t="s">
        <v>2430</v>
      </c>
      <c r="M46" s="91" t="s">
        <v>2470</v>
      </c>
      <c r="N46" s="107" t="s">
        <v>2477</v>
      </c>
      <c r="O46" s="106" t="s">
        <v>2478</v>
      </c>
      <c r="P46" s="103"/>
      <c r="Q46" s="91" t="s">
        <v>2430</v>
      </c>
    </row>
    <row r="47" spans="1:17" s="108" customFormat="1" ht="18" x14ac:dyDescent="0.25">
      <c r="A47" s="102" t="str">
        <f>VLOOKUP(E47,'LISTADO ATM'!$A$2:$C$898,3,0)</f>
        <v>DISTRITO NACIONAL</v>
      </c>
      <c r="B47" s="96">
        <v>335798700</v>
      </c>
      <c r="C47" s="90">
        <v>44247.643148148149</v>
      </c>
      <c r="D47" s="102" t="s">
        <v>2189</v>
      </c>
      <c r="E47" s="88">
        <v>821</v>
      </c>
      <c r="F47" s="84" t="str">
        <f>VLOOKUP(E47,VIP!$A$2:$O11482,2,0)</f>
        <v>DRBR821</v>
      </c>
      <c r="G47" s="87" t="str">
        <f>VLOOKUP(E47,'LISTADO ATM'!$A$2:$B$897,2,0)</f>
        <v xml:space="preserve">ATM S/M Bravo Churchill </v>
      </c>
      <c r="H47" s="87" t="str">
        <f>VLOOKUP(E47,VIP!$A$2:$O16403,7,FALSE)</f>
        <v>Si</v>
      </c>
      <c r="I47" s="87" t="str">
        <f>VLOOKUP(E47,VIP!$A$2:$O8368,8,FALSE)</f>
        <v>No</v>
      </c>
      <c r="J47" s="87" t="str">
        <f>VLOOKUP(E47,VIP!$A$2:$O8318,8,FALSE)</f>
        <v>No</v>
      </c>
      <c r="K47" s="87" t="str">
        <f>VLOOKUP(E47,VIP!$A$2:$O11892,6,0)</f>
        <v>SI</v>
      </c>
      <c r="L47" s="92" t="s">
        <v>2228</v>
      </c>
      <c r="M47" s="91" t="s">
        <v>2470</v>
      </c>
      <c r="N47" s="107" t="s">
        <v>2477</v>
      </c>
      <c r="O47" s="106" t="s">
        <v>2479</v>
      </c>
      <c r="P47" s="103"/>
      <c r="Q47" s="91" t="s">
        <v>2228</v>
      </c>
    </row>
    <row r="48" spans="1:17" s="108" customFormat="1" ht="18" x14ac:dyDescent="0.25">
      <c r="A48" s="102" t="str">
        <f>VLOOKUP(E48,'LISTADO ATM'!$A$2:$C$898,3,0)</f>
        <v>DISTRITO NACIONAL</v>
      </c>
      <c r="B48" s="96">
        <v>335798705</v>
      </c>
      <c r="C48" s="90">
        <v>44247.656666666669</v>
      </c>
      <c r="D48" s="102" t="s">
        <v>2473</v>
      </c>
      <c r="E48" s="88">
        <v>147</v>
      </c>
      <c r="F48" s="84" t="str">
        <f>VLOOKUP(E48,VIP!$A$2:$O11491,2,0)</f>
        <v>DRBR147</v>
      </c>
      <c r="G48" s="87" t="str">
        <f>VLOOKUP(E48,'LISTADO ATM'!$A$2:$B$897,2,0)</f>
        <v xml:space="preserve">ATM Kiosco Megacentro I </v>
      </c>
      <c r="H48" s="87" t="str">
        <f>VLOOKUP(E48,VIP!$A$2:$O16412,7,FALSE)</f>
        <v>Si</v>
      </c>
      <c r="I48" s="87" t="str">
        <f>VLOOKUP(E48,VIP!$A$2:$O8377,8,FALSE)</f>
        <v>Si</v>
      </c>
      <c r="J48" s="87" t="str">
        <f>VLOOKUP(E48,VIP!$A$2:$O8327,8,FALSE)</f>
        <v>Si</v>
      </c>
      <c r="K48" s="87" t="str">
        <f>VLOOKUP(E48,VIP!$A$2:$O11901,6,0)</f>
        <v>NO</v>
      </c>
      <c r="L48" s="92" t="s">
        <v>2463</v>
      </c>
      <c r="M48" s="91" t="s">
        <v>2470</v>
      </c>
      <c r="N48" s="107" t="s">
        <v>2477</v>
      </c>
      <c r="O48" s="106" t="s">
        <v>2478</v>
      </c>
      <c r="P48" s="103"/>
      <c r="Q48" s="91" t="s">
        <v>2463</v>
      </c>
    </row>
    <row r="49" spans="1:17" s="108" customFormat="1" ht="18" x14ac:dyDescent="0.25">
      <c r="A49" s="102" t="str">
        <f>VLOOKUP(E49,'LISTADO ATM'!$A$2:$C$898,3,0)</f>
        <v>DISTRITO NACIONAL</v>
      </c>
      <c r="B49" s="96">
        <v>335798706</v>
      </c>
      <c r="C49" s="90">
        <v>44247.658206018517</v>
      </c>
      <c r="D49" s="102" t="s">
        <v>2473</v>
      </c>
      <c r="E49" s="88">
        <v>493</v>
      </c>
      <c r="F49" s="84" t="str">
        <f>VLOOKUP(E49,VIP!$A$2:$O11490,2,0)</f>
        <v>DRBR493</v>
      </c>
      <c r="G49" s="87" t="str">
        <f>VLOOKUP(E49,'LISTADO ATM'!$A$2:$B$897,2,0)</f>
        <v xml:space="preserve">ATM Oficina Haina Occidental II </v>
      </c>
      <c r="H49" s="87" t="str">
        <f>VLOOKUP(E49,VIP!$A$2:$O16411,7,FALSE)</f>
        <v>Si</v>
      </c>
      <c r="I49" s="87" t="str">
        <f>VLOOKUP(E49,VIP!$A$2:$O8376,8,FALSE)</f>
        <v>Si</v>
      </c>
      <c r="J49" s="87" t="str">
        <f>VLOOKUP(E49,VIP!$A$2:$O8326,8,FALSE)</f>
        <v>Si</v>
      </c>
      <c r="K49" s="87" t="str">
        <f>VLOOKUP(E49,VIP!$A$2:$O11900,6,0)</f>
        <v>NO</v>
      </c>
      <c r="L49" s="92" t="s">
        <v>2430</v>
      </c>
      <c r="M49" s="91" t="s">
        <v>2470</v>
      </c>
      <c r="N49" s="107" t="s">
        <v>2477</v>
      </c>
      <c r="O49" s="106" t="s">
        <v>2478</v>
      </c>
      <c r="P49" s="103"/>
      <c r="Q49" s="91" t="s">
        <v>2430</v>
      </c>
    </row>
    <row r="50" spans="1:17" s="108" customFormat="1" ht="18" x14ac:dyDescent="0.25">
      <c r="A50" s="102" t="str">
        <f>VLOOKUP(E50,'LISTADO ATM'!$A$2:$C$898,3,0)</f>
        <v>DISTRITO NACIONAL</v>
      </c>
      <c r="B50" s="96">
        <v>335798707</v>
      </c>
      <c r="C50" s="90">
        <v>44247.659050925926</v>
      </c>
      <c r="D50" s="102" t="s">
        <v>2473</v>
      </c>
      <c r="E50" s="88">
        <v>572</v>
      </c>
      <c r="F50" s="84" t="str">
        <f>VLOOKUP(E50,VIP!$A$2:$O11489,2,0)</f>
        <v>DRBR174</v>
      </c>
      <c r="G50" s="87" t="str">
        <f>VLOOKUP(E50,'LISTADO ATM'!$A$2:$B$897,2,0)</f>
        <v xml:space="preserve">ATM Olé Ovando </v>
      </c>
      <c r="H50" s="87" t="str">
        <f>VLOOKUP(E50,VIP!$A$2:$O16410,7,FALSE)</f>
        <v>Si</v>
      </c>
      <c r="I50" s="87" t="str">
        <f>VLOOKUP(E50,VIP!$A$2:$O8375,8,FALSE)</f>
        <v>Si</v>
      </c>
      <c r="J50" s="87" t="str">
        <f>VLOOKUP(E50,VIP!$A$2:$O8325,8,FALSE)</f>
        <v>Si</v>
      </c>
      <c r="K50" s="87" t="str">
        <f>VLOOKUP(E50,VIP!$A$2:$O11899,6,0)</f>
        <v>NO</v>
      </c>
      <c r="L50" s="92" t="s">
        <v>2463</v>
      </c>
      <c r="M50" s="91" t="s">
        <v>2470</v>
      </c>
      <c r="N50" s="107" t="s">
        <v>2477</v>
      </c>
      <c r="O50" s="106" t="s">
        <v>2478</v>
      </c>
      <c r="P50" s="103"/>
      <c r="Q50" s="91" t="s">
        <v>2463</v>
      </c>
    </row>
    <row r="51" spans="1:17" ht="18" x14ac:dyDescent="0.25">
      <c r="A51" s="102" t="str">
        <f>VLOOKUP(E51,'LISTADO ATM'!$A$2:$C$898,3,0)</f>
        <v>SUR</v>
      </c>
      <c r="B51" s="96">
        <v>335798708</v>
      </c>
      <c r="C51" s="90">
        <v>44247.660092592596</v>
      </c>
      <c r="D51" s="102" t="s">
        <v>2473</v>
      </c>
      <c r="E51" s="88">
        <v>592</v>
      </c>
      <c r="F51" s="84" t="str">
        <f>VLOOKUP(E51,VIP!$A$2:$O11488,2,0)</f>
        <v>DRBR081</v>
      </c>
      <c r="G51" s="87" t="str">
        <f>VLOOKUP(E51,'LISTADO ATM'!$A$2:$B$897,2,0)</f>
        <v xml:space="preserve">ATM Centro de Caja San Cristóbal I </v>
      </c>
      <c r="H51" s="87" t="str">
        <f>VLOOKUP(E51,VIP!$A$2:$O16409,7,FALSE)</f>
        <v>Si</v>
      </c>
      <c r="I51" s="87" t="str">
        <f>VLOOKUP(E51,VIP!$A$2:$O8374,8,FALSE)</f>
        <v>Si</v>
      </c>
      <c r="J51" s="87" t="str">
        <f>VLOOKUP(E51,VIP!$A$2:$O8324,8,FALSE)</f>
        <v>Si</v>
      </c>
      <c r="K51" s="87" t="str">
        <f>VLOOKUP(E51,VIP!$A$2:$O11898,6,0)</f>
        <v>SI</v>
      </c>
      <c r="L51" s="92" t="s">
        <v>2430</v>
      </c>
      <c r="M51" s="91" t="s">
        <v>2470</v>
      </c>
      <c r="N51" s="107" t="s">
        <v>2477</v>
      </c>
      <c r="O51" s="106" t="s">
        <v>2478</v>
      </c>
      <c r="P51" s="103"/>
      <c r="Q51" s="91" t="s">
        <v>2430</v>
      </c>
    </row>
    <row r="52" spans="1:17" ht="18" x14ac:dyDescent="0.25">
      <c r="A52" s="102" t="str">
        <f>VLOOKUP(E52,'LISTADO ATM'!$A$2:$C$898,3,0)</f>
        <v>DISTRITO NACIONAL</v>
      </c>
      <c r="B52" s="96">
        <v>335798709</v>
      </c>
      <c r="C52" s="90">
        <v>44247.661678240744</v>
      </c>
      <c r="D52" s="102" t="s">
        <v>2473</v>
      </c>
      <c r="E52" s="88">
        <v>684</v>
      </c>
      <c r="F52" s="84" t="str">
        <f>VLOOKUP(E52,VIP!$A$2:$O11487,2,0)</f>
        <v>DRBR684</v>
      </c>
      <c r="G52" s="87" t="str">
        <f>VLOOKUP(E52,'LISTADO ATM'!$A$2:$B$897,2,0)</f>
        <v>ATM Estación Texaco Prolongación 27 Febrero</v>
      </c>
      <c r="H52" s="87" t="str">
        <f>VLOOKUP(E52,VIP!$A$2:$O16408,7,FALSE)</f>
        <v>NO</v>
      </c>
      <c r="I52" s="87" t="str">
        <f>VLOOKUP(E52,VIP!$A$2:$O8373,8,FALSE)</f>
        <v>NO</v>
      </c>
      <c r="J52" s="87" t="str">
        <f>VLOOKUP(E52,VIP!$A$2:$O8323,8,FALSE)</f>
        <v>NO</v>
      </c>
      <c r="K52" s="87" t="str">
        <f>VLOOKUP(E52,VIP!$A$2:$O11897,6,0)</f>
        <v>NO</v>
      </c>
      <c r="L52" s="92" t="s">
        <v>2430</v>
      </c>
      <c r="M52" s="91" t="s">
        <v>2470</v>
      </c>
      <c r="N52" s="107" t="s">
        <v>2477</v>
      </c>
      <c r="O52" s="106" t="s">
        <v>2478</v>
      </c>
      <c r="P52" s="103"/>
      <c r="Q52" s="91" t="s">
        <v>2430</v>
      </c>
    </row>
    <row r="53" spans="1:17" ht="18" x14ac:dyDescent="0.25">
      <c r="A53" s="102" t="str">
        <f>VLOOKUP(E53,'LISTADO ATM'!$A$2:$C$898,3,0)</f>
        <v>DISTRITO NACIONAL</v>
      </c>
      <c r="B53" s="96">
        <v>335798735</v>
      </c>
      <c r="C53" s="90">
        <v>44247.759583333333</v>
      </c>
      <c r="D53" s="102" t="s">
        <v>2189</v>
      </c>
      <c r="E53" s="88">
        <v>85</v>
      </c>
      <c r="F53" s="84" t="str">
        <f>VLOOKUP(E53,VIP!$A$2:$O11486,2,0)</f>
        <v>DRBR085</v>
      </c>
      <c r="G53" s="87" t="str">
        <f>VLOOKUP(E53,'LISTADO ATM'!$A$2:$B$897,2,0)</f>
        <v xml:space="preserve">ATM Oficina San Isidro (Fuerza Aérea) </v>
      </c>
      <c r="H53" s="87" t="str">
        <f>VLOOKUP(E53,VIP!$A$2:$O16407,7,FALSE)</f>
        <v>Si</v>
      </c>
      <c r="I53" s="87" t="str">
        <f>VLOOKUP(E53,VIP!$A$2:$O8372,8,FALSE)</f>
        <v>Si</v>
      </c>
      <c r="J53" s="87" t="str">
        <f>VLOOKUP(E53,VIP!$A$2:$O8322,8,FALSE)</f>
        <v>Si</v>
      </c>
      <c r="K53" s="87" t="str">
        <f>VLOOKUP(E53,VIP!$A$2:$O11896,6,0)</f>
        <v>NO</v>
      </c>
      <c r="L53" s="92" t="s">
        <v>2228</v>
      </c>
      <c r="M53" s="91" t="s">
        <v>2470</v>
      </c>
      <c r="N53" s="107" t="s">
        <v>2477</v>
      </c>
      <c r="O53" s="106" t="s">
        <v>2479</v>
      </c>
      <c r="P53" s="103"/>
      <c r="Q53" s="91" t="s">
        <v>2228</v>
      </c>
    </row>
    <row r="54" spans="1:17" ht="18" x14ac:dyDescent="0.25">
      <c r="A54" s="102" t="str">
        <f>VLOOKUP(E54,'LISTADO ATM'!$A$2:$C$898,3,0)</f>
        <v>DISTRITO NACIONAL</v>
      </c>
      <c r="B54" s="96">
        <v>335798736</v>
      </c>
      <c r="C54" s="90">
        <v>44247.762083333335</v>
      </c>
      <c r="D54" s="102" t="s">
        <v>2189</v>
      </c>
      <c r="E54" s="88">
        <v>23</v>
      </c>
      <c r="F54" s="84" t="str">
        <f>VLOOKUP(E54,VIP!$A$2:$O11485,2,0)</f>
        <v>DRBR023</v>
      </c>
      <c r="G54" s="87" t="str">
        <f>VLOOKUP(E54,'LISTADO ATM'!$A$2:$B$897,2,0)</f>
        <v xml:space="preserve">ATM Oficina México </v>
      </c>
      <c r="H54" s="87" t="str">
        <f>VLOOKUP(E54,VIP!$A$2:$O16406,7,FALSE)</f>
        <v>Si</v>
      </c>
      <c r="I54" s="87" t="str">
        <f>VLOOKUP(E54,VIP!$A$2:$O8371,8,FALSE)</f>
        <v>Si</v>
      </c>
      <c r="J54" s="87" t="str">
        <f>VLOOKUP(E54,VIP!$A$2:$O8321,8,FALSE)</f>
        <v>Si</v>
      </c>
      <c r="K54" s="87" t="str">
        <f>VLOOKUP(E54,VIP!$A$2:$O11895,6,0)</f>
        <v>NO</v>
      </c>
      <c r="L54" s="92" t="s">
        <v>2254</v>
      </c>
      <c r="M54" s="91" t="s">
        <v>2470</v>
      </c>
      <c r="N54" s="107" t="s">
        <v>2477</v>
      </c>
      <c r="O54" s="106" t="s">
        <v>2479</v>
      </c>
      <c r="P54" s="103"/>
      <c r="Q54" s="91" t="s">
        <v>2254</v>
      </c>
    </row>
    <row r="55" spans="1:17" ht="18" x14ac:dyDescent="0.25">
      <c r="A55" s="102" t="str">
        <f>VLOOKUP(E55,'LISTADO ATM'!$A$2:$C$898,3,0)</f>
        <v>DISTRITO NACIONAL</v>
      </c>
      <c r="B55" s="96">
        <v>335798737</v>
      </c>
      <c r="C55" s="90">
        <v>44247.766608796293</v>
      </c>
      <c r="D55" s="102" t="s">
        <v>2473</v>
      </c>
      <c r="E55" s="88">
        <v>567</v>
      </c>
      <c r="F55" s="84" t="str">
        <f>VLOOKUP(E55,VIP!$A$2:$O11484,2,0)</f>
        <v>DRBR015</v>
      </c>
      <c r="G55" s="87" t="str">
        <f>VLOOKUP(E55,'LISTADO ATM'!$A$2:$B$897,2,0)</f>
        <v xml:space="preserve">ATM Oficina Máximo Gómez </v>
      </c>
      <c r="H55" s="87" t="str">
        <f>VLOOKUP(E55,VIP!$A$2:$O16405,7,FALSE)</f>
        <v>Si</v>
      </c>
      <c r="I55" s="87" t="str">
        <f>VLOOKUP(E55,VIP!$A$2:$O8370,8,FALSE)</f>
        <v>Si</v>
      </c>
      <c r="J55" s="87" t="str">
        <f>VLOOKUP(E55,VIP!$A$2:$O8320,8,FALSE)</f>
        <v>Si</v>
      </c>
      <c r="K55" s="87" t="str">
        <f>VLOOKUP(E55,VIP!$A$2:$O11894,6,0)</f>
        <v>NO</v>
      </c>
      <c r="L55" s="92" t="s">
        <v>2463</v>
      </c>
      <c r="M55" s="91" t="s">
        <v>2470</v>
      </c>
      <c r="N55" s="107" t="s">
        <v>2477</v>
      </c>
      <c r="O55" s="106" t="s">
        <v>2478</v>
      </c>
      <c r="P55" s="103"/>
      <c r="Q55" s="91" t="s">
        <v>2463</v>
      </c>
    </row>
    <row r="56" spans="1:17" ht="18" x14ac:dyDescent="0.25">
      <c r="A56" s="102" t="str">
        <f>VLOOKUP(E56,'LISTADO ATM'!$A$2:$C$898,3,0)</f>
        <v>SUR</v>
      </c>
      <c r="B56" s="96">
        <v>335798738</v>
      </c>
      <c r="C56" s="90">
        <v>44247.768333333333</v>
      </c>
      <c r="D56" s="102" t="s">
        <v>2473</v>
      </c>
      <c r="E56" s="88">
        <v>619</v>
      </c>
      <c r="F56" s="84" t="str">
        <f>VLOOKUP(E56,VIP!$A$2:$O11483,2,0)</f>
        <v>DRBR619</v>
      </c>
      <c r="G56" s="87" t="str">
        <f>VLOOKUP(E56,'LISTADO ATM'!$A$2:$B$897,2,0)</f>
        <v xml:space="preserve">ATM Academia P.N. Hatillo (San Cristóbal) </v>
      </c>
      <c r="H56" s="87" t="str">
        <f>VLOOKUP(E56,VIP!$A$2:$O16404,7,FALSE)</f>
        <v>Si</v>
      </c>
      <c r="I56" s="87" t="str">
        <f>VLOOKUP(E56,VIP!$A$2:$O8369,8,FALSE)</f>
        <v>Si</v>
      </c>
      <c r="J56" s="87" t="str">
        <f>VLOOKUP(E56,VIP!$A$2:$O8319,8,FALSE)</f>
        <v>Si</v>
      </c>
      <c r="K56" s="87" t="str">
        <f>VLOOKUP(E56,VIP!$A$2:$O11893,6,0)</f>
        <v>NO</v>
      </c>
      <c r="L56" s="92" t="s">
        <v>2430</v>
      </c>
      <c r="M56" s="91" t="s">
        <v>2470</v>
      </c>
      <c r="N56" s="107" t="s">
        <v>2477</v>
      </c>
      <c r="O56" s="106" t="s">
        <v>2478</v>
      </c>
      <c r="P56" s="103"/>
      <c r="Q56" s="91" t="s">
        <v>2430</v>
      </c>
    </row>
    <row r="57" spans="1:17" ht="18" x14ac:dyDescent="0.25">
      <c r="A57" s="102" t="str">
        <f>VLOOKUP(E57,'LISTADO ATM'!$A$2:$C$898,3,0)</f>
        <v>DISTRITO NACIONAL</v>
      </c>
      <c r="B57" s="96">
        <v>335798740</v>
      </c>
      <c r="C57" s="90">
        <v>44247.906608796293</v>
      </c>
      <c r="D57" s="102" t="s">
        <v>2473</v>
      </c>
      <c r="E57" s="88">
        <v>192</v>
      </c>
      <c r="F57" s="84" t="str">
        <f>VLOOKUP(E57,VIP!$A$2:$O11444,2,0)</f>
        <v>DRBR192</v>
      </c>
      <c r="G57" s="87" t="str">
        <f>VLOOKUP(E57,'LISTADO ATM'!$A$2:$B$897,2,0)</f>
        <v xml:space="preserve">ATM Autobanco Luperón II </v>
      </c>
      <c r="H57" s="87" t="str">
        <f>VLOOKUP(E57,VIP!$A$2:$O16365,7,FALSE)</f>
        <v>Si</v>
      </c>
      <c r="I57" s="87" t="str">
        <f>VLOOKUP(E57,VIP!$A$2:$O8330,8,FALSE)</f>
        <v>Si</v>
      </c>
      <c r="J57" s="87" t="str">
        <f>VLOOKUP(E57,VIP!$A$2:$O8280,8,FALSE)</f>
        <v>Si</v>
      </c>
      <c r="K57" s="87" t="str">
        <f>VLOOKUP(E57,VIP!$A$2:$O11854,6,0)</f>
        <v>NO</v>
      </c>
      <c r="L57" s="92" t="s">
        <v>2430</v>
      </c>
      <c r="M57" s="91" t="s">
        <v>2470</v>
      </c>
      <c r="N57" s="107" t="s">
        <v>2477</v>
      </c>
      <c r="O57" s="106" t="s">
        <v>2478</v>
      </c>
      <c r="P57" s="103"/>
      <c r="Q57" s="91" t="s">
        <v>2430</v>
      </c>
    </row>
    <row r="58" spans="1:17" ht="18" x14ac:dyDescent="0.25">
      <c r="A58" s="102" t="str">
        <f>VLOOKUP(E58,'LISTADO ATM'!$A$2:$C$898,3,0)</f>
        <v>DISTRITO NACIONAL</v>
      </c>
      <c r="B58" s="96">
        <v>335798743</v>
      </c>
      <c r="C58" s="90">
        <v>44247.922511574077</v>
      </c>
      <c r="D58" s="102" t="s">
        <v>2473</v>
      </c>
      <c r="E58" s="88">
        <v>325</v>
      </c>
      <c r="F58" s="84" t="str">
        <f>VLOOKUP(E58,VIP!$A$2:$O11441,2,0)</f>
        <v>DRBR325</v>
      </c>
      <c r="G58" s="87" t="str">
        <f>VLOOKUP(E58,'LISTADO ATM'!$A$2:$B$897,2,0)</f>
        <v>ATM Casa Edwin</v>
      </c>
      <c r="H58" s="87" t="str">
        <f>VLOOKUP(E58,VIP!$A$2:$O16362,7,FALSE)</f>
        <v>Si</v>
      </c>
      <c r="I58" s="87" t="str">
        <f>VLOOKUP(E58,VIP!$A$2:$O8327,8,FALSE)</f>
        <v>Si</v>
      </c>
      <c r="J58" s="87" t="str">
        <f>VLOOKUP(E58,VIP!$A$2:$O8277,8,FALSE)</f>
        <v>Si</v>
      </c>
      <c r="K58" s="87" t="str">
        <f>VLOOKUP(E58,VIP!$A$2:$O11851,6,0)</f>
        <v>NO</v>
      </c>
      <c r="L58" s="92" t="s">
        <v>2430</v>
      </c>
      <c r="M58" s="91" t="s">
        <v>2470</v>
      </c>
      <c r="N58" s="107" t="s">
        <v>2477</v>
      </c>
      <c r="O58" s="106" t="s">
        <v>2478</v>
      </c>
      <c r="P58" s="103"/>
      <c r="Q58" s="91" t="s">
        <v>2430</v>
      </c>
    </row>
    <row r="59" spans="1:17" ht="18" x14ac:dyDescent="0.25">
      <c r="A59" s="102" t="str">
        <f>VLOOKUP(E59,'LISTADO ATM'!$A$2:$C$898,3,0)</f>
        <v>DISTRITO NACIONAL</v>
      </c>
      <c r="B59" s="96">
        <v>335798744</v>
      </c>
      <c r="C59" s="90">
        <v>44247.927129629628</v>
      </c>
      <c r="D59" s="102" t="s">
        <v>2189</v>
      </c>
      <c r="E59" s="88">
        <v>745</v>
      </c>
      <c r="F59" s="84" t="str">
        <f>VLOOKUP(E59,VIP!$A$2:$O11440,2,0)</f>
        <v>DRBR027</v>
      </c>
      <c r="G59" s="87" t="str">
        <f>VLOOKUP(E59,'LISTADO ATM'!$A$2:$B$897,2,0)</f>
        <v xml:space="preserve">ATM Oficina Ave. Duarte </v>
      </c>
      <c r="H59" s="87" t="str">
        <f>VLOOKUP(E59,VIP!$A$2:$O16361,7,FALSE)</f>
        <v>No</v>
      </c>
      <c r="I59" s="87" t="str">
        <f>VLOOKUP(E59,VIP!$A$2:$O8326,8,FALSE)</f>
        <v>No</v>
      </c>
      <c r="J59" s="87" t="str">
        <f>VLOOKUP(E59,VIP!$A$2:$O8276,8,FALSE)</f>
        <v>No</v>
      </c>
      <c r="K59" s="87" t="str">
        <f>VLOOKUP(E59,VIP!$A$2:$O11850,6,0)</f>
        <v>NO</v>
      </c>
      <c r="L59" s="92" t="s">
        <v>2254</v>
      </c>
      <c r="M59" s="91" t="s">
        <v>2470</v>
      </c>
      <c r="N59" s="107" t="s">
        <v>2477</v>
      </c>
      <c r="O59" s="106" t="s">
        <v>2479</v>
      </c>
      <c r="P59" s="103"/>
      <c r="Q59" s="91" t="s">
        <v>2254</v>
      </c>
    </row>
    <row r="60" spans="1:17" ht="18" x14ac:dyDescent="0.25">
      <c r="A60" s="102" t="str">
        <f>VLOOKUP(E60,'LISTADO ATM'!$A$2:$C$898,3,0)</f>
        <v>DISTRITO NACIONAL</v>
      </c>
      <c r="B60" s="96">
        <v>335798749</v>
      </c>
      <c r="C60" s="90">
        <v>44248.010949074072</v>
      </c>
      <c r="D60" s="102" t="s">
        <v>2189</v>
      </c>
      <c r="E60" s="88">
        <v>39</v>
      </c>
      <c r="F60" s="84" t="str">
        <f>VLOOKUP(E60,VIP!$A$2:$O11455,2,0)</f>
        <v>DRBR039</v>
      </c>
      <c r="G60" s="87" t="str">
        <f>VLOOKUP(E60,'LISTADO ATM'!$A$2:$B$897,2,0)</f>
        <v xml:space="preserve">ATM Oficina Ovando </v>
      </c>
      <c r="H60" s="87" t="str">
        <f>VLOOKUP(E60,VIP!$A$2:$O16376,7,FALSE)</f>
        <v>Si</v>
      </c>
      <c r="I60" s="87" t="str">
        <f>VLOOKUP(E60,VIP!$A$2:$O8341,8,FALSE)</f>
        <v>No</v>
      </c>
      <c r="J60" s="87" t="str">
        <f>VLOOKUP(E60,VIP!$A$2:$O8291,8,FALSE)</f>
        <v>No</v>
      </c>
      <c r="K60" s="87" t="str">
        <f>VLOOKUP(E60,VIP!$A$2:$O11865,6,0)</f>
        <v>NO</v>
      </c>
      <c r="L60" s="92" t="s">
        <v>2254</v>
      </c>
      <c r="M60" s="91" t="s">
        <v>2470</v>
      </c>
      <c r="N60" s="107" t="s">
        <v>2477</v>
      </c>
      <c r="O60" s="106" t="s">
        <v>2479</v>
      </c>
      <c r="P60" s="103"/>
      <c r="Q60" s="91" t="s">
        <v>2254</v>
      </c>
    </row>
    <row r="61" spans="1:17" ht="18" x14ac:dyDescent="0.25">
      <c r="A61" s="102" t="str">
        <f>VLOOKUP(E61,'LISTADO ATM'!$A$2:$C$898,3,0)</f>
        <v>DISTRITO NACIONAL</v>
      </c>
      <c r="B61" s="96">
        <v>335798753</v>
      </c>
      <c r="C61" s="90">
        <v>44248.066481481481</v>
      </c>
      <c r="D61" s="102" t="s">
        <v>2473</v>
      </c>
      <c r="E61" s="88">
        <v>642</v>
      </c>
      <c r="F61" s="84" t="str">
        <f>VLOOKUP(E61,VIP!$A$2:$O11454,2,0)</f>
        <v>DRBR24O</v>
      </c>
      <c r="G61" s="87" t="str">
        <f>VLOOKUP(E61,'LISTADO ATM'!$A$2:$B$897,2,0)</f>
        <v xml:space="preserve">ATM OMSA Sto. Dgo. </v>
      </c>
      <c r="H61" s="87" t="str">
        <f>VLOOKUP(E61,VIP!$A$2:$O16375,7,FALSE)</f>
        <v>Si</v>
      </c>
      <c r="I61" s="87" t="str">
        <f>VLOOKUP(E61,VIP!$A$2:$O8340,8,FALSE)</f>
        <v>Si</v>
      </c>
      <c r="J61" s="87" t="str">
        <f>VLOOKUP(E61,VIP!$A$2:$O8290,8,FALSE)</f>
        <v>Si</v>
      </c>
      <c r="K61" s="87" t="str">
        <f>VLOOKUP(E61,VIP!$A$2:$O11864,6,0)</f>
        <v>NO</v>
      </c>
      <c r="L61" s="92" t="s">
        <v>2463</v>
      </c>
      <c r="M61" s="91" t="s">
        <v>2470</v>
      </c>
      <c r="N61" s="107" t="s">
        <v>2477</v>
      </c>
      <c r="O61" s="106" t="s">
        <v>2478</v>
      </c>
      <c r="P61" s="103"/>
      <c r="Q61" s="91" t="s">
        <v>2463</v>
      </c>
    </row>
    <row r="62" spans="1:17" ht="18" x14ac:dyDescent="0.25">
      <c r="A62" s="102" t="str">
        <f>VLOOKUP(E62,'LISTADO ATM'!$A$2:$C$898,3,0)</f>
        <v>NORTE</v>
      </c>
      <c r="B62" s="96">
        <v>335798755</v>
      </c>
      <c r="C62" s="90">
        <v>44248.088854166665</v>
      </c>
      <c r="D62" s="102" t="s">
        <v>2488</v>
      </c>
      <c r="E62" s="88">
        <v>712</v>
      </c>
      <c r="F62" s="84" t="str">
        <f>VLOOKUP(E62,VIP!$A$2:$O11452,2,0)</f>
        <v>DRBR128</v>
      </c>
      <c r="G62" s="87" t="str">
        <f>VLOOKUP(E62,'LISTADO ATM'!$A$2:$B$897,2,0)</f>
        <v xml:space="preserve">ATM Oficina Imbert </v>
      </c>
      <c r="H62" s="87" t="str">
        <f>VLOOKUP(E62,VIP!$A$2:$O16373,7,FALSE)</f>
        <v>Si</v>
      </c>
      <c r="I62" s="87" t="str">
        <f>VLOOKUP(E62,VIP!$A$2:$O8338,8,FALSE)</f>
        <v>Si</v>
      </c>
      <c r="J62" s="87" t="str">
        <f>VLOOKUP(E62,VIP!$A$2:$O8288,8,FALSE)</f>
        <v>Si</v>
      </c>
      <c r="K62" s="87" t="str">
        <f>VLOOKUP(E62,VIP!$A$2:$O11862,6,0)</f>
        <v>SI</v>
      </c>
      <c r="L62" s="92" t="s">
        <v>2463</v>
      </c>
      <c r="M62" s="91" t="s">
        <v>2470</v>
      </c>
      <c r="N62" s="107" t="s">
        <v>2477</v>
      </c>
      <c r="O62" s="106" t="s">
        <v>2491</v>
      </c>
      <c r="P62" s="103"/>
      <c r="Q62" s="91" t="s">
        <v>2463</v>
      </c>
    </row>
    <row r="63" spans="1:17" ht="18" x14ac:dyDescent="0.25">
      <c r="A63" s="102" t="str">
        <f>VLOOKUP(E63,'LISTADO ATM'!$A$2:$C$898,3,0)</f>
        <v>DISTRITO NACIONAL</v>
      </c>
      <c r="B63" s="96">
        <v>335798757</v>
      </c>
      <c r="C63" s="90">
        <v>44248.095983796295</v>
      </c>
      <c r="D63" s="102" t="s">
        <v>2189</v>
      </c>
      <c r="E63" s="88">
        <v>231</v>
      </c>
      <c r="F63" s="84" t="str">
        <f>VLOOKUP(E63,VIP!$A$2:$O11450,2,0)</f>
        <v>DRBR231</v>
      </c>
      <c r="G63" s="87" t="str">
        <f>VLOOKUP(E63,'LISTADO ATM'!$A$2:$B$897,2,0)</f>
        <v xml:space="preserve">ATM Oficina Zona Oriental </v>
      </c>
      <c r="H63" s="87" t="str">
        <f>VLOOKUP(E63,VIP!$A$2:$O16371,7,FALSE)</f>
        <v>Si</v>
      </c>
      <c r="I63" s="87" t="str">
        <f>VLOOKUP(E63,VIP!$A$2:$O8336,8,FALSE)</f>
        <v>Si</v>
      </c>
      <c r="J63" s="87" t="str">
        <f>VLOOKUP(E63,VIP!$A$2:$O8286,8,FALSE)</f>
        <v>Si</v>
      </c>
      <c r="K63" s="87" t="str">
        <f>VLOOKUP(E63,VIP!$A$2:$O11860,6,0)</f>
        <v>SI</v>
      </c>
      <c r="L63" s="92" t="s">
        <v>2498</v>
      </c>
      <c r="M63" s="91" t="s">
        <v>2470</v>
      </c>
      <c r="N63" s="107" t="s">
        <v>2477</v>
      </c>
      <c r="O63" s="106" t="s">
        <v>2479</v>
      </c>
      <c r="P63" s="103"/>
      <c r="Q63" s="91" t="s">
        <v>2498</v>
      </c>
    </row>
    <row r="64" spans="1:17" ht="18" x14ac:dyDescent="0.25">
      <c r="A64" s="102" t="str">
        <f>VLOOKUP(E64,'LISTADO ATM'!$A$2:$C$898,3,0)</f>
        <v>DISTRITO NACIONAL</v>
      </c>
      <c r="B64" s="96">
        <v>335798758</v>
      </c>
      <c r="C64" s="90">
        <v>44248.098425925928</v>
      </c>
      <c r="D64" s="102" t="s">
        <v>2488</v>
      </c>
      <c r="E64" s="88">
        <v>946</v>
      </c>
      <c r="F64" s="84" t="str">
        <f>VLOOKUP(E64,VIP!$A$2:$O11449,2,0)</f>
        <v>DRBR24R</v>
      </c>
      <c r="G64" s="87" t="str">
        <f>VLOOKUP(E64,'LISTADO ATM'!$A$2:$B$897,2,0)</f>
        <v xml:space="preserve">ATM Oficina Núñez de Cáceres I </v>
      </c>
      <c r="H64" s="87" t="str">
        <f>VLOOKUP(E64,VIP!$A$2:$O16370,7,FALSE)</f>
        <v>Si</v>
      </c>
      <c r="I64" s="87" t="str">
        <f>VLOOKUP(E64,VIP!$A$2:$O8335,8,FALSE)</f>
        <v>Si</v>
      </c>
      <c r="J64" s="87" t="str">
        <f>VLOOKUP(E64,VIP!$A$2:$O8285,8,FALSE)</f>
        <v>Si</v>
      </c>
      <c r="K64" s="87" t="str">
        <f>VLOOKUP(E64,VIP!$A$2:$O11859,6,0)</f>
        <v>NO</v>
      </c>
      <c r="L64" s="92" t="s">
        <v>2505</v>
      </c>
      <c r="M64" s="91" t="s">
        <v>2470</v>
      </c>
      <c r="N64" s="107" t="s">
        <v>2477</v>
      </c>
      <c r="O64" s="106" t="s">
        <v>2491</v>
      </c>
      <c r="P64" s="103"/>
      <c r="Q64" s="91" t="s">
        <v>2505</v>
      </c>
    </row>
    <row r="65" spans="1:17" ht="18" x14ac:dyDescent="0.25">
      <c r="A65" s="102" t="str">
        <f>VLOOKUP(E65,'LISTADO ATM'!$A$2:$C$898,3,0)</f>
        <v>DISTRITO NACIONAL</v>
      </c>
      <c r="B65" s="96">
        <v>335798759</v>
      </c>
      <c r="C65" s="90">
        <v>44248.108518518522</v>
      </c>
      <c r="D65" s="102" t="s">
        <v>2473</v>
      </c>
      <c r="E65" s="88">
        <v>955</v>
      </c>
      <c r="F65" s="84" t="str">
        <f>VLOOKUP(E65,VIP!$A$2:$O11448,2,0)</f>
        <v>DRBR955</v>
      </c>
      <c r="G65" s="87" t="str">
        <f>VLOOKUP(E65,'LISTADO ATM'!$A$2:$B$897,2,0)</f>
        <v xml:space="preserve">ATM Oficina Americana Independencia II </v>
      </c>
      <c r="H65" s="87" t="str">
        <f>VLOOKUP(E65,VIP!$A$2:$O16369,7,FALSE)</f>
        <v>Si</v>
      </c>
      <c r="I65" s="87" t="str">
        <f>VLOOKUP(E65,VIP!$A$2:$O8334,8,FALSE)</f>
        <v>Si</v>
      </c>
      <c r="J65" s="87" t="str">
        <f>VLOOKUP(E65,VIP!$A$2:$O8284,8,FALSE)</f>
        <v>Si</v>
      </c>
      <c r="K65" s="87" t="str">
        <f>VLOOKUP(E65,VIP!$A$2:$O11858,6,0)</f>
        <v>NO</v>
      </c>
      <c r="L65" s="92" t="s">
        <v>2430</v>
      </c>
      <c r="M65" s="91" t="s">
        <v>2470</v>
      </c>
      <c r="N65" s="107" t="s">
        <v>2477</v>
      </c>
      <c r="O65" s="106" t="s">
        <v>2478</v>
      </c>
      <c r="P65" s="103"/>
      <c r="Q65" s="91" t="s">
        <v>2430</v>
      </c>
    </row>
    <row r="66" spans="1:17" ht="18" x14ac:dyDescent="0.25">
      <c r="A66" s="102" t="str">
        <f>VLOOKUP(E66,'LISTADO ATM'!$A$2:$C$898,3,0)</f>
        <v>DISTRITO NACIONAL</v>
      </c>
      <c r="B66" s="96">
        <v>335798760</v>
      </c>
      <c r="C66" s="90">
        <v>44248.110300925924</v>
      </c>
      <c r="D66" s="102" t="s">
        <v>2473</v>
      </c>
      <c r="E66" s="88">
        <v>938</v>
      </c>
      <c r="F66" s="84" t="str">
        <f>VLOOKUP(E66,VIP!$A$2:$O11447,2,0)</f>
        <v>DRBR938</v>
      </c>
      <c r="G66" s="87" t="str">
        <f>VLOOKUP(E66,'LISTADO ATM'!$A$2:$B$897,2,0)</f>
        <v xml:space="preserve">ATM Autobanco Oficina Filadelfia Plaza </v>
      </c>
      <c r="H66" s="87" t="str">
        <f>VLOOKUP(E66,VIP!$A$2:$O16368,7,FALSE)</f>
        <v>Si</v>
      </c>
      <c r="I66" s="87" t="str">
        <f>VLOOKUP(E66,VIP!$A$2:$O8333,8,FALSE)</f>
        <v>Si</v>
      </c>
      <c r="J66" s="87" t="str">
        <f>VLOOKUP(E66,VIP!$A$2:$O8283,8,FALSE)</f>
        <v>Si</v>
      </c>
      <c r="K66" s="87" t="str">
        <f>VLOOKUP(E66,VIP!$A$2:$O11857,6,0)</f>
        <v>NO</v>
      </c>
      <c r="L66" s="92" t="s">
        <v>2430</v>
      </c>
      <c r="M66" s="91" t="s">
        <v>2470</v>
      </c>
      <c r="N66" s="107" t="s">
        <v>2477</v>
      </c>
      <c r="O66" s="106" t="s">
        <v>2478</v>
      </c>
      <c r="P66" s="103"/>
      <c r="Q66" s="91" t="s">
        <v>2430</v>
      </c>
    </row>
    <row r="67" spans="1:17" ht="18" x14ac:dyDescent="0.25">
      <c r="A67" s="102" t="str">
        <f>VLOOKUP(E67,'LISTADO ATM'!$A$2:$C$898,3,0)</f>
        <v>DISTRITO NACIONAL</v>
      </c>
      <c r="B67" s="96">
        <v>335798761</v>
      </c>
      <c r="C67" s="90">
        <v>44248.118298611109</v>
      </c>
      <c r="D67" s="102" t="s">
        <v>2488</v>
      </c>
      <c r="E67" s="88">
        <v>755</v>
      </c>
      <c r="F67" s="84" t="str">
        <f>VLOOKUP(E67,VIP!$A$2:$O11446,2,0)</f>
        <v>DRBR755</v>
      </c>
      <c r="G67" s="87" t="str">
        <f>VLOOKUP(E67,'LISTADO ATM'!$A$2:$B$897,2,0)</f>
        <v xml:space="preserve">ATM Oficina Galería del Este (Plaza) </v>
      </c>
      <c r="H67" s="87" t="str">
        <f>VLOOKUP(E67,VIP!$A$2:$O16367,7,FALSE)</f>
        <v>Si</v>
      </c>
      <c r="I67" s="87" t="str">
        <f>VLOOKUP(E67,VIP!$A$2:$O8332,8,FALSE)</f>
        <v>Si</v>
      </c>
      <c r="J67" s="87" t="str">
        <f>VLOOKUP(E67,VIP!$A$2:$O8282,8,FALSE)</f>
        <v>Si</v>
      </c>
      <c r="K67" s="87" t="str">
        <f>VLOOKUP(E67,VIP!$A$2:$O11856,6,0)</f>
        <v>NO</v>
      </c>
      <c r="L67" s="92" t="s">
        <v>2430</v>
      </c>
      <c r="M67" s="91" t="s">
        <v>2470</v>
      </c>
      <c r="N67" s="107" t="s">
        <v>2477</v>
      </c>
      <c r="O67" s="106" t="s">
        <v>2491</v>
      </c>
      <c r="P67" s="103"/>
      <c r="Q67" s="91" t="s">
        <v>2430</v>
      </c>
    </row>
    <row r="68" spans="1:17" ht="18" x14ac:dyDescent="0.25">
      <c r="A68" s="102" t="str">
        <f>VLOOKUP(E68,'LISTADO ATM'!$A$2:$C$898,3,0)</f>
        <v>DISTRITO NACIONAL</v>
      </c>
      <c r="B68" s="96">
        <v>335798762</v>
      </c>
      <c r="C68" s="90">
        <v>44248.120509259257</v>
      </c>
      <c r="D68" s="102" t="s">
        <v>2473</v>
      </c>
      <c r="E68" s="88">
        <v>713</v>
      </c>
      <c r="F68" s="84" t="str">
        <f>VLOOKUP(E68,VIP!$A$2:$O11445,2,0)</f>
        <v>DRBR016</v>
      </c>
      <c r="G68" s="87" t="str">
        <f>VLOOKUP(E68,'LISTADO ATM'!$A$2:$B$897,2,0)</f>
        <v xml:space="preserve">ATM Oficina Las Américas </v>
      </c>
      <c r="H68" s="87" t="str">
        <f>VLOOKUP(E68,VIP!$A$2:$O16366,7,FALSE)</f>
        <v>Si</v>
      </c>
      <c r="I68" s="87" t="str">
        <f>VLOOKUP(E68,VIP!$A$2:$O8331,8,FALSE)</f>
        <v>Si</v>
      </c>
      <c r="J68" s="87" t="str">
        <f>VLOOKUP(E68,VIP!$A$2:$O8281,8,FALSE)</f>
        <v>Si</v>
      </c>
      <c r="K68" s="87" t="str">
        <f>VLOOKUP(E68,VIP!$A$2:$O11855,6,0)</f>
        <v>NO</v>
      </c>
      <c r="L68" s="92" t="s">
        <v>2430</v>
      </c>
      <c r="M68" s="91" t="s">
        <v>2470</v>
      </c>
      <c r="N68" s="107" t="s">
        <v>2477</v>
      </c>
      <c r="O68" s="106" t="s">
        <v>2478</v>
      </c>
      <c r="P68" s="103"/>
      <c r="Q68" s="91" t="s">
        <v>2430</v>
      </c>
    </row>
    <row r="69" spans="1:17" s="108" customFormat="1" ht="18" x14ac:dyDescent="0.25">
      <c r="A69" s="102" t="str">
        <f>VLOOKUP(E69,'LISTADO ATM'!$A$2:$C$898,3,0)</f>
        <v>DISTRITO NACIONAL</v>
      </c>
      <c r="B69" s="96">
        <v>335798763</v>
      </c>
      <c r="C69" s="90">
        <v>44248.12771990741</v>
      </c>
      <c r="D69" s="102" t="s">
        <v>2473</v>
      </c>
      <c r="E69" s="88">
        <v>655</v>
      </c>
      <c r="F69" s="84" t="str">
        <f>VLOOKUP(E69,VIP!$A$2:$O11444,2,0)</f>
        <v>DRBR655</v>
      </c>
      <c r="G69" s="87" t="str">
        <f>VLOOKUP(E69,'LISTADO ATM'!$A$2:$B$897,2,0)</f>
        <v>ATM Farmacia Sandra</v>
      </c>
      <c r="H69" s="87" t="str">
        <f>VLOOKUP(E69,VIP!$A$2:$O16365,7,FALSE)</f>
        <v>Si</v>
      </c>
      <c r="I69" s="87" t="str">
        <f>VLOOKUP(E69,VIP!$A$2:$O8330,8,FALSE)</f>
        <v>Si</v>
      </c>
      <c r="J69" s="87" t="str">
        <f>VLOOKUP(E69,VIP!$A$2:$O8280,8,FALSE)</f>
        <v>Si</v>
      </c>
      <c r="K69" s="87" t="str">
        <f>VLOOKUP(E69,VIP!$A$2:$O11854,6,0)</f>
        <v>NO</v>
      </c>
      <c r="L69" s="92" t="s">
        <v>2430</v>
      </c>
      <c r="M69" s="91" t="s">
        <v>2470</v>
      </c>
      <c r="N69" s="107" t="s">
        <v>2477</v>
      </c>
      <c r="O69" s="106" t="s">
        <v>2478</v>
      </c>
      <c r="P69" s="103"/>
      <c r="Q69" s="91" t="s">
        <v>2430</v>
      </c>
    </row>
    <row r="70" spans="1:17" s="108" customFormat="1" ht="18" x14ac:dyDescent="0.25">
      <c r="A70" s="102" t="str">
        <f>VLOOKUP(E70,'LISTADO ATM'!$A$2:$C$898,3,0)</f>
        <v>DISTRITO NACIONAL</v>
      </c>
      <c r="B70" s="96">
        <v>335798764</v>
      </c>
      <c r="C70" s="90">
        <v>44248.13045138889</v>
      </c>
      <c r="D70" s="102" t="s">
        <v>2473</v>
      </c>
      <c r="E70" s="88">
        <v>580</v>
      </c>
      <c r="F70" s="84" t="str">
        <f>VLOOKUP(E70,VIP!$A$2:$O11443,2,0)</f>
        <v>DRBR523</v>
      </c>
      <c r="G70" s="87" t="str">
        <f>VLOOKUP(E70,'LISTADO ATM'!$A$2:$B$897,2,0)</f>
        <v xml:space="preserve">ATM Edificio Propagas </v>
      </c>
      <c r="H70" s="87" t="str">
        <f>VLOOKUP(E70,VIP!$A$2:$O16364,7,FALSE)</f>
        <v>Si</v>
      </c>
      <c r="I70" s="87" t="str">
        <f>VLOOKUP(E70,VIP!$A$2:$O8329,8,FALSE)</f>
        <v>Si</v>
      </c>
      <c r="J70" s="87" t="str">
        <f>VLOOKUP(E70,VIP!$A$2:$O8279,8,FALSE)</f>
        <v>Si</v>
      </c>
      <c r="K70" s="87" t="str">
        <f>VLOOKUP(E70,VIP!$A$2:$O11853,6,0)</f>
        <v>NO</v>
      </c>
      <c r="L70" s="92" t="s">
        <v>2463</v>
      </c>
      <c r="M70" s="91" t="s">
        <v>2470</v>
      </c>
      <c r="N70" s="107" t="s">
        <v>2477</v>
      </c>
      <c r="O70" s="106" t="s">
        <v>2478</v>
      </c>
      <c r="P70" s="103"/>
      <c r="Q70" s="91" t="s">
        <v>2463</v>
      </c>
    </row>
    <row r="71" spans="1:17" s="108" customFormat="1" ht="18" x14ac:dyDescent="0.25">
      <c r="A71" s="102" t="str">
        <f>VLOOKUP(E71,'LISTADO ATM'!$A$2:$C$898,3,0)</f>
        <v>DISTRITO NACIONAL</v>
      </c>
      <c r="B71" s="96">
        <v>335798765</v>
      </c>
      <c r="C71" s="90">
        <v>44248.13212962963</v>
      </c>
      <c r="D71" s="102" t="s">
        <v>2473</v>
      </c>
      <c r="E71" s="88">
        <v>570</v>
      </c>
      <c r="F71" s="84" t="str">
        <f>VLOOKUP(E71,VIP!$A$2:$O11442,2,0)</f>
        <v>DRBR478</v>
      </c>
      <c r="G71" s="87" t="str">
        <f>VLOOKUP(E71,'LISTADO ATM'!$A$2:$B$897,2,0)</f>
        <v xml:space="preserve">ATM S/M Liverpool Villa Mella </v>
      </c>
      <c r="H71" s="87" t="str">
        <f>VLOOKUP(E71,VIP!$A$2:$O16363,7,FALSE)</f>
        <v>Si</v>
      </c>
      <c r="I71" s="87" t="str">
        <f>VLOOKUP(E71,VIP!$A$2:$O8328,8,FALSE)</f>
        <v>Si</v>
      </c>
      <c r="J71" s="87" t="str">
        <f>VLOOKUP(E71,VIP!$A$2:$O8278,8,FALSE)</f>
        <v>Si</v>
      </c>
      <c r="K71" s="87" t="str">
        <f>VLOOKUP(E71,VIP!$A$2:$O11852,6,0)</f>
        <v>NO</v>
      </c>
      <c r="L71" s="92" t="s">
        <v>2463</v>
      </c>
      <c r="M71" s="91" t="s">
        <v>2470</v>
      </c>
      <c r="N71" s="107" t="s">
        <v>2477</v>
      </c>
      <c r="O71" s="106" t="s">
        <v>2478</v>
      </c>
      <c r="P71" s="103"/>
      <c r="Q71" s="91" t="s">
        <v>2463</v>
      </c>
    </row>
    <row r="72" spans="1:17" s="108" customFormat="1" ht="18" x14ac:dyDescent="0.25">
      <c r="A72" s="102" t="str">
        <f>VLOOKUP(E72,'LISTADO ATM'!$A$2:$C$898,3,0)</f>
        <v>DISTRITO NACIONAL</v>
      </c>
      <c r="B72" s="96">
        <v>335798766</v>
      </c>
      <c r="C72" s="90">
        <v>44248.138252314813</v>
      </c>
      <c r="D72" s="102" t="s">
        <v>2473</v>
      </c>
      <c r="E72" s="88">
        <v>406</v>
      </c>
      <c r="F72" s="84" t="str">
        <f>VLOOKUP(E72,VIP!$A$2:$O11441,2,0)</f>
        <v>DRBR406</v>
      </c>
      <c r="G72" s="87" t="str">
        <f>VLOOKUP(E72,'LISTADO ATM'!$A$2:$B$897,2,0)</f>
        <v xml:space="preserve">ATM UNP Plaza Lama Máximo Gómez </v>
      </c>
      <c r="H72" s="87" t="str">
        <f>VLOOKUP(E72,VIP!$A$2:$O16362,7,FALSE)</f>
        <v>Si</v>
      </c>
      <c r="I72" s="87" t="str">
        <f>VLOOKUP(E72,VIP!$A$2:$O8327,8,FALSE)</f>
        <v>Si</v>
      </c>
      <c r="J72" s="87" t="str">
        <f>VLOOKUP(E72,VIP!$A$2:$O8277,8,FALSE)</f>
        <v>Si</v>
      </c>
      <c r="K72" s="87" t="str">
        <f>VLOOKUP(E72,VIP!$A$2:$O11851,6,0)</f>
        <v>SI</v>
      </c>
      <c r="L72" s="92" t="s">
        <v>2430</v>
      </c>
      <c r="M72" s="91" t="s">
        <v>2470</v>
      </c>
      <c r="N72" s="107" t="s">
        <v>2477</v>
      </c>
      <c r="O72" s="106" t="s">
        <v>2478</v>
      </c>
      <c r="P72" s="103"/>
      <c r="Q72" s="91" t="s">
        <v>2430</v>
      </c>
    </row>
    <row r="73" spans="1:17" s="108" customFormat="1" ht="18" x14ac:dyDescent="0.25">
      <c r="A73" s="102" t="str">
        <f>VLOOKUP(E73,'LISTADO ATM'!$A$2:$C$898,3,0)</f>
        <v>ESTE</v>
      </c>
      <c r="B73" s="96" t="s">
        <v>2507</v>
      </c>
      <c r="C73" s="90">
        <v>44248.337048611109</v>
      </c>
      <c r="D73" s="102" t="s">
        <v>2189</v>
      </c>
      <c r="E73" s="88">
        <v>117</v>
      </c>
      <c r="F73" s="84" t="str">
        <f>VLOOKUP(E73,VIP!$A$2:$O11443,2,0)</f>
        <v>DRBR117</v>
      </c>
      <c r="G73" s="87" t="str">
        <f>VLOOKUP(E73,'LISTADO ATM'!$A$2:$B$897,2,0)</f>
        <v xml:space="preserve">ATM Oficina El Seybo </v>
      </c>
      <c r="H73" s="87" t="str">
        <f>VLOOKUP(E73,VIP!$A$2:$O16364,7,FALSE)</f>
        <v>Si</v>
      </c>
      <c r="I73" s="87" t="str">
        <f>VLOOKUP(E73,VIP!$A$2:$O8329,8,FALSE)</f>
        <v>Si</v>
      </c>
      <c r="J73" s="87" t="str">
        <f>VLOOKUP(E73,VIP!$A$2:$O8279,8,FALSE)</f>
        <v>Si</v>
      </c>
      <c r="K73" s="87" t="str">
        <f>VLOOKUP(E73,VIP!$A$2:$O11853,6,0)</f>
        <v>SI</v>
      </c>
      <c r="L73" s="92" t="s">
        <v>2508</v>
      </c>
      <c r="M73" s="91" t="s">
        <v>2470</v>
      </c>
      <c r="N73" s="107" t="s">
        <v>2477</v>
      </c>
      <c r="O73" s="106" t="s">
        <v>2479</v>
      </c>
      <c r="P73" s="103"/>
      <c r="Q73" s="91" t="s">
        <v>2508</v>
      </c>
    </row>
    <row r="74" spans="1:17" s="108" customFormat="1" ht="18" x14ac:dyDescent="0.25">
      <c r="A74" s="102" t="str">
        <f>VLOOKUP(E74,'LISTADO ATM'!$A$2:$C$898,3,0)</f>
        <v>DISTRITO NACIONAL</v>
      </c>
      <c r="B74" s="96" t="s">
        <v>2506</v>
      </c>
      <c r="C74" s="90">
        <v>44248.337638888886</v>
      </c>
      <c r="D74" s="102" t="s">
        <v>2488</v>
      </c>
      <c r="E74" s="88">
        <v>911</v>
      </c>
      <c r="F74" s="84" t="str">
        <f>VLOOKUP(E74,VIP!$A$2:$O11442,2,0)</f>
        <v>DRBR911</v>
      </c>
      <c r="G74" s="87" t="str">
        <f>VLOOKUP(E74,'LISTADO ATM'!$A$2:$B$897,2,0)</f>
        <v xml:space="preserve">ATM Oficina Venezuela II </v>
      </c>
      <c r="H74" s="87" t="str">
        <f>VLOOKUP(E74,VIP!$A$2:$O16363,7,FALSE)</f>
        <v>Si</v>
      </c>
      <c r="I74" s="87" t="str">
        <f>VLOOKUP(E74,VIP!$A$2:$O8328,8,FALSE)</f>
        <v>Si</v>
      </c>
      <c r="J74" s="87" t="str">
        <f>VLOOKUP(E74,VIP!$A$2:$O8278,8,FALSE)</f>
        <v>Si</v>
      </c>
      <c r="K74" s="87" t="str">
        <f>VLOOKUP(E74,VIP!$A$2:$O11852,6,0)</f>
        <v>SI</v>
      </c>
      <c r="L74" s="92" t="s">
        <v>2463</v>
      </c>
      <c r="M74" s="91" t="s">
        <v>2470</v>
      </c>
      <c r="N74" s="107" t="s">
        <v>2477</v>
      </c>
      <c r="O74" s="106" t="s">
        <v>2491</v>
      </c>
      <c r="P74" s="103"/>
      <c r="Q74" s="91" t="s">
        <v>2463</v>
      </c>
    </row>
    <row r="75" spans="1:17" s="108" customFormat="1" ht="18" x14ac:dyDescent="0.25">
      <c r="A75" s="102" t="str">
        <f>VLOOKUP(E75,'LISTADO ATM'!$A$2:$C$898,3,0)</f>
        <v>SUR</v>
      </c>
      <c r="B75" s="96" t="s">
        <v>2519</v>
      </c>
      <c r="C75" s="90">
        <v>44248.355520833335</v>
      </c>
      <c r="D75" s="102" t="s">
        <v>2488</v>
      </c>
      <c r="E75" s="88">
        <v>765</v>
      </c>
      <c r="F75" s="84" t="str">
        <f>VLOOKUP(E75,VIP!$A$2:$O11454,2,0)</f>
        <v>DRBR191</v>
      </c>
      <c r="G75" s="87" t="str">
        <f>VLOOKUP(E75,'LISTADO ATM'!$A$2:$B$897,2,0)</f>
        <v xml:space="preserve">ATM Oficina Azua I </v>
      </c>
      <c r="H75" s="87" t="str">
        <f>VLOOKUP(E75,VIP!$A$2:$O16375,7,FALSE)</f>
        <v>Si</v>
      </c>
      <c r="I75" s="87" t="str">
        <f>VLOOKUP(E75,VIP!$A$2:$O8340,8,FALSE)</f>
        <v>Si</v>
      </c>
      <c r="J75" s="87" t="str">
        <f>VLOOKUP(E75,VIP!$A$2:$O8290,8,FALSE)</f>
        <v>Si</v>
      </c>
      <c r="K75" s="87" t="str">
        <f>VLOOKUP(E75,VIP!$A$2:$O11864,6,0)</f>
        <v>NO</v>
      </c>
      <c r="L75" s="92" t="s">
        <v>2463</v>
      </c>
      <c r="M75" s="91" t="s">
        <v>2470</v>
      </c>
      <c r="N75" s="107" t="s">
        <v>2477</v>
      </c>
      <c r="O75" s="106" t="s">
        <v>2491</v>
      </c>
      <c r="P75" s="103"/>
      <c r="Q75" s="91" t="s">
        <v>2463</v>
      </c>
    </row>
    <row r="76" spans="1:17" s="108" customFormat="1" ht="18" x14ac:dyDescent="0.25">
      <c r="A76" s="102" t="str">
        <f>VLOOKUP(E76,'LISTADO ATM'!$A$2:$C$898,3,0)</f>
        <v>ESTE</v>
      </c>
      <c r="B76" s="96" t="s">
        <v>2518</v>
      </c>
      <c r="C76" s="90">
        <v>44248.364270833335</v>
      </c>
      <c r="D76" s="102" t="s">
        <v>2473</v>
      </c>
      <c r="E76" s="88">
        <v>480</v>
      </c>
      <c r="F76" s="84" t="str">
        <f>VLOOKUP(E76,VIP!$A$2:$O11453,2,0)</f>
        <v>DRBR480</v>
      </c>
      <c r="G76" s="87" t="str">
        <f>VLOOKUP(E76,'LISTADO ATM'!$A$2:$B$897,2,0)</f>
        <v>ATM UNP Farmaconal Higuey</v>
      </c>
      <c r="H76" s="87" t="str">
        <f>VLOOKUP(E76,VIP!$A$2:$O16374,7,FALSE)</f>
        <v>N/A</v>
      </c>
      <c r="I76" s="87" t="str">
        <f>VLOOKUP(E76,VIP!$A$2:$O8339,8,FALSE)</f>
        <v>N/A</v>
      </c>
      <c r="J76" s="87" t="str">
        <f>VLOOKUP(E76,VIP!$A$2:$O8289,8,FALSE)</f>
        <v>N/A</v>
      </c>
      <c r="K76" s="87" t="str">
        <f>VLOOKUP(E76,VIP!$A$2:$O11863,6,0)</f>
        <v>N/A</v>
      </c>
      <c r="L76" s="92" t="s">
        <v>2430</v>
      </c>
      <c r="M76" s="91" t="s">
        <v>2470</v>
      </c>
      <c r="N76" s="107" t="s">
        <v>2477</v>
      </c>
      <c r="O76" s="106" t="s">
        <v>2478</v>
      </c>
      <c r="P76" s="103"/>
      <c r="Q76" s="91" t="s">
        <v>2430</v>
      </c>
    </row>
    <row r="77" spans="1:17" s="108" customFormat="1" ht="18" x14ac:dyDescent="0.25">
      <c r="A77" s="102" t="str">
        <f>VLOOKUP(E77,'LISTADO ATM'!$A$2:$C$898,3,0)</f>
        <v>DISTRITO NACIONAL</v>
      </c>
      <c r="B77" s="96" t="s">
        <v>2517</v>
      </c>
      <c r="C77" s="90">
        <v>44248.392442129632</v>
      </c>
      <c r="D77" s="102" t="s">
        <v>2189</v>
      </c>
      <c r="E77" s="88">
        <v>473</v>
      </c>
      <c r="F77" s="84" t="str">
        <f>VLOOKUP(E77,VIP!$A$2:$O11452,2,0)</f>
        <v>DRBR473</v>
      </c>
      <c r="G77" s="87" t="str">
        <f>VLOOKUP(E77,'LISTADO ATM'!$A$2:$B$897,2,0)</f>
        <v xml:space="preserve">ATM Oficina Carrefour II </v>
      </c>
      <c r="H77" s="87" t="str">
        <f>VLOOKUP(E77,VIP!$A$2:$O16373,7,FALSE)</f>
        <v>Si</v>
      </c>
      <c r="I77" s="87" t="str">
        <f>VLOOKUP(E77,VIP!$A$2:$O8338,8,FALSE)</f>
        <v>Si</v>
      </c>
      <c r="J77" s="87" t="str">
        <f>VLOOKUP(E77,VIP!$A$2:$O8288,8,FALSE)</f>
        <v>Si</v>
      </c>
      <c r="K77" s="87" t="str">
        <f>VLOOKUP(E77,VIP!$A$2:$O11862,6,0)</f>
        <v>NO</v>
      </c>
      <c r="L77" s="92" t="s">
        <v>2228</v>
      </c>
      <c r="M77" s="91" t="s">
        <v>2470</v>
      </c>
      <c r="N77" s="107" t="s">
        <v>2477</v>
      </c>
      <c r="O77" s="106" t="s">
        <v>2479</v>
      </c>
      <c r="P77" s="103"/>
      <c r="Q77" s="91" t="s">
        <v>2228</v>
      </c>
    </row>
    <row r="78" spans="1:17" s="108" customFormat="1" ht="18" x14ac:dyDescent="0.25">
      <c r="A78" s="102" t="str">
        <f>VLOOKUP(E78,'LISTADO ATM'!$A$2:$C$898,3,0)</f>
        <v>SUR</v>
      </c>
      <c r="B78" s="96" t="s">
        <v>2516</v>
      </c>
      <c r="C78" s="90">
        <v>44248.398298611108</v>
      </c>
      <c r="D78" s="102" t="s">
        <v>2189</v>
      </c>
      <c r="E78" s="88">
        <v>512</v>
      </c>
      <c r="F78" s="84" t="str">
        <f>VLOOKUP(E78,VIP!$A$2:$O11451,2,0)</f>
        <v>DRBR512</v>
      </c>
      <c r="G78" s="87" t="str">
        <f>VLOOKUP(E78,'LISTADO ATM'!$A$2:$B$897,2,0)</f>
        <v>ATM Plaza Jesús Ferreira</v>
      </c>
      <c r="H78" s="87" t="str">
        <f>VLOOKUP(E78,VIP!$A$2:$O16372,7,FALSE)</f>
        <v>N/A</v>
      </c>
      <c r="I78" s="87" t="str">
        <f>VLOOKUP(E78,VIP!$A$2:$O8337,8,FALSE)</f>
        <v>N/A</v>
      </c>
      <c r="J78" s="87" t="str">
        <f>VLOOKUP(E78,VIP!$A$2:$O8287,8,FALSE)</f>
        <v>N/A</v>
      </c>
      <c r="K78" s="87" t="str">
        <f>VLOOKUP(E78,VIP!$A$2:$O11861,6,0)</f>
        <v>N/A</v>
      </c>
      <c r="L78" s="92" t="s">
        <v>2498</v>
      </c>
      <c r="M78" s="91" t="s">
        <v>2470</v>
      </c>
      <c r="N78" s="107" t="s">
        <v>2477</v>
      </c>
      <c r="O78" s="106" t="s">
        <v>2479</v>
      </c>
      <c r="P78" s="103"/>
      <c r="Q78" s="91" t="s">
        <v>2498</v>
      </c>
    </row>
    <row r="79" spans="1:17" s="108" customFormat="1" ht="18" x14ac:dyDescent="0.25">
      <c r="A79" s="102" t="str">
        <f>VLOOKUP(E79,'LISTADO ATM'!$A$2:$C$898,3,0)</f>
        <v>ESTE</v>
      </c>
      <c r="B79" s="96" t="s">
        <v>2515</v>
      </c>
      <c r="C79" s="90">
        <v>44248.403819444444</v>
      </c>
      <c r="D79" s="102" t="s">
        <v>2473</v>
      </c>
      <c r="E79" s="88">
        <v>608</v>
      </c>
      <c r="F79" s="84" t="str">
        <f>VLOOKUP(E79,VIP!$A$2:$O11450,2,0)</f>
        <v>DRBR305</v>
      </c>
      <c r="G79" s="87" t="str">
        <f>VLOOKUP(E79,'LISTADO ATM'!$A$2:$B$897,2,0)</f>
        <v xml:space="preserve">ATM Oficina Jumbo (San Pedro) </v>
      </c>
      <c r="H79" s="87" t="str">
        <f>VLOOKUP(E79,VIP!$A$2:$O16371,7,FALSE)</f>
        <v>Si</v>
      </c>
      <c r="I79" s="87" t="str">
        <f>VLOOKUP(E79,VIP!$A$2:$O8336,8,FALSE)</f>
        <v>Si</v>
      </c>
      <c r="J79" s="87" t="str">
        <f>VLOOKUP(E79,VIP!$A$2:$O8286,8,FALSE)</f>
        <v>Si</v>
      </c>
      <c r="K79" s="87" t="str">
        <f>VLOOKUP(E79,VIP!$A$2:$O11860,6,0)</f>
        <v>SI</v>
      </c>
      <c r="L79" s="92" t="s">
        <v>2503</v>
      </c>
      <c r="M79" s="91" t="s">
        <v>2470</v>
      </c>
      <c r="N79" s="107" t="s">
        <v>2477</v>
      </c>
      <c r="O79" s="106" t="s">
        <v>2478</v>
      </c>
      <c r="P79" s="103"/>
      <c r="Q79" s="91" t="s">
        <v>2503</v>
      </c>
    </row>
    <row r="80" spans="1:17" s="108" customFormat="1" ht="18" x14ac:dyDescent="0.25">
      <c r="A80" s="102" t="str">
        <f>VLOOKUP(E80,'LISTADO ATM'!$A$2:$C$898,3,0)</f>
        <v>SUR</v>
      </c>
      <c r="B80" s="96" t="s">
        <v>2514</v>
      </c>
      <c r="C80" s="90">
        <v>44248.427233796298</v>
      </c>
      <c r="D80" s="102" t="s">
        <v>2473</v>
      </c>
      <c r="E80" s="88">
        <v>44</v>
      </c>
      <c r="F80" s="84" t="str">
        <f>VLOOKUP(E80,VIP!$A$2:$O11448,2,0)</f>
        <v>DRBR044</v>
      </c>
      <c r="G80" s="87" t="str">
        <f>VLOOKUP(E80,'LISTADO ATM'!$A$2:$B$897,2,0)</f>
        <v xml:space="preserve">ATM Oficina Pedernales </v>
      </c>
      <c r="H80" s="87" t="str">
        <f>VLOOKUP(E80,VIP!$A$2:$O16369,7,FALSE)</f>
        <v>Si</v>
      </c>
      <c r="I80" s="87" t="str">
        <f>VLOOKUP(E80,VIP!$A$2:$O8334,8,FALSE)</f>
        <v>Si</v>
      </c>
      <c r="J80" s="87" t="str">
        <f>VLOOKUP(E80,VIP!$A$2:$O8284,8,FALSE)</f>
        <v>Si</v>
      </c>
      <c r="K80" s="87" t="str">
        <f>VLOOKUP(E80,VIP!$A$2:$O11858,6,0)</f>
        <v>SI</v>
      </c>
      <c r="L80" s="92" t="s">
        <v>2430</v>
      </c>
      <c r="M80" s="91" t="s">
        <v>2470</v>
      </c>
      <c r="N80" s="107" t="s">
        <v>2477</v>
      </c>
      <c r="O80" s="106" t="s">
        <v>2478</v>
      </c>
      <c r="P80" s="103"/>
      <c r="Q80" s="91" t="s">
        <v>2430</v>
      </c>
    </row>
    <row r="81" spans="1:17" s="108" customFormat="1" ht="18" x14ac:dyDescent="0.25">
      <c r="A81" s="102" t="str">
        <f>VLOOKUP(E81,'LISTADO ATM'!$A$2:$C$898,3,0)</f>
        <v>DISTRITO NACIONAL</v>
      </c>
      <c r="B81" s="96" t="s">
        <v>2513</v>
      </c>
      <c r="C81" s="90">
        <v>44248.429479166669</v>
      </c>
      <c r="D81" s="102" t="s">
        <v>2473</v>
      </c>
      <c r="E81" s="88">
        <v>54</v>
      </c>
      <c r="F81" s="84" t="str">
        <f>VLOOKUP(E81,VIP!$A$2:$O11447,2,0)</f>
        <v>DRBR054</v>
      </c>
      <c r="G81" s="87" t="str">
        <f>VLOOKUP(E81,'LISTADO ATM'!$A$2:$B$897,2,0)</f>
        <v xml:space="preserve">ATM Autoservicio Galería 360 </v>
      </c>
      <c r="H81" s="87" t="str">
        <f>VLOOKUP(E81,VIP!$A$2:$O16368,7,FALSE)</f>
        <v>Si</v>
      </c>
      <c r="I81" s="87" t="str">
        <f>VLOOKUP(E81,VIP!$A$2:$O8333,8,FALSE)</f>
        <v>Si</v>
      </c>
      <c r="J81" s="87" t="str">
        <f>VLOOKUP(E81,VIP!$A$2:$O8283,8,FALSE)</f>
        <v>Si</v>
      </c>
      <c r="K81" s="87" t="str">
        <f>VLOOKUP(E81,VIP!$A$2:$O11857,6,0)</f>
        <v>NO</v>
      </c>
      <c r="L81" s="92" t="s">
        <v>2430</v>
      </c>
      <c r="M81" s="91" t="s">
        <v>2470</v>
      </c>
      <c r="N81" s="107" t="s">
        <v>2477</v>
      </c>
      <c r="O81" s="106" t="s">
        <v>2478</v>
      </c>
      <c r="P81" s="103"/>
      <c r="Q81" s="91" t="s">
        <v>2430</v>
      </c>
    </row>
    <row r="82" spans="1:17" s="108" customFormat="1" ht="18" x14ac:dyDescent="0.25">
      <c r="A82" s="102" t="str">
        <f>VLOOKUP(E82,'LISTADO ATM'!$A$2:$C$898,3,0)</f>
        <v>ESTE</v>
      </c>
      <c r="B82" s="96" t="s">
        <v>2512</v>
      </c>
      <c r="C82" s="90">
        <v>44248.431307870371</v>
      </c>
      <c r="D82" s="102" t="s">
        <v>2473</v>
      </c>
      <c r="E82" s="88">
        <v>114</v>
      </c>
      <c r="F82" s="84" t="str">
        <f>VLOOKUP(E82,VIP!$A$2:$O11446,2,0)</f>
        <v>DRBR114</v>
      </c>
      <c r="G82" s="87" t="str">
        <f>VLOOKUP(E82,'LISTADO ATM'!$A$2:$B$897,2,0)</f>
        <v xml:space="preserve">ATM Oficina Hato Mayor </v>
      </c>
      <c r="H82" s="87" t="str">
        <f>VLOOKUP(E82,VIP!$A$2:$O16367,7,FALSE)</f>
        <v>Si</v>
      </c>
      <c r="I82" s="87" t="str">
        <f>VLOOKUP(E82,VIP!$A$2:$O8332,8,FALSE)</f>
        <v>Si</v>
      </c>
      <c r="J82" s="87" t="str">
        <f>VLOOKUP(E82,VIP!$A$2:$O8282,8,FALSE)</f>
        <v>Si</v>
      </c>
      <c r="K82" s="87" t="str">
        <f>VLOOKUP(E82,VIP!$A$2:$O11856,6,0)</f>
        <v>NO</v>
      </c>
      <c r="L82" s="92" t="s">
        <v>2430</v>
      </c>
      <c r="M82" s="91" t="s">
        <v>2470</v>
      </c>
      <c r="N82" s="107" t="s">
        <v>2477</v>
      </c>
      <c r="O82" s="106" t="s">
        <v>2478</v>
      </c>
      <c r="P82" s="103"/>
      <c r="Q82" s="91" t="s">
        <v>2430</v>
      </c>
    </row>
    <row r="83" spans="1:17" s="108" customFormat="1" ht="18" x14ac:dyDescent="0.25">
      <c r="A83" s="102" t="str">
        <f>VLOOKUP(E83,'LISTADO ATM'!$A$2:$C$898,3,0)</f>
        <v>DISTRITO NACIONAL</v>
      </c>
      <c r="B83" s="96" t="s">
        <v>2511</v>
      </c>
      <c r="C83" s="90">
        <v>44248.436157407406</v>
      </c>
      <c r="D83" s="102" t="s">
        <v>2473</v>
      </c>
      <c r="E83" s="88">
        <v>165</v>
      </c>
      <c r="F83" s="84" t="str">
        <f>VLOOKUP(E83,VIP!$A$2:$O11445,2,0)</f>
        <v>DRBR165</v>
      </c>
      <c r="G83" s="87" t="str">
        <f>VLOOKUP(E83,'LISTADO ATM'!$A$2:$B$897,2,0)</f>
        <v>ATM Autoservicio Megacentro</v>
      </c>
      <c r="H83" s="87" t="str">
        <f>VLOOKUP(E83,VIP!$A$2:$O16366,7,FALSE)</f>
        <v>Si</v>
      </c>
      <c r="I83" s="87" t="str">
        <f>VLOOKUP(E83,VIP!$A$2:$O8331,8,FALSE)</f>
        <v>Si</v>
      </c>
      <c r="J83" s="87" t="str">
        <f>VLOOKUP(E83,VIP!$A$2:$O8281,8,FALSE)</f>
        <v>Si</v>
      </c>
      <c r="K83" s="87" t="str">
        <f>VLOOKUP(E83,VIP!$A$2:$O11855,6,0)</f>
        <v>SI</v>
      </c>
      <c r="L83" s="92" t="s">
        <v>2430</v>
      </c>
      <c r="M83" s="91" t="s">
        <v>2470</v>
      </c>
      <c r="N83" s="107" t="s">
        <v>2477</v>
      </c>
      <c r="O83" s="106" t="s">
        <v>2478</v>
      </c>
      <c r="P83" s="103"/>
      <c r="Q83" s="91" t="s">
        <v>2430</v>
      </c>
    </row>
    <row r="84" spans="1:17" s="108" customFormat="1" ht="18" x14ac:dyDescent="0.25">
      <c r="A84" s="102" t="str">
        <f>VLOOKUP(E84,'LISTADO ATM'!$A$2:$C$898,3,0)</f>
        <v>NORTE</v>
      </c>
      <c r="B84" s="96" t="s">
        <v>2510</v>
      </c>
      <c r="C84" s="90">
        <v>44248.445868055554</v>
      </c>
      <c r="D84" s="102" t="s">
        <v>2488</v>
      </c>
      <c r="E84" s="88">
        <v>171</v>
      </c>
      <c r="F84" s="84" t="str">
        <f>VLOOKUP(E84,VIP!$A$2:$O11444,2,0)</f>
        <v>DRBR171</v>
      </c>
      <c r="G84" s="87" t="str">
        <f>VLOOKUP(E84,'LISTADO ATM'!$A$2:$B$897,2,0)</f>
        <v xml:space="preserve">ATM Oficina Moca </v>
      </c>
      <c r="H84" s="87" t="str">
        <f>VLOOKUP(E84,VIP!$A$2:$O16365,7,FALSE)</f>
        <v>Si</v>
      </c>
      <c r="I84" s="87" t="str">
        <f>VLOOKUP(E84,VIP!$A$2:$O8330,8,FALSE)</f>
        <v>Si</v>
      </c>
      <c r="J84" s="87" t="str">
        <f>VLOOKUP(E84,VIP!$A$2:$O8280,8,FALSE)</f>
        <v>Si</v>
      </c>
      <c r="K84" s="87" t="str">
        <f>VLOOKUP(E84,VIP!$A$2:$O11854,6,0)</f>
        <v>NO</v>
      </c>
      <c r="L84" s="92" t="s">
        <v>2430</v>
      </c>
      <c r="M84" s="91" t="s">
        <v>2470</v>
      </c>
      <c r="N84" s="107" t="s">
        <v>2477</v>
      </c>
      <c r="O84" s="106" t="s">
        <v>2491</v>
      </c>
      <c r="P84" s="103"/>
      <c r="Q84" s="91" t="s">
        <v>2430</v>
      </c>
    </row>
    <row r="85" spans="1:17" s="108" customFormat="1" ht="18" x14ac:dyDescent="0.25">
      <c r="A85" s="102" t="str">
        <f>VLOOKUP(E85,'LISTADO ATM'!$A$2:$C$898,3,0)</f>
        <v>SUR</v>
      </c>
      <c r="B85" s="96" t="s">
        <v>2509</v>
      </c>
      <c r="C85" s="90">
        <v>44248.449108796296</v>
      </c>
      <c r="D85" s="102" t="s">
        <v>2473</v>
      </c>
      <c r="E85" s="88">
        <v>249</v>
      </c>
      <c r="F85" s="84" t="str">
        <f>VLOOKUP(E85,VIP!$A$2:$O11443,2,0)</f>
        <v>DRBR249</v>
      </c>
      <c r="G85" s="87" t="str">
        <f>VLOOKUP(E85,'LISTADO ATM'!$A$2:$B$897,2,0)</f>
        <v xml:space="preserve">ATM Banco Agrícola Neiba </v>
      </c>
      <c r="H85" s="87" t="str">
        <f>VLOOKUP(E85,VIP!$A$2:$O16364,7,FALSE)</f>
        <v>Si</v>
      </c>
      <c r="I85" s="87" t="str">
        <f>VLOOKUP(E85,VIP!$A$2:$O8329,8,FALSE)</f>
        <v>Si</v>
      </c>
      <c r="J85" s="87" t="str">
        <f>VLOOKUP(E85,VIP!$A$2:$O8279,8,FALSE)</f>
        <v>Si</v>
      </c>
      <c r="K85" s="87" t="str">
        <f>VLOOKUP(E85,VIP!$A$2:$O11853,6,0)</f>
        <v>NO</v>
      </c>
      <c r="L85" s="92" t="s">
        <v>2430</v>
      </c>
      <c r="M85" s="91" t="s">
        <v>2470</v>
      </c>
      <c r="N85" s="107" t="s">
        <v>2477</v>
      </c>
      <c r="O85" s="106" t="s">
        <v>2478</v>
      </c>
      <c r="P85" s="103"/>
      <c r="Q85" s="91" t="s">
        <v>2430</v>
      </c>
    </row>
    <row r="86" spans="1:17" s="108" customFormat="1" ht="18" x14ac:dyDescent="0.25">
      <c r="A86" s="102" t="str">
        <f>VLOOKUP(E86,'LISTADO ATM'!$A$2:$C$898,3,0)</f>
        <v>SUR</v>
      </c>
      <c r="B86" s="96" t="s">
        <v>2540</v>
      </c>
      <c r="C86" s="90">
        <v>44248.477303240739</v>
      </c>
      <c r="D86" s="102" t="s">
        <v>2473</v>
      </c>
      <c r="E86" s="88">
        <v>995</v>
      </c>
      <c r="F86" s="84" t="str">
        <f>VLOOKUP(E86,VIP!$A$2:$O11465,2,0)</f>
        <v>DRBR545</v>
      </c>
      <c r="G86" s="87" t="str">
        <f>VLOOKUP(E86,'LISTADO ATM'!$A$2:$B$897,2,0)</f>
        <v xml:space="preserve">ATM Oficina San Cristobal III (Lobby) </v>
      </c>
      <c r="H86" s="87" t="str">
        <f>VLOOKUP(E86,VIP!$A$2:$O16386,7,FALSE)</f>
        <v>Si</v>
      </c>
      <c r="I86" s="87" t="str">
        <f>VLOOKUP(E86,VIP!$A$2:$O8351,8,FALSE)</f>
        <v>No</v>
      </c>
      <c r="J86" s="87" t="str">
        <f>VLOOKUP(E86,VIP!$A$2:$O8301,8,FALSE)</f>
        <v>No</v>
      </c>
      <c r="K86" s="87" t="str">
        <f>VLOOKUP(E86,VIP!$A$2:$O11875,6,0)</f>
        <v>NO</v>
      </c>
      <c r="L86" s="92" t="s">
        <v>2463</v>
      </c>
      <c r="M86" s="91" t="s">
        <v>2470</v>
      </c>
      <c r="N86" s="107" t="s">
        <v>2477</v>
      </c>
      <c r="O86" s="106" t="s">
        <v>2478</v>
      </c>
      <c r="P86" s="103"/>
      <c r="Q86" s="91" t="s">
        <v>2463</v>
      </c>
    </row>
    <row r="87" spans="1:17" s="108" customFormat="1" ht="18" x14ac:dyDescent="0.25">
      <c r="A87" s="102" t="str">
        <f>VLOOKUP(E87,'LISTADO ATM'!$A$2:$C$898,3,0)</f>
        <v>NORTE</v>
      </c>
      <c r="B87" s="96" t="s">
        <v>2539</v>
      </c>
      <c r="C87" s="90">
        <v>44248.47934027778</v>
      </c>
      <c r="D87" s="102" t="s">
        <v>2190</v>
      </c>
      <c r="E87" s="88">
        <v>520</v>
      </c>
      <c r="F87" s="84" t="str">
        <f>VLOOKUP(E87,VIP!$A$2:$O11464,2,0)</f>
        <v>DRBR520</v>
      </c>
      <c r="G87" s="87" t="str">
        <f>VLOOKUP(E87,'LISTADO ATM'!$A$2:$B$897,2,0)</f>
        <v xml:space="preserve">ATM Cooperativa Navarrete (COOPNAVA) </v>
      </c>
      <c r="H87" s="87" t="str">
        <f>VLOOKUP(E87,VIP!$A$2:$O16385,7,FALSE)</f>
        <v>Si</v>
      </c>
      <c r="I87" s="87" t="str">
        <f>VLOOKUP(E87,VIP!$A$2:$O8350,8,FALSE)</f>
        <v>Si</v>
      </c>
      <c r="J87" s="87" t="str">
        <f>VLOOKUP(E87,VIP!$A$2:$O8300,8,FALSE)</f>
        <v>Si</v>
      </c>
      <c r="K87" s="87" t="str">
        <f>VLOOKUP(E87,VIP!$A$2:$O11874,6,0)</f>
        <v>NO</v>
      </c>
      <c r="L87" s="92" t="s">
        <v>2228</v>
      </c>
      <c r="M87" s="91" t="s">
        <v>2470</v>
      </c>
      <c r="N87" s="107" t="s">
        <v>2477</v>
      </c>
      <c r="O87" s="106" t="s">
        <v>2500</v>
      </c>
      <c r="P87" s="103"/>
      <c r="Q87" s="91" t="s">
        <v>2228</v>
      </c>
    </row>
    <row r="88" spans="1:17" s="108" customFormat="1" ht="18" x14ac:dyDescent="0.25">
      <c r="A88" s="102" t="str">
        <f>VLOOKUP(E88,'LISTADO ATM'!$A$2:$C$898,3,0)</f>
        <v>DISTRITO NACIONAL</v>
      </c>
      <c r="B88" s="96" t="s">
        <v>2538</v>
      </c>
      <c r="C88" s="90">
        <v>44248.483969907407</v>
      </c>
      <c r="D88" s="102" t="s">
        <v>2473</v>
      </c>
      <c r="E88" s="88">
        <v>918</v>
      </c>
      <c r="F88" s="84" t="str">
        <f>VLOOKUP(E88,VIP!$A$2:$O11462,2,0)</f>
        <v>DRBR918</v>
      </c>
      <c r="G88" s="87" t="str">
        <f>VLOOKUP(E88,'LISTADO ATM'!$A$2:$B$897,2,0)</f>
        <v xml:space="preserve">ATM S/M Liverpool de la Jacobo Majluta </v>
      </c>
      <c r="H88" s="87" t="str">
        <f>VLOOKUP(E88,VIP!$A$2:$O16383,7,FALSE)</f>
        <v>Si</v>
      </c>
      <c r="I88" s="87" t="str">
        <f>VLOOKUP(E88,VIP!$A$2:$O8348,8,FALSE)</f>
        <v>Si</v>
      </c>
      <c r="J88" s="87" t="str">
        <f>VLOOKUP(E88,VIP!$A$2:$O8298,8,FALSE)</f>
        <v>Si</v>
      </c>
      <c r="K88" s="87" t="str">
        <f>VLOOKUP(E88,VIP!$A$2:$O11872,6,0)</f>
        <v>NO</v>
      </c>
      <c r="L88" s="92" t="s">
        <v>2430</v>
      </c>
      <c r="M88" s="91" t="s">
        <v>2470</v>
      </c>
      <c r="N88" s="107" t="s">
        <v>2477</v>
      </c>
      <c r="O88" s="106" t="s">
        <v>2478</v>
      </c>
      <c r="P88" s="103"/>
      <c r="Q88" s="91" t="s">
        <v>2430</v>
      </c>
    </row>
    <row r="89" spans="1:17" s="108" customFormat="1" ht="18" x14ac:dyDescent="0.25">
      <c r="A89" s="102" t="str">
        <f>VLOOKUP(E89,'LISTADO ATM'!$A$2:$C$898,3,0)</f>
        <v>ESTE</v>
      </c>
      <c r="B89" s="96" t="s">
        <v>2537</v>
      </c>
      <c r="C89" s="90">
        <v>44248.487650462965</v>
      </c>
      <c r="D89" s="102" t="s">
        <v>2473</v>
      </c>
      <c r="E89" s="88">
        <v>912</v>
      </c>
      <c r="F89" s="84" t="str">
        <f>VLOOKUP(E89,VIP!$A$2:$O11461,2,0)</f>
        <v>DRBR973</v>
      </c>
      <c r="G89" s="87" t="str">
        <f>VLOOKUP(E89,'LISTADO ATM'!$A$2:$B$897,2,0)</f>
        <v xml:space="preserve">ATM Oficina San Pedro II </v>
      </c>
      <c r="H89" s="87" t="str">
        <f>VLOOKUP(E89,VIP!$A$2:$O16382,7,FALSE)</f>
        <v>Si</v>
      </c>
      <c r="I89" s="87" t="str">
        <f>VLOOKUP(E89,VIP!$A$2:$O8347,8,FALSE)</f>
        <v>Si</v>
      </c>
      <c r="J89" s="87" t="str">
        <f>VLOOKUP(E89,VIP!$A$2:$O8297,8,FALSE)</f>
        <v>Si</v>
      </c>
      <c r="K89" s="87" t="str">
        <f>VLOOKUP(E89,VIP!$A$2:$O11871,6,0)</f>
        <v>SI</v>
      </c>
      <c r="L89" s="92" t="s">
        <v>2430</v>
      </c>
      <c r="M89" s="91" t="s">
        <v>2470</v>
      </c>
      <c r="N89" s="107" t="s">
        <v>2477</v>
      </c>
      <c r="O89" s="106" t="s">
        <v>2478</v>
      </c>
      <c r="P89" s="103"/>
      <c r="Q89" s="91" t="s">
        <v>2430</v>
      </c>
    </row>
    <row r="90" spans="1:17" s="108" customFormat="1" ht="18" x14ac:dyDescent="0.25">
      <c r="A90" s="102" t="str">
        <f>VLOOKUP(E90,'LISTADO ATM'!$A$2:$C$898,3,0)</f>
        <v>NORTE</v>
      </c>
      <c r="B90" s="96" t="s">
        <v>2536</v>
      </c>
      <c r="C90" s="90">
        <v>44248.487696759257</v>
      </c>
      <c r="D90" s="102" t="s">
        <v>2190</v>
      </c>
      <c r="E90" s="88">
        <v>763</v>
      </c>
      <c r="F90" s="84" t="str">
        <f>VLOOKUP(E90,VIP!$A$2:$O11460,2,0)</f>
        <v>DRBR439</v>
      </c>
      <c r="G90" s="87" t="str">
        <f>VLOOKUP(E90,'LISTADO ATM'!$A$2:$B$897,2,0)</f>
        <v xml:space="preserve">ATM UNP Montellano </v>
      </c>
      <c r="H90" s="87" t="str">
        <f>VLOOKUP(E90,VIP!$A$2:$O16381,7,FALSE)</f>
        <v>Si</v>
      </c>
      <c r="I90" s="87" t="str">
        <f>VLOOKUP(E90,VIP!$A$2:$O8346,8,FALSE)</f>
        <v>Si</v>
      </c>
      <c r="J90" s="87" t="str">
        <f>VLOOKUP(E90,VIP!$A$2:$O8296,8,FALSE)</f>
        <v>Si</v>
      </c>
      <c r="K90" s="87" t="str">
        <f>VLOOKUP(E90,VIP!$A$2:$O11870,6,0)</f>
        <v>NO</v>
      </c>
      <c r="L90" s="92" t="s">
        <v>2254</v>
      </c>
      <c r="M90" s="91" t="s">
        <v>2470</v>
      </c>
      <c r="N90" s="107" t="s">
        <v>2477</v>
      </c>
      <c r="O90" s="106" t="s">
        <v>2500</v>
      </c>
      <c r="P90" s="103"/>
      <c r="Q90" s="91" t="s">
        <v>2254</v>
      </c>
    </row>
    <row r="91" spans="1:17" s="108" customFormat="1" ht="18" x14ac:dyDescent="0.25">
      <c r="A91" s="102" t="str">
        <f>VLOOKUP(E91,'LISTADO ATM'!$A$2:$C$898,3,0)</f>
        <v>NORTE</v>
      </c>
      <c r="B91" s="96" t="s">
        <v>2535</v>
      </c>
      <c r="C91" s="90">
        <v>44248.489895833336</v>
      </c>
      <c r="D91" s="102" t="s">
        <v>2541</v>
      </c>
      <c r="E91" s="88">
        <v>315</v>
      </c>
      <c r="F91" s="84" t="str">
        <f>VLOOKUP(E91,VIP!$A$2:$O11459,2,0)</f>
        <v>DRBR315</v>
      </c>
      <c r="G91" s="87" t="str">
        <f>VLOOKUP(E91,'LISTADO ATM'!$A$2:$B$897,2,0)</f>
        <v xml:space="preserve">ATM Oficina Estrella Sadalá </v>
      </c>
      <c r="H91" s="87" t="str">
        <f>VLOOKUP(E91,VIP!$A$2:$O16380,7,FALSE)</f>
        <v>Si</v>
      </c>
      <c r="I91" s="87" t="str">
        <f>VLOOKUP(E91,VIP!$A$2:$O8345,8,FALSE)</f>
        <v>Si</v>
      </c>
      <c r="J91" s="87" t="str">
        <f>VLOOKUP(E91,VIP!$A$2:$O8295,8,FALSE)</f>
        <v>Si</v>
      </c>
      <c r="K91" s="87" t="str">
        <f>VLOOKUP(E91,VIP!$A$2:$O11869,6,0)</f>
        <v>NO</v>
      </c>
      <c r="L91" s="92" t="s">
        <v>2463</v>
      </c>
      <c r="M91" s="91" t="s">
        <v>2470</v>
      </c>
      <c r="N91" s="107" t="s">
        <v>2477</v>
      </c>
      <c r="O91" s="106" t="s">
        <v>2542</v>
      </c>
      <c r="P91" s="103"/>
      <c r="Q91" s="91" t="s">
        <v>2463</v>
      </c>
    </row>
    <row r="92" spans="1:17" s="108" customFormat="1" ht="18" x14ac:dyDescent="0.25">
      <c r="A92" s="102" t="str">
        <f>VLOOKUP(E92,'LISTADO ATM'!$A$2:$C$898,3,0)</f>
        <v>ESTE</v>
      </c>
      <c r="B92" s="96" t="s">
        <v>2534</v>
      </c>
      <c r="C92" s="90">
        <v>44248.492800925924</v>
      </c>
      <c r="D92" s="102" t="s">
        <v>2189</v>
      </c>
      <c r="E92" s="88">
        <v>111</v>
      </c>
      <c r="F92" s="84" t="str">
        <f>VLOOKUP(E92,VIP!$A$2:$O11458,2,0)</f>
        <v>DRBR111</v>
      </c>
      <c r="G92" s="87" t="str">
        <f>VLOOKUP(E92,'LISTADO ATM'!$A$2:$B$897,2,0)</f>
        <v xml:space="preserve">ATM Oficina San Pedro </v>
      </c>
      <c r="H92" s="87" t="str">
        <f>VLOOKUP(E92,VIP!$A$2:$O16379,7,FALSE)</f>
        <v>Si</v>
      </c>
      <c r="I92" s="87" t="str">
        <f>VLOOKUP(E92,VIP!$A$2:$O8344,8,FALSE)</f>
        <v>Si</v>
      </c>
      <c r="J92" s="87" t="str">
        <f>VLOOKUP(E92,VIP!$A$2:$O8294,8,FALSE)</f>
        <v>Si</v>
      </c>
      <c r="K92" s="87" t="str">
        <f>VLOOKUP(E92,VIP!$A$2:$O11868,6,0)</f>
        <v>SI</v>
      </c>
      <c r="L92" s="92" t="s">
        <v>2441</v>
      </c>
      <c r="M92" s="91" t="s">
        <v>2470</v>
      </c>
      <c r="N92" s="107" t="s">
        <v>2477</v>
      </c>
      <c r="O92" s="106" t="s">
        <v>2479</v>
      </c>
      <c r="P92" s="103"/>
      <c r="Q92" s="91" t="s">
        <v>2441</v>
      </c>
    </row>
    <row r="93" spans="1:17" s="108" customFormat="1" ht="18" x14ac:dyDescent="0.25">
      <c r="A93" s="102" t="str">
        <f>VLOOKUP(E93,'LISTADO ATM'!$A$2:$C$898,3,0)</f>
        <v>DISTRITO NACIONAL</v>
      </c>
      <c r="B93" s="96" t="s">
        <v>2533</v>
      </c>
      <c r="C93" s="90">
        <v>44248.497048611112</v>
      </c>
      <c r="D93" s="102" t="s">
        <v>2473</v>
      </c>
      <c r="E93" s="88">
        <v>889</v>
      </c>
      <c r="F93" s="84" t="str">
        <f>VLOOKUP(E93,VIP!$A$2:$O11457,2,0)</f>
        <v>DRBR889</v>
      </c>
      <c r="G93" s="87" t="str">
        <f>VLOOKUP(E93,'LISTADO ATM'!$A$2:$B$897,2,0)</f>
        <v>ATM Oficina Plaza Lama Máximo Gómez II</v>
      </c>
      <c r="H93" s="87" t="str">
        <f>VLOOKUP(E93,VIP!$A$2:$O16378,7,FALSE)</f>
        <v>Si</v>
      </c>
      <c r="I93" s="87" t="str">
        <f>VLOOKUP(E93,VIP!$A$2:$O8343,8,FALSE)</f>
        <v>Si</v>
      </c>
      <c r="J93" s="87" t="str">
        <f>VLOOKUP(E93,VIP!$A$2:$O8293,8,FALSE)</f>
        <v>Si</v>
      </c>
      <c r="K93" s="87" t="str">
        <f>VLOOKUP(E93,VIP!$A$2:$O11867,6,0)</f>
        <v>NO</v>
      </c>
      <c r="L93" s="92" t="s">
        <v>2430</v>
      </c>
      <c r="M93" s="91" t="s">
        <v>2470</v>
      </c>
      <c r="N93" s="107" t="s">
        <v>2477</v>
      </c>
      <c r="O93" s="106" t="s">
        <v>2478</v>
      </c>
      <c r="P93" s="103"/>
      <c r="Q93" s="91" t="s">
        <v>2430</v>
      </c>
    </row>
    <row r="94" spans="1:17" s="108" customFormat="1" ht="18" x14ac:dyDescent="0.25">
      <c r="A94" s="102" t="str">
        <f>VLOOKUP(E94,'LISTADO ATM'!$A$2:$C$898,3,0)</f>
        <v>DISTRITO NACIONAL</v>
      </c>
      <c r="B94" s="96" t="s">
        <v>2532</v>
      </c>
      <c r="C94" s="90">
        <v>44248.512916666667</v>
      </c>
      <c r="D94" s="102" t="s">
        <v>2473</v>
      </c>
      <c r="E94" s="88">
        <v>32</v>
      </c>
      <c r="F94" s="84" t="str">
        <f>VLOOKUP(E94,VIP!$A$2:$O11456,2,0)</f>
        <v>DRBR032</v>
      </c>
      <c r="G94" s="87" t="str">
        <f>VLOOKUP(E94,'LISTADO ATM'!$A$2:$B$897,2,0)</f>
        <v xml:space="preserve">ATM Oficina San Martín II </v>
      </c>
      <c r="H94" s="87" t="str">
        <f>VLOOKUP(E94,VIP!$A$2:$O16377,7,FALSE)</f>
        <v>Si</v>
      </c>
      <c r="I94" s="87" t="str">
        <f>VLOOKUP(E94,VIP!$A$2:$O8342,8,FALSE)</f>
        <v>Si</v>
      </c>
      <c r="J94" s="87" t="str">
        <f>VLOOKUP(E94,VIP!$A$2:$O8292,8,FALSE)</f>
        <v>Si</v>
      </c>
      <c r="K94" s="87" t="str">
        <f>VLOOKUP(E94,VIP!$A$2:$O11866,6,0)</f>
        <v>NO</v>
      </c>
      <c r="L94" s="92" t="s">
        <v>2430</v>
      </c>
      <c r="M94" s="91" t="s">
        <v>2470</v>
      </c>
      <c r="N94" s="107" t="s">
        <v>2477</v>
      </c>
      <c r="O94" s="106" t="s">
        <v>2478</v>
      </c>
      <c r="P94" s="103"/>
      <c r="Q94" s="91" t="s">
        <v>2430</v>
      </c>
    </row>
    <row r="95" spans="1:17" s="108" customFormat="1" ht="18" x14ac:dyDescent="0.25">
      <c r="A95" s="102" t="str">
        <f>VLOOKUP(E95,'LISTADO ATM'!$A$2:$C$898,3,0)</f>
        <v>ESTE</v>
      </c>
      <c r="B95" s="96" t="s">
        <v>2531</v>
      </c>
      <c r="C95" s="90">
        <v>44248.516192129631</v>
      </c>
      <c r="D95" s="102" t="s">
        <v>2189</v>
      </c>
      <c r="E95" s="88">
        <v>843</v>
      </c>
      <c r="F95" s="84" t="str">
        <f>VLOOKUP(E95,VIP!$A$2:$O11455,2,0)</f>
        <v>DRBR843</v>
      </c>
      <c r="G95" s="87" t="str">
        <f>VLOOKUP(E95,'LISTADO ATM'!$A$2:$B$897,2,0)</f>
        <v xml:space="preserve">ATM Oficina Romana Centro </v>
      </c>
      <c r="H95" s="87" t="str">
        <f>VLOOKUP(E95,VIP!$A$2:$O16376,7,FALSE)</f>
        <v>Si</v>
      </c>
      <c r="I95" s="87" t="str">
        <f>VLOOKUP(E95,VIP!$A$2:$O8341,8,FALSE)</f>
        <v>Si</v>
      </c>
      <c r="J95" s="87" t="str">
        <f>VLOOKUP(E95,VIP!$A$2:$O8291,8,FALSE)</f>
        <v>Si</v>
      </c>
      <c r="K95" s="87" t="str">
        <f>VLOOKUP(E95,VIP!$A$2:$O11865,6,0)</f>
        <v>NO</v>
      </c>
      <c r="L95" s="92" t="s">
        <v>2498</v>
      </c>
      <c r="M95" s="91" t="s">
        <v>2470</v>
      </c>
      <c r="N95" s="107" t="s">
        <v>2477</v>
      </c>
      <c r="O95" s="106" t="s">
        <v>2479</v>
      </c>
      <c r="P95" s="103"/>
      <c r="Q95" s="91" t="s">
        <v>2498</v>
      </c>
    </row>
    <row r="96" spans="1:17" s="108" customFormat="1" ht="18" x14ac:dyDescent="0.25">
      <c r="A96" s="102" t="str">
        <f>VLOOKUP(E96,'LISTADO ATM'!$A$2:$C$898,3,0)</f>
        <v>DISTRITO NACIONAL</v>
      </c>
      <c r="B96" s="96" t="s">
        <v>2530</v>
      </c>
      <c r="C96" s="90">
        <v>44248.518553240741</v>
      </c>
      <c r="D96" s="102" t="s">
        <v>2488</v>
      </c>
      <c r="E96" s="88">
        <v>160</v>
      </c>
      <c r="F96" s="84" t="str">
        <f>VLOOKUP(E96,VIP!$A$2:$O11454,2,0)</f>
        <v>DRBR160</v>
      </c>
      <c r="G96" s="87" t="str">
        <f>VLOOKUP(E96,'LISTADO ATM'!$A$2:$B$897,2,0)</f>
        <v xml:space="preserve">ATM Oficina Herrera </v>
      </c>
      <c r="H96" s="87" t="str">
        <f>VLOOKUP(E96,VIP!$A$2:$O16375,7,FALSE)</f>
        <v>Si</v>
      </c>
      <c r="I96" s="87" t="str">
        <f>VLOOKUP(E96,VIP!$A$2:$O8340,8,FALSE)</f>
        <v>Si</v>
      </c>
      <c r="J96" s="87" t="str">
        <f>VLOOKUP(E96,VIP!$A$2:$O8290,8,FALSE)</f>
        <v>Si</v>
      </c>
      <c r="K96" s="87" t="str">
        <f>VLOOKUP(E96,VIP!$A$2:$O11864,6,0)</f>
        <v>NO</v>
      </c>
      <c r="L96" s="92" t="s">
        <v>2430</v>
      </c>
      <c r="M96" s="91" t="s">
        <v>2470</v>
      </c>
      <c r="N96" s="107" t="s">
        <v>2477</v>
      </c>
      <c r="O96" s="106" t="s">
        <v>2491</v>
      </c>
      <c r="P96" s="103"/>
      <c r="Q96" s="91" t="s">
        <v>2430</v>
      </c>
    </row>
    <row r="97" spans="1:17" s="108" customFormat="1" ht="18" x14ac:dyDescent="0.25">
      <c r="A97" s="102" t="str">
        <f>VLOOKUP(E97,'LISTADO ATM'!$A$2:$C$898,3,0)</f>
        <v>DISTRITO NACIONAL</v>
      </c>
      <c r="B97" s="96" t="s">
        <v>2529</v>
      </c>
      <c r="C97" s="90">
        <v>44248.524282407408</v>
      </c>
      <c r="D97" s="102" t="s">
        <v>2189</v>
      </c>
      <c r="E97" s="88">
        <v>957</v>
      </c>
      <c r="F97" s="84" t="str">
        <f>VLOOKUP(E97,VIP!$A$2:$O11453,2,0)</f>
        <v>DRBR23F</v>
      </c>
      <c r="G97" s="87" t="str">
        <f>VLOOKUP(E97,'LISTADO ATM'!$A$2:$B$897,2,0)</f>
        <v xml:space="preserve">ATM Oficina Venezuela </v>
      </c>
      <c r="H97" s="87" t="str">
        <f>VLOOKUP(E97,VIP!$A$2:$O16374,7,FALSE)</f>
        <v>Si</v>
      </c>
      <c r="I97" s="87" t="str">
        <f>VLOOKUP(E97,VIP!$A$2:$O8339,8,FALSE)</f>
        <v>Si</v>
      </c>
      <c r="J97" s="87" t="str">
        <f>VLOOKUP(E97,VIP!$A$2:$O8289,8,FALSE)</f>
        <v>Si</v>
      </c>
      <c r="K97" s="87" t="str">
        <f>VLOOKUP(E97,VIP!$A$2:$O11863,6,0)</f>
        <v>SI</v>
      </c>
      <c r="L97" s="92" t="s">
        <v>2228</v>
      </c>
      <c r="M97" s="91" t="s">
        <v>2470</v>
      </c>
      <c r="N97" s="107" t="s">
        <v>2477</v>
      </c>
      <c r="O97" s="106" t="s">
        <v>2479</v>
      </c>
      <c r="P97" s="103"/>
      <c r="Q97" s="91" t="s">
        <v>2228</v>
      </c>
    </row>
    <row r="98" spans="1:17" s="108" customFormat="1" ht="18" x14ac:dyDescent="0.25">
      <c r="A98" s="102" t="str">
        <f>VLOOKUP(E98,'LISTADO ATM'!$A$2:$C$898,3,0)</f>
        <v>DISTRITO NACIONAL</v>
      </c>
      <c r="B98" s="96" t="s">
        <v>2528</v>
      </c>
      <c r="C98" s="90">
        <v>44248.528425925928</v>
      </c>
      <c r="D98" s="102" t="s">
        <v>2189</v>
      </c>
      <c r="E98" s="88">
        <v>347</v>
      </c>
      <c r="F98" s="84" t="str">
        <f>VLOOKUP(E98,VIP!$A$2:$O11452,2,0)</f>
        <v>DRBR347</v>
      </c>
      <c r="G98" s="87" t="str">
        <f>VLOOKUP(E98,'LISTADO ATM'!$A$2:$B$897,2,0)</f>
        <v>ATM Patio de Colombia</v>
      </c>
      <c r="H98" s="87" t="str">
        <f>VLOOKUP(E98,VIP!$A$2:$O16373,7,FALSE)</f>
        <v>N/A</v>
      </c>
      <c r="I98" s="87" t="str">
        <f>VLOOKUP(E98,VIP!$A$2:$O8338,8,FALSE)</f>
        <v>N/A</v>
      </c>
      <c r="J98" s="87" t="str">
        <f>VLOOKUP(E98,VIP!$A$2:$O8288,8,FALSE)</f>
        <v>N/A</v>
      </c>
      <c r="K98" s="87" t="str">
        <f>VLOOKUP(E98,VIP!$A$2:$O11862,6,0)</f>
        <v>N/A</v>
      </c>
      <c r="L98" s="92" t="s">
        <v>2228</v>
      </c>
      <c r="M98" s="91" t="s">
        <v>2470</v>
      </c>
      <c r="N98" s="107" t="s">
        <v>2477</v>
      </c>
      <c r="O98" s="106" t="s">
        <v>2479</v>
      </c>
      <c r="P98" s="103"/>
      <c r="Q98" s="91" t="s">
        <v>2228</v>
      </c>
    </row>
    <row r="99" spans="1:17" s="108" customFormat="1" ht="18" x14ac:dyDescent="0.25">
      <c r="A99" s="102" t="str">
        <f>VLOOKUP(E99,'LISTADO ATM'!$A$2:$C$898,3,0)</f>
        <v>DISTRITO NACIONAL</v>
      </c>
      <c r="B99" s="96" t="s">
        <v>2527</v>
      </c>
      <c r="C99" s="90">
        <v>44248.529791666668</v>
      </c>
      <c r="D99" s="102" t="s">
        <v>2488</v>
      </c>
      <c r="E99" s="88">
        <v>527</v>
      </c>
      <c r="F99" s="84" t="str">
        <f>VLOOKUP(E99,VIP!$A$2:$O11451,2,0)</f>
        <v>DRBR527</v>
      </c>
      <c r="G99" s="87" t="str">
        <f>VLOOKUP(E99,'LISTADO ATM'!$A$2:$B$897,2,0)</f>
        <v>ATM Oficina Zona Oriental II</v>
      </c>
      <c r="H99" s="87" t="str">
        <f>VLOOKUP(E99,VIP!$A$2:$O16372,7,FALSE)</f>
        <v>Si</v>
      </c>
      <c r="I99" s="87" t="str">
        <f>VLOOKUP(E99,VIP!$A$2:$O8337,8,FALSE)</f>
        <v>Si</v>
      </c>
      <c r="J99" s="87" t="str">
        <f>VLOOKUP(E99,VIP!$A$2:$O8287,8,FALSE)</f>
        <v>Si</v>
      </c>
      <c r="K99" s="87" t="str">
        <f>VLOOKUP(E99,VIP!$A$2:$O11861,6,0)</f>
        <v>SI</v>
      </c>
      <c r="L99" s="92" t="s">
        <v>2430</v>
      </c>
      <c r="M99" s="91" t="s">
        <v>2470</v>
      </c>
      <c r="N99" s="107" t="s">
        <v>2477</v>
      </c>
      <c r="O99" s="106" t="s">
        <v>2491</v>
      </c>
      <c r="P99" s="103"/>
      <c r="Q99" s="91" t="s">
        <v>2430</v>
      </c>
    </row>
    <row r="100" spans="1:17" s="108" customFormat="1" ht="18" x14ac:dyDescent="0.25">
      <c r="A100" s="102" t="str">
        <f>VLOOKUP(E100,'LISTADO ATM'!$A$2:$C$898,3,0)</f>
        <v>DISTRITO NACIONAL</v>
      </c>
      <c r="B100" s="96" t="s">
        <v>2526</v>
      </c>
      <c r="C100" s="90">
        <v>44248.530057870368</v>
      </c>
      <c r="D100" s="102" t="s">
        <v>2189</v>
      </c>
      <c r="E100" s="88">
        <v>719</v>
      </c>
      <c r="F100" s="84" t="str">
        <f>VLOOKUP(E100,VIP!$A$2:$O11450,2,0)</f>
        <v>DRBR419</v>
      </c>
      <c r="G100" s="87" t="str">
        <f>VLOOKUP(E100,'LISTADO ATM'!$A$2:$B$897,2,0)</f>
        <v xml:space="preserve">ATM Ayuntamiento Municipal San Luís </v>
      </c>
      <c r="H100" s="87" t="str">
        <f>VLOOKUP(E100,VIP!$A$2:$O16371,7,FALSE)</f>
        <v>Si</v>
      </c>
      <c r="I100" s="87" t="str">
        <f>VLOOKUP(E100,VIP!$A$2:$O8336,8,FALSE)</f>
        <v>Si</v>
      </c>
      <c r="J100" s="87" t="str">
        <f>VLOOKUP(E100,VIP!$A$2:$O8286,8,FALSE)</f>
        <v>Si</v>
      </c>
      <c r="K100" s="87" t="str">
        <f>VLOOKUP(E100,VIP!$A$2:$O11860,6,0)</f>
        <v>NO</v>
      </c>
      <c r="L100" s="92" t="s">
        <v>2254</v>
      </c>
      <c r="M100" s="91" t="s">
        <v>2470</v>
      </c>
      <c r="N100" s="107" t="s">
        <v>2477</v>
      </c>
      <c r="O100" s="106" t="s">
        <v>2479</v>
      </c>
      <c r="P100" s="103"/>
      <c r="Q100" s="91" t="s">
        <v>2254</v>
      </c>
    </row>
    <row r="101" spans="1:17" s="108" customFormat="1" ht="18" x14ac:dyDescent="0.25">
      <c r="A101" s="102" t="str">
        <f>VLOOKUP(E101,'LISTADO ATM'!$A$2:$C$898,3,0)</f>
        <v>DISTRITO NACIONAL</v>
      </c>
      <c r="B101" s="96" t="s">
        <v>2525</v>
      </c>
      <c r="C101" s="90">
        <v>44248.531666666669</v>
      </c>
      <c r="D101" s="102" t="s">
        <v>2488</v>
      </c>
      <c r="E101" s="88">
        <v>813</v>
      </c>
      <c r="F101" s="84" t="str">
        <f>VLOOKUP(E101,VIP!$A$2:$O11449,2,0)</f>
        <v>DRBR815</v>
      </c>
      <c r="G101" s="87" t="str">
        <f>VLOOKUP(E101,'LISTADO ATM'!$A$2:$B$897,2,0)</f>
        <v>ATM Occidental Mall</v>
      </c>
      <c r="H101" s="87" t="str">
        <f>VLOOKUP(E101,VIP!$A$2:$O16370,7,FALSE)</f>
        <v>Si</v>
      </c>
      <c r="I101" s="87" t="str">
        <f>VLOOKUP(E101,VIP!$A$2:$O8335,8,FALSE)</f>
        <v>Si</v>
      </c>
      <c r="J101" s="87" t="str">
        <f>VLOOKUP(E101,VIP!$A$2:$O8285,8,FALSE)</f>
        <v>Si</v>
      </c>
      <c r="K101" s="87" t="str">
        <f>VLOOKUP(E101,VIP!$A$2:$O11859,6,0)</f>
        <v>NO</v>
      </c>
      <c r="L101" s="92" t="s">
        <v>2430</v>
      </c>
      <c r="M101" s="91" t="s">
        <v>2470</v>
      </c>
      <c r="N101" s="107" t="s">
        <v>2477</v>
      </c>
      <c r="O101" s="106" t="s">
        <v>2491</v>
      </c>
      <c r="P101" s="103"/>
      <c r="Q101" s="91" t="s">
        <v>2430</v>
      </c>
    </row>
    <row r="102" spans="1:17" s="108" customFormat="1" ht="18" x14ac:dyDescent="0.25">
      <c r="A102" s="102" t="str">
        <f>VLOOKUP(E102,'LISTADO ATM'!$A$2:$C$898,3,0)</f>
        <v>SUR</v>
      </c>
      <c r="B102" s="96" t="s">
        <v>2524</v>
      </c>
      <c r="C102" s="90">
        <v>44248.532673611109</v>
      </c>
      <c r="D102" s="102" t="s">
        <v>2189</v>
      </c>
      <c r="E102" s="88">
        <v>5</v>
      </c>
      <c r="F102" s="84" t="str">
        <f>VLOOKUP(E102,VIP!$A$2:$O11448,2,0)</f>
        <v>DRBR005</v>
      </c>
      <c r="G102" s="87" t="str">
        <f>VLOOKUP(E102,'LISTADO ATM'!$A$2:$B$897,2,0)</f>
        <v>ATM Oficina Autoservicio Villa Ofelia (San Juan)</v>
      </c>
      <c r="H102" s="87" t="str">
        <f>VLOOKUP(E102,VIP!$A$2:$O16369,7,FALSE)</f>
        <v>Si</v>
      </c>
      <c r="I102" s="87" t="str">
        <f>VLOOKUP(E102,VIP!$A$2:$O8334,8,FALSE)</f>
        <v>Si</v>
      </c>
      <c r="J102" s="87" t="str">
        <f>VLOOKUP(E102,VIP!$A$2:$O8284,8,FALSE)</f>
        <v>Si</v>
      </c>
      <c r="K102" s="87" t="str">
        <f>VLOOKUP(E102,VIP!$A$2:$O11858,6,0)</f>
        <v>NO</v>
      </c>
      <c r="L102" s="92" t="s">
        <v>2254</v>
      </c>
      <c r="M102" s="91" t="s">
        <v>2470</v>
      </c>
      <c r="N102" s="107" t="s">
        <v>2477</v>
      </c>
      <c r="O102" s="106" t="s">
        <v>2479</v>
      </c>
      <c r="P102" s="103"/>
      <c r="Q102" s="91" t="s">
        <v>2254</v>
      </c>
    </row>
    <row r="103" spans="1:17" s="108" customFormat="1" ht="18" x14ac:dyDescent="0.25">
      <c r="A103" s="102" t="str">
        <f>VLOOKUP(E103,'LISTADO ATM'!$A$2:$C$898,3,0)</f>
        <v>SUR</v>
      </c>
      <c r="B103" s="96" t="s">
        <v>2523</v>
      </c>
      <c r="C103" s="90">
        <v>44248.534490740742</v>
      </c>
      <c r="D103" s="102" t="s">
        <v>2189</v>
      </c>
      <c r="E103" s="88">
        <v>962</v>
      </c>
      <c r="F103" s="84" t="str">
        <f>VLOOKUP(E103,VIP!$A$2:$O11447,2,0)</f>
        <v>DRBR962</v>
      </c>
      <c r="G103" s="87" t="str">
        <f>VLOOKUP(E103,'LISTADO ATM'!$A$2:$B$897,2,0)</f>
        <v xml:space="preserve">ATM Oficina Villa Ofelia II (San Juan) </v>
      </c>
      <c r="H103" s="87" t="str">
        <f>VLOOKUP(E103,VIP!$A$2:$O16368,7,FALSE)</f>
        <v>Si</v>
      </c>
      <c r="I103" s="87" t="str">
        <f>VLOOKUP(E103,VIP!$A$2:$O8333,8,FALSE)</f>
        <v>Si</v>
      </c>
      <c r="J103" s="87" t="str">
        <f>VLOOKUP(E103,VIP!$A$2:$O8283,8,FALSE)</f>
        <v>Si</v>
      </c>
      <c r="K103" s="87" t="str">
        <f>VLOOKUP(E103,VIP!$A$2:$O11857,6,0)</f>
        <v>NO</v>
      </c>
      <c r="L103" s="92" t="s">
        <v>2254</v>
      </c>
      <c r="M103" s="91" t="s">
        <v>2470</v>
      </c>
      <c r="N103" s="107" t="s">
        <v>2477</v>
      </c>
      <c r="O103" s="106" t="s">
        <v>2479</v>
      </c>
      <c r="P103" s="103"/>
      <c r="Q103" s="91" t="s">
        <v>2254</v>
      </c>
    </row>
    <row r="104" spans="1:17" s="108" customFormat="1" ht="18" x14ac:dyDescent="0.25">
      <c r="A104" s="102" t="str">
        <f>VLOOKUP(E104,'LISTADO ATM'!$A$2:$C$898,3,0)</f>
        <v>DISTRITO NACIONAL</v>
      </c>
      <c r="B104" s="96" t="s">
        <v>2522</v>
      </c>
      <c r="C104" s="90">
        <v>44248.605162037034</v>
      </c>
      <c r="D104" s="102" t="s">
        <v>2488</v>
      </c>
      <c r="E104" s="88">
        <v>314</v>
      </c>
      <c r="F104" s="84" t="str">
        <f>VLOOKUP(E104,VIP!$A$2:$O11446,2,0)</f>
        <v>DRBR314</v>
      </c>
      <c r="G104" s="87" t="str">
        <f>VLOOKUP(E104,'LISTADO ATM'!$A$2:$B$897,2,0)</f>
        <v xml:space="preserve">ATM UNP Cambita Garabito (San Cristóbal) </v>
      </c>
      <c r="H104" s="87" t="str">
        <f>VLOOKUP(E104,VIP!$A$2:$O16367,7,FALSE)</f>
        <v>Si</v>
      </c>
      <c r="I104" s="87" t="str">
        <f>VLOOKUP(E104,VIP!$A$2:$O8332,8,FALSE)</f>
        <v>Si</v>
      </c>
      <c r="J104" s="87" t="str">
        <f>VLOOKUP(E104,VIP!$A$2:$O8282,8,FALSE)</f>
        <v>Si</v>
      </c>
      <c r="K104" s="87" t="str">
        <f>VLOOKUP(E104,VIP!$A$2:$O11856,6,0)</f>
        <v>NO</v>
      </c>
      <c r="L104" s="92" t="s">
        <v>2463</v>
      </c>
      <c r="M104" s="91" t="s">
        <v>2470</v>
      </c>
      <c r="N104" s="107" t="s">
        <v>2477</v>
      </c>
      <c r="O104" s="106" t="s">
        <v>2491</v>
      </c>
      <c r="P104" s="103"/>
      <c r="Q104" s="91" t="s">
        <v>2463</v>
      </c>
    </row>
    <row r="105" spans="1:17" s="108" customFormat="1" ht="18" x14ac:dyDescent="0.25">
      <c r="A105" s="102" t="str">
        <f>VLOOKUP(E105,'LISTADO ATM'!$A$2:$C$898,3,0)</f>
        <v>DISTRITO NACIONAL</v>
      </c>
      <c r="B105" s="96" t="s">
        <v>2521</v>
      </c>
      <c r="C105" s="90">
        <v>44248.60728009259</v>
      </c>
      <c r="D105" s="102" t="s">
        <v>2473</v>
      </c>
      <c r="E105" s="88">
        <v>486</v>
      </c>
      <c r="F105" s="84" t="str">
        <f>VLOOKUP(E105,VIP!$A$2:$O11445,2,0)</f>
        <v>DRBR486</v>
      </c>
      <c r="G105" s="87" t="str">
        <f>VLOOKUP(E105,'LISTADO ATM'!$A$2:$B$897,2,0)</f>
        <v xml:space="preserve">ATM Olé La Caleta </v>
      </c>
      <c r="H105" s="87" t="str">
        <f>VLOOKUP(E105,VIP!$A$2:$O16366,7,FALSE)</f>
        <v>Si</v>
      </c>
      <c r="I105" s="87" t="str">
        <f>VLOOKUP(E105,VIP!$A$2:$O8331,8,FALSE)</f>
        <v>Si</v>
      </c>
      <c r="J105" s="87" t="str">
        <f>VLOOKUP(E105,VIP!$A$2:$O8281,8,FALSE)</f>
        <v>Si</v>
      </c>
      <c r="K105" s="87" t="str">
        <f>VLOOKUP(E105,VIP!$A$2:$O11855,6,0)</f>
        <v>NO</v>
      </c>
      <c r="L105" s="92" t="s">
        <v>2430</v>
      </c>
      <c r="M105" s="91" t="s">
        <v>2470</v>
      </c>
      <c r="N105" s="107" t="s">
        <v>2477</v>
      </c>
      <c r="O105" s="106" t="s">
        <v>2478</v>
      </c>
      <c r="P105" s="103"/>
      <c r="Q105" s="91" t="s">
        <v>2430</v>
      </c>
    </row>
    <row r="106" spans="1:17" s="108" customFormat="1" ht="18" x14ac:dyDescent="0.25">
      <c r="A106" s="102" t="str">
        <f>VLOOKUP(E106,'LISTADO ATM'!$A$2:$C$898,3,0)</f>
        <v>ESTE</v>
      </c>
      <c r="B106" s="96" t="s">
        <v>2520</v>
      </c>
      <c r="C106" s="90">
        <v>44248.609155092592</v>
      </c>
      <c r="D106" s="102" t="s">
        <v>2189</v>
      </c>
      <c r="E106" s="88">
        <v>608</v>
      </c>
      <c r="F106" s="84" t="str">
        <f>VLOOKUP(E106,VIP!$A$2:$O11444,2,0)</f>
        <v>DRBR305</v>
      </c>
      <c r="G106" s="87" t="str">
        <f>VLOOKUP(E106,'LISTADO ATM'!$A$2:$B$897,2,0)</f>
        <v xml:space="preserve">ATM Oficina Jumbo (San Pedro) </v>
      </c>
      <c r="H106" s="87" t="str">
        <f>VLOOKUP(E106,VIP!$A$2:$O16365,7,FALSE)</f>
        <v>Si</v>
      </c>
      <c r="I106" s="87" t="str">
        <f>VLOOKUP(E106,VIP!$A$2:$O8330,8,FALSE)</f>
        <v>Si</v>
      </c>
      <c r="J106" s="87" t="str">
        <f>VLOOKUP(E106,VIP!$A$2:$O8280,8,FALSE)</f>
        <v>Si</v>
      </c>
      <c r="K106" s="87" t="str">
        <f>VLOOKUP(E106,VIP!$A$2:$O11854,6,0)</f>
        <v>SI</v>
      </c>
      <c r="L106" s="92" t="s">
        <v>2228</v>
      </c>
      <c r="M106" s="91" t="s">
        <v>2470</v>
      </c>
      <c r="N106" s="107" t="s">
        <v>2477</v>
      </c>
      <c r="O106" s="106" t="s">
        <v>2479</v>
      </c>
      <c r="P106" s="103"/>
      <c r="Q106" s="91" t="s">
        <v>2228</v>
      </c>
    </row>
    <row r="107" spans="1:17" s="108" customFormat="1" ht="18" x14ac:dyDescent="0.25">
      <c r="A107" s="102" t="str">
        <f>VLOOKUP(E107,'LISTADO ATM'!$A$2:$C$898,3,0)</f>
        <v>SUR</v>
      </c>
      <c r="B107" s="96" t="s">
        <v>2547</v>
      </c>
      <c r="C107" s="90">
        <v>44248.610196759262</v>
      </c>
      <c r="D107" s="102" t="s">
        <v>2473</v>
      </c>
      <c r="E107" s="88">
        <v>537</v>
      </c>
      <c r="F107" s="84" t="str">
        <f>VLOOKUP(E107,VIP!$A$2:$O11449,2,0)</f>
        <v>DRBR537</v>
      </c>
      <c r="G107" s="87" t="str">
        <f>VLOOKUP(E107,'LISTADO ATM'!$A$2:$B$897,2,0)</f>
        <v xml:space="preserve">ATM Estación Texaco Enriquillo (Barahona) </v>
      </c>
      <c r="H107" s="87" t="str">
        <f>VLOOKUP(E107,VIP!$A$2:$O16370,7,FALSE)</f>
        <v>Si</v>
      </c>
      <c r="I107" s="87" t="str">
        <f>VLOOKUP(E107,VIP!$A$2:$O8335,8,FALSE)</f>
        <v>Si</v>
      </c>
      <c r="J107" s="87" t="str">
        <f>VLOOKUP(E107,VIP!$A$2:$O8285,8,FALSE)</f>
        <v>Si</v>
      </c>
      <c r="K107" s="87" t="str">
        <f>VLOOKUP(E107,VIP!$A$2:$O11859,6,0)</f>
        <v>NO</v>
      </c>
      <c r="L107" s="92" t="s">
        <v>2463</v>
      </c>
      <c r="M107" s="91" t="s">
        <v>2470</v>
      </c>
      <c r="N107" s="107" t="s">
        <v>2477</v>
      </c>
      <c r="O107" s="106" t="s">
        <v>2478</v>
      </c>
      <c r="P107" s="103"/>
      <c r="Q107" s="91" t="s">
        <v>2463</v>
      </c>
    </row>
    <row r="108" spans="1:17" s="108" customFormat="1" ht="18" x14ac:dyDescent="0.25">
      <c r="A108" s="102" t="str">
        <f>VLOOKUP(E108,'LISTADO ATM'!$A$2:$C$898,3,0)</f>
        <v>NORTE</v>
      </c>
      <c r="B108" s="96" t="s">
        <v>2546</v>
      </c>
      <c r="C108" s="90">
        <v>44248.619328703702</v>
      </c>
      <c r="D108" s="102" t="s">
        <v>2488</v>
      </c>
      <c r="E108" s="88">
        <v>645</v>
      </c>
      <c r="F108" s="84" t="str">
        <f>VLOOKUP(E108,VIP!$A$2:$O11448,2,0)</f>
        <v>DRBR329</v>
      </c>
      <c r="G108" s="87" t="str">
        <f>VLOOKUP(E108,'LISTADO ATM'!$A$2:$B$897,2,0)</f>
        <v xml:space="preserve">ATM UNP Cabrera </v>
      </c>
      <c r="H108" s="87" t="str">
        <f>VLOOKUP(E108,VIP!$A$2:$O16369,7,FALSE)</f>
        <v>Si</v>
      </c>
      <c r="I108" s="87" t="str">
        <f>VLOOKUP(E108,VIP!$A$2:$O8334,8,FALSE)</f>
        <v>Si</v>
      </c>
      <c r="J108" s="87" t="str">
        <f>VLOOKUP(E108,VIP!$A$2:$O8284,8,FALSE)</f>
        <v>Si</v>
      </c>
      <c r="K108" s="87" t="str">
        <f>VLOOKUP(E108,VIP!$A$2:$O11858,6,0)</f>
        <v>NO</v>
      </c>
      <c r="L108" s="92" t="s">
        <v>2430</v>
      </c>
      <c r="M108" s="91" t="s">
        <v>2470</v>
      </c>
      <c r="N108" s="107" t="s">
        <v>2477</v>
      </c>
      <c r="O108" s="106" t="s">
        <v>2491</v>
      </c>
      <c r="P108" s="103"/>
      <c r="Q108" s="91" t="s">
        <v>2430</v>
      </c>
    </row>
    <row r="109" spans="1:17" s="108" customFormat="1" ht="18" x14ac:dyDescent="0.25">
      <c r="A109" s="102" t="str">
        <f>VLOOKUP(E109,'LISTADO ATM'!$A$2:$C$898,3,0)</f>
        <v>SUR</v>
      </c>
      <c r="B109" s="96" t="s">
        <v>2545</v>
      </c>
      <c r="C109" s="90">
        <v>44248.622037037036</v>
      </c>
      <c r="D109" s="102" t="s">
        <v>2473</v>
      </c>
      <c r="E109" s="88">
        <v>873</v>
      </c>
      <c r="F109" s="84" t="str">
        <f>VLOOKUP(E109,VIP!$A$2:$O11447,2,0)</f>
        <v>DRBR873</v>
      </c>
      <c r="G109" s="87" t="str">
        <f>VLOOKUP(E109,'LISTADO ATM'!$A$2:$B$897,2,0)</f>
        <v xml:space="preserve">ATM Centro de Caja San Cristóbal II </v>
      </c>
      <c r="H109" s="87" t="str">
        <f>VLOOKUP(E109,VIP!$A$2:$O16368,7,FALSE)</f>
        <v>Si</v>
      </c>
      <c r="I109" s="87" t="str">
        <f>VLOOKUP(E109,VIP!$A$2:$O8333,8,FALSE)</f>
        <v>Si</v>
      </c>
      <c r="J109" s="87" t="str">
        <f>VLOOKUP(E109,VIP!$A$2:$O8283,8,FALSE)</f>
        <v>Si</v>
      </c>
      <c r="K109" s="87" t="str">
        <f>VLOOKUP(E109,VIP!$A$2:$O11857,6,0)</f>
        <v>SI</v>
      </c>
      <c r="L109" s="92" t="s">
        <v>2430</v>
      </c>
      <c r="M109" s="91" t="s">
        <v>2470</v>
      </c>
      <c r="N109" s="107" t="s">
        <v>2477</v>
      </c>
      <c r="O109" s="106" t="s">
        <v>2478</v>
      </c>
      <c r="P109" s="103"/>
      <c r="Q109" s="91" t="s">
        <v>2430</v>
      </c>
    </row>
    <row r="110" spans="1:17" s="108" customFormat="1" ht="18" x14ac:dyDescent="0.25">
      <c r="A110" s="102" t="str">
        <f>VLOOKUP(E110,'LISTADO ATM'!$A$2:$C$898,3,0)</f>
        <v>SUR</v>
      </c>
      <c r="B110" s="96" t="s">
        <v>2544</v>
      </c>
      <c r="C110" s="90">
        <v>44248.635358796295</v>
      </c>
      <c r="D110" s="102" t="s">
        <v>2473</v>
      </c>
      <c r="E110" s="88">
        <v>677</v>
      </c>
      <c r="F110" s="84" t="str">
        <f>VLOOKUP(E110,VIP!$A$2:$O11446,2,0)</f>
        <v>DRBR677</v>
      </c>
      <c r="G110" s="87" t="str">
        <f>VLOOKUP(E110,'LISTADO ATM'!$A$2:$B$897,2,0)</f>
        <v>ATM PBG Villa Jaragua</v>
      </c>
      <c r="H110" s="87" t="str">
        <f>VLOOKUP(E110,VIP!$A$2:$O16367,7,FALSE)</f>
        <v>Si</v>
      </c>
      <c r="I110" s="87" t="str">
        <f>VLOOKUP(E110,VIP!$A$2:$O8332,8,FALSE)</f>
        <v>Si</v>
      </c>
      <c r="J110" s="87" t="str">
        <f>VLOOKUP(E110,VIP!$A$2:$O8282,8,FALSE)</f>
        <v>Si</v>
      </c>
      <c r="K110" s="87" t="str">
        <f>VLOOKUP(E110,VIP!$A$2:$O11856,6,0)</f>
        <v>SI</v>
      </c>
      <c r="L110" s="92" t="s">
        <v>2430</v>
      </c>
      <c r="M110" s="91" t="s">
        <v>2470</v>
      </c>
      <c r="N110" s="107" t="s">
        <v>2477</v>
      </c>
      <c r="O110" s="106" t="s">
        <v>2478</v>
      </c>
      <c r="P110" s="103"/>
      <c r="Q110" s="91" t="s">
        <v>2430</v>
      </c>
    </row>
    <row r="111" spans="1:17" s="108" customFormat="1" ht="18" x14ac:dyDescent="0.25">
      <c r="A111" s="102" t="str">
        <f>VLOOKUP(E111,'LISTADO ATM'!$A$2:$C$898,3,0)</f>
        <v>ESTE</v>
      </c>
      <c r="B111" s="96" t="s">
        <v>2543</v>
      </c>
      <c r="C111" s="90">
        <v>44248.638472222221</v>
      </c>
      <c r="D111" s="102" t="s">
        <v>2473</v>
      </c>
      <c r="E111" s="88">
        <v>673</v>
      </c>
      <c r="F111" s="84" t="str">
        <f>VLOOKUP(E111,VIP!$A$2:$O11445,2,0)</f>
        <v>DRBR673</v>
      </c>
      <c r="G111" s="87" t="str">
        <f>VLOOKUP(E111,'LISTADO ATM'!$A$2:$B$897,2,0)</f>
        <v>ATM Clínica Dr. Cruz Jiminián</v>
      </c>
      <c r="H111" s="87" t="str">
        <f>VLOOKUP(E111,VIP!$A$2:$O16366,7,FALSE)</f>
        <v>Si</v>
      </c>
      <c r="I111" s="87" t="str">
        <f>VLOOKUP(E111,VIP!$A$2:$O8331,8,FALSE)</f>
        <v>Si</v>
      </c>
      <c r="J111" s="87" t="str">
        <f>VLOOKUP(E111,VIP!$A$2:$O8281,8,FALSE)</f>
        <v>Si</v>
      </c>
      <c r="K111" s="87" t="str">
        <f>VLOOKUP(E111,VIP!$A$2:$O11855,6,0)</f>
        <v>NO</v>
      </c>
      <c r="L111" s="92" t="s">
        <v>2430</v>
      </c>
      <c r="M111" s="91" t="s">
        <v>2470</v>
      </c>
      <c r="N111" s="107" t="s">
        <v>2477</v>
      </c>
      <c r="O111" s="106" t="s">
        <v>2478</v>
      </c>
      <c r="P111" s="103"/>
      <c r="Q111" s="91" t="s">
        <v>2430</v>
      </c>
    </row>
    <row r="112" spans="1:17" s="108" customFormat="1" ht="18" x14ac:dyDescent="0.25">
      <c r="A112" s="102" t="str">
        <f>VLOOKUP(E112,'LISTADO ATM'!$A$2:$C$898,3,0)</f>
        <v>ESTE</v>
      </c>
      <c r="B112" s="96" t="s">
        <v>2554</v>
      </c>
      <c r="C112" s="90">
        <v>44248.641793981478</v>
      </c>
      <c r="D112" s="102" t="s">
        <v>2473</v>
      </c>
      <c r="E112" s="88">
        <v>660</v>
      </c>
      <c r="F112" s="84" t="str">
        <f>VLOOKUP(E112,VIP!$A$2:$O11455,2,0)</f>
        <v>DRBR660</v>
      </c>
      <c r="G112" s="87" t="str">
        <f>VLOOKUP(E112,'LISTADO ATM'!$A$2:$B$897,2,0)</f>
        <v>ATM Oficina Romana Norte II</v>
      </c>
      <c r="H112" s="87" t="str">
        <f>VLOOKUP(E112,VIP!$A$2:$O16376,7,FALSE)</f>
        <v>N/A</v>
      </c>
      <c r="I112" s="87" t="str">
        <f>VLOOKUP(E112,VIP!$A$2:$O8341,8,FALSE)</f>
        <v>N/A</v>
      </c>
      <c r="J112" s="87" t="str">
        <f>VLOOKUP(E112,VIP!$A$2:$O8291,8,FALSE)</f>
        <v>N/A</v>
      </c>
      <c r="K112" s="87" t="str">
        <f>VLOOKUP(E112,VIP!$A$2:$O11865,6,0)</f>
        <v>N/A</v>
      </c>
      <c r="L112" s="92" t="s">
        <v>2430</v>
      </c>
      <c r="M112" s="91" t="s">
        <v>2470</v>
      </c>
      <c r="N112" s="107" t="s">
        <v>2477</v>
      </c>
      <c r="O112" s="106" t="s">
        <v>2478</v>
      </c>
      <c r="P112" s="103"/>
      <c r="Q112" s="91" t="s">
        <v>2430</v>
      </c>
    </row>
    <row r="113" spans="1:17" s="108" customFormat="1" ht="18" x14ac:dyDescent="0.25">
      <c r="A113" s="102" t="str">
        <f>VLOOKUP(E113,'LISTADO ATM'!$A$2:$C$898,3,0)</f>
        <v>DISTRITO NACIONAL</v>
      </c>
      <c r="B113" s="96" t="s">
        <v>2553</v>
      </c>
      <c r="C113" s="90">
        <v>44248.647291666668</v>
      </c>
      <c r="D113" s="102" t="s">
        <v>2189</v>
      </c>
      <c r="E113" s="88">
        <v>18</v>
      </c>
      <c r="F113" s="84" t="str">
        <f>VLOOKUP(E113,VIP!$A$2:$O11454,2,0)</f>
        <v>DRBR018</v>
      </c>
      <c r="G113" s="87" t="str">
        <f>VLOOKUP(E113,'LISTADO ATM'!$A$2:$B$897,2,0)</f>
        <v xml:space="preserve">ATM Oficina Haina Occidental I </v>
      </c>
      <c r="H113" s="87" t="str">
        <f>VLOOKUP(E113,VIP!$A$2:$O16375,7,FALSE)</f>
        <v>Si</v>
      </c>
      <c r="I113" s="87" t="str">
        <f>VLOOKUP(E113,VIP!$A$2:$O8340,8,FALSE)</f>
        <v>Si</v>
      </c>
      <c r="J113" s="87" t="str">
        <f>VLOOKUP(E113,VIP!$A$2:$O8290,8,FALSE)</f>
        <v>Si</v>
      </c>
      <c r="K113" s="87" t="str">
        <f>VLOOKUP(E113,VIP!$A$2:$O11864,6,0)</f>
        <v>SI</v>
      </c>
      <c r="L113" s="92" t="s">
        <v>2228</v>
      </c>
      <c r="M113" s="91" t="s">
        <v>2470</v>
      </c>
      <c r="N113" s="107" t="s">
        <v>2477</v>
      </c>
      <c r="O113" s="106" t="s">
        <v>2479</v>
      </c>
      <c r="P113" s="103"/>
      <c r="Q113" s="91" t="s">
        <v>2228</v>
      </c>
    </row>
    <row r="114" spans="1:17" s="108" customFormat="1" ht="18" x14ac:dyDescent="0.25">
      <c r="A114" s="102" t="str">
        <f>VLOOKUP(E114,'LISTADO ATM'!$A$2:$C$898,3,0)</f>
        <v>DISTRITO NACIONAL</v>
      </c>
      <c r="B114" s="96" t="s">
        <v>2552</v>
      </c>
      <c r="C114" s="90">
        <v>44248.64770833333</v>
      </c>
      <c r="D114" s="102" t="s">
        <v>2488</v>
      </c>
      <c r="E114" s="88">
        <v>721</v>
      </c>
      <c r="F114" s="84" t="str">
        <f>VLOOKUP(E114,VIP!$A$2:$O11453,2,0)</f>
        <v>DRBR23A</v>
      </c>
      <c r="G114" s="87" t="str">
        <f>VLOOKUP(E114,'LISTADO ATM'!$A$2:$B$897,2,0)</f>
        <v xml:space="preserve">ATM Oficina Charles de Gaulle II </v>
      </c>
      <c r="H114" s="87" t="str">
        <f>VLOOKUP(E114,VIP!$A$2:$O16374,7,FALSE)</f>
        <v>Si</v>
      </c>
      <c r="I114" s="87" t="str">
        <f>VLOOKUP(E114,VIP!$A$2:$O8339,8,FALSE)</f>
        <v>Si</v>
      </c>
      <c r="J114" s="87" t="str">
        <f>VLOOKUP(E114,VIP!$A$2:$O8289,8,FALSE)</f>
        <v>Si</v>
      </c>
      <c r="K114" s="87" t="str">
        <f>VLOOKUP(E114,VIP!$A$2:$O11863,6,0)</f>
        <v>NO</v>
      </c>
      <c r="L114" s="92" t="s">
        <v>2430</v>
      </c>
      <c r="M114" s="91" t="s">
        <v>2470</v>
      </c>
      <c r="N114" s="107" t="s">
        <v>2477</v>
      </c>
      <c r="O114" s="106" t="s">
        <v>2491</v>
      </c>
      <c r="P114" s="103"/>
      <c r="Q114" s="91" t="s">
        <v>2430</v>
      </c>
    </row>
    <row r="115" spans="1:17" s="108" customFormat="1" ht="18" x14ac:dyDescent="0.25">
      <c r="A115" s="102" t="str">
        <f>VLOOKUP(E115,'LISTADO ATM'!$A$2:$C$898,3,0)</f>
        <v>NORTE</v>
      </c>
      <c r="B115" s="96" t="s">
        <v>2551</v>
      </c>
      <c r="C115" s="90">
        <v>44248.656134259261</v>
      </c>
      <c r="D115" s="102" t="s">
        <v>2190</v>
      </c>
      <c r="E115" s="88">
        <v>291</v>
      </c>
      <c r="F115" s="84" t="str">
        <f>VLOOKUP(E115,VIP!$A$2:$O11452,2,0)</f>
        <v>DRBR291</v>
      </c>
      <c r="G115" s="87" t="str">
        <f>VLOOKUP(E115,'LISTADO ATM'!$A$2:$B$897,2,0)</f>
        <v xml:space="preserve">ATM S/M Jumbo Las Colinas </v>
      </c>
      <c r="H115" s="87" t="str">
        <f>VLOOKUP(E115,VIP!$A$2:$O16373,7,FALSE)</f>
        <v>Si</v>
      </c>
      <c r="I115" s="87" t="str">
        <f>VLOOKUP(E115,VIP!$A$2:$O8338,8,FALSE)</f>
        <v>Si</v>
      </c>
      <c r="J115" s="87" t="str">
        <f>VLOOKUP(E115,VIP!$A$2:$O8288,8,FALSE)</f>
        <v>Si</v>
      </c>
      <c r="K115" s="87" t="str">
        <f>VLOOKUP(E115,VIP!$A$2:$O11862,6,0)</f>
        <v>NO</v>
      </c>
      <c r="L115" s="92" t="s">
        <v>2498</v>
      </c>
      <c r="M115" s="91" t="s">
        <v>2470</v>
      </c>
      <c r="N115" s="107" t="s">
        <v>2477</v>
      </c>
      <c r="O115" s="106" t="s">
        <v>2500</v>
      </c>
      <c r="P115" s="103"/>
      <c r="Q115" s="91" t="s">
        <v>2498</v>
      </c>
    </row>
    <row r="116" spans="1:17" s="108" customFormat="1" ht="18" x14ac:dyDescent="0.25">
      <c r="A116" s="102" t="str">
        <f>VLOOKUP(E116,'LISTADO ATM'!$A$2:$C$898,3,0)</f>
        <v>NORTE</v>
      </c>
      <c r="B116" s="96" t="s">
        <v>2550</v>
      </c>
      <c r="C116" s="90">
        <v>44248.660486111112</v>
      </c>
      <c r="D116" s="102" t="s">
        <v>2190</v>
      </c>
      <c r="E116" s="88">
        <v>941</v>
      </c>
      <c r="F116" s="84" t="str">
        <f>VLOOKUP(E116,VIP!$A$2:$O11451,2,0)</f>
        <v>DRBR941</v>
      </c>
      <c r="G116" s="87" t="str">
        <f>VLOOKUP(E116,'LISTADO ATM'!$A$2:$B$897,2,0)</f>
        <v xml:space="preserve">ATM Estación Next (Puerto Plata) </v>
      </c>
      <c r="H116" s="87" t="str">
        <f>VLOOKUP(E116,VIP!$A$2:$O16372,7,FALSE)</f>
        <v>Si</v>
      </c>
      <c r="I116" s="87" t="str">
        <f>VLOOKUP(E116,VIP!$A$2:$O8337,8,FALSE)</f>
        <v>Si</v>
      </c>
      <c r="J116" s="87" t="str">
        <f>VLOOKUP(E116,VIP!$A$2:$O8287,8,FALSE)</f>
        <v>Si</v>
      </c>
      <c r="K116" s="87" t="str">
        <f>VLOOKUP(E116,VIP!$A$2:$O11861,6,0)</f>
        <v>NO</v>
      </c>
      <c r="L116" s="92" t="s">
        <v>2498</v>
      </c>
      <c r="M116" s="91" t="s">
        <v>2470</v>
      </c>
      <c r="N116" s="107" t="s">
        <v>2477</v>
      </c>
      <c r="O116" s="106" t="s">
        <v>2500</v>
      </c>
      <c r="P116" s="103"/>
      <c r="Q116" s="91" t="s">
        <v>2498</v>
      </c>
    </row>
    <row r="117" spans="1:17" s="108" customFormat="1" ht="18" x14ac:dyDescent="0.25">
      <c r="A117" s="102" t="str">
        <f>VLOOKUP(E117,'LISTADO ATM'!$A$2:$C$898,3,0)</f>
        <v>NORTE</v>
      </c>
      <c r="B117" s="96" t="s">
        <v>2549</v>
      </c>
      <c r="C117" s="90">
        <v>44248.663159722222</v>
      </c>
      <c r="D117" s="102" t="s">
        <v>2190</v>
      </c>
      <c r="E117" s="88">
        <v>172</v>
      </c>
      <c r="F117" s="84" t="str">
        <f>VLOOKUP(E117,VIP!$A$2:$O11450,2,0)</f>
        <v>DRBR172</v>
      </c>
      <c r="G117" s="87" t="str">
        <f>VLOOKUP(E117,'LISTADO ATM'!$A$2:$B$897,2,0)</f>
        <v xml:space="preserve">ATM UNP Guaucí </v>
      </c>
      <c r="H117" s="87" t="str">
        <f>VLOOKUP(E117,VIP!$A$2:$O16371,7,FALSE)</f>
        <v>Si</v>
      </c>
      <c r="I117" s="87" t="str">
        <f>VLOOKUP(E117,VIP!$A$2:$O8336,8,FALSE)</f>
        <v>Si</v>
      </c>
      <c r="J117" s="87" t="str">
        <f>VLOOKUP(E117,VIP!$A$2:$O8286,8,FALSE)</f>
        <v>Si</v>
      </c>
      <c r="K117" s="87" t="str">
        <f>VLOOKUP(E117,VIP!$A$2:$O11860,6,0)</f>
        <v>NO</v>
      </c>
      <c r="L117" s="92" t="s">
        <v>2498</v>
      </c>
      <c r="M117" s="91" t="s">
        <v>2470</v>
      </c>
      <c r="N117" s="107" t="s">
        <v>2477</v>
      </c>
      <c r="O117" s="106" t="s">
        <v>2500</v>
      </c>
      <c r="P117" s="103"/>
      <c r="Q117" s="91" t="s">
        <v>2498</v>
      </c>
    </row>
    <row r="118" spans="1:17" s="108" customFormat="1" ht="18" x14ac:dyDescent="0.25">
      <c r="A118" s="102" t="str">
        <f>VLOOKUP(E118,'LISTADO ATM'!$A$2:$C$898,3,0)</f>
        <v>SUR</v>
      </c>
      <c r="B118" s="96" t="s">
        <v>2576</v>
      </c>
      <c r="C118" s="90">
        <v>44248.670497685183</v>
      </c>
      <c r="D118" s="102" t="s">
        <v>2473</v>
      </c>
      <c r="E118" s="88">
        <v>733</v>
      </c>
      <c r="F118" s="84" t="str">
        <f>VLOOKUP(E118,VIP!$A$2:$O11473,2,0)</f>
        <v>DRBR484</v>
      </c>
      <c r="G118" s="87" t="str">
        <f>VLOOKUP(E118,'LISTADO ATM'!$A$2:$B$897,2,0)</f>
        <v xml:space="preserve">ATM Zona Franca Perdenales </v>
      </c>
      <c r="H118" s="87" t="str">
        <f>VLOOKUP(E118,VIP!$A$2:$O16394,7,FALSE)</f>
        <v>Si</v>
      </c>
      <c r="I118" s="87" t="str">
        <f>VLOOKUP(E118,VIP!$A$2:$O8359,8,FALSE)</f>
        <v>Si</v>
      </c>
      <c r="J118" s="87" t="str">
        <f>VLOOKUP(E118,VIP!$A$2:$O8309,8,FALSE)</f>
        <v>Si</v>
      </c>
      <c r="K118" s="87" t="str">
        <f>VLOOKUP(E118,VIP!$A$2:$O11883,6,0)</f>
        <v>NO</v>
      </c>
      <c r="L118" s="92" t="s">
        <v>2430</v>
      </c>
      <c r="M118" s="91" t="s">
        <v>2470</v>
      </c>
      <c r="N118" s="107" t="s">
        <v>2477</v>
      </c>
      <c r="O118" s="106" t="s">
        <v>2478</v>
      </c>
      <c r="P118" s="103"/>
      <c r="Q118" s="91" t="s">
        <v>2430</v>
      </c>
    </row>
    <row r="119" spans="1:17" s="108" customFormat="1" ht="18" x14ac:dyDescent="0.25">
      <c r="A119" s="102" t="str">
        <f>VLOOKUP(E119,'LISTADO ATM'!$A$2:$C$898,3,0)</f>
        <v>NORTE</v>
      </c>
      <c r="B119" s="96" t="s">
        <v>2575</v>
      </c>
      <c r="C119" s="90">
        <v>44248.678020833337</v>
      </c>
      <c r="D119" s="102" t="s">
        <v>2541</v>
      </c>
      <c r="E119" s="88">
        <v>775</v>
      </c>
      <c r="F119" s="84" t="str">
        <f>VLOOKUP(E119,VIP!$A$2:$O11472,2,0)</f>
        <v>DRBR450</v>
      </c>
      <c r="G119" s="87" t="str">
        <f>VLOOKUP(E119,'LISTADO ATM'!$A$2:$B$897,2,0)</f>
        <v xml:space="preserve">ATM S/M Lilo (Montecristi) </v>
      </c>
      <c r="H119" s="87" t="str">
        <f>VLOOKUP(E119,VIP!$A$2:$O16393,7,FALSE)</f>
        <v>Si</v>
      </c>
      <c r="I119" s="87" t="str">
        <f>VLOOKUP(E119,VIP!$A$2:$O8358,8,FALSE)</f>
        <v>Si</v>
      </c>
      <c r="J119" s="87" t="str">
        <f>VLOOKUP(E119,VIP!$A$2:$O8308,8,FALSE)</f>
        <v>Si</v>
      </c>
      <c r="K119" s="87" t="str">
        <f>VLOOKUP(E119,VIP!$A$2:$O11882,6,0)</f>
        <v>NO</v>
      </c>
      <c r="L119" s="92" t="s">
        <v>2430</v>
      </c>
      <c r="M119" s="91" t="s">
        <v>2470</v>
      </c>
      <c r="N119" s="107" t="s">
        <v>2477</v>
      </c>
      <c r="O119" s="106" t="s">
        <v>2542</v>
      </c>
      <c r="P119" s="103"/>
      <c r="Q119" s="91" t="s">
        <v>2430</v>
      </c>
    </row>
    <row r="120" spans="1:17" s="108" customFormat="1" ht="18" x14ac:dyDescent="0.25">
      <c r="A120" s="102" t="str">
        <f>VLOOKUP(E120,'LISTADO ATM'!$A$2:$C$898,3,0)</f>
        <v>NORTE</v>
      </c>
      <c r="B120" s="96" t="s">
        <v>2574</v>
      </c>
      <c r="C120" s="90">
        <v>44248.680995370371</v>
      </c>
      <c r="D120" s="102" t="s">
        <v>2541</v>
      </c>
      <c r="E120" s="88">
        <v>903</v>
      </c>
      <c r="F120" s="84" t="str">
        <f>VLOOKUP(E120,VIP!$A$2:$O11471,2,0)</f>
        <v>DRBR903</v>
      </c>
      <c r="G120" s="87" t="str">
        <f>VLOOKUP(E120,'LISTADO ATM'!$A$2:$B$897,2,0)</f>
        <v xml:space="preserve">ATM Oficina La Vega Real I </v>
      </c>
      <c r="H120" s="87" t="str">
        <f>VLOOKUP(E120,VIP!$A$2:$O16392,7,FALSE)</f>
        <v>Si</v>
      </c>
      <c r="I120" s="87" t="str">
        <f>VLOOKUP(E120,VIP!$A$2:$O8357,8,FALSE)</f>
        <v>Si</v>
      </c>
      <c r="J120" s="87" t="str">
        <f>VLOOKUP(E120,VIP!$A$2:$O8307,8,FALSE)</f>
        <v>Si</v>
      </c>
      <c r="K120" s="87" t="str">
        <f>VLOOKUP(E120,VIP!$A$2:$O11881,6,0)</f>
        <v>NO</v>
      </c>
      <c r="L120" s="92" t="s">
        <v>2463</v>
      </c>
      <c r="M120" s="91" t="s">
        <v>2470</v>
      </c>
      <c r="N120" s="107" t="s">
        <v>2477</v>
      </c>
      <c r="O120" s="106" t="s">
        <v>2542</v>
      </c>
      <c r="P120" s="103"/>
      <c r="Q120" s="91" t="s">
        <v>2463</v>
      </c>
    </row>
    <row r="121" spans="1:17" s="108" customFormat="1" ht="18" x14ac:dyDescent="0.25">
      <c r="A121" s="102" t="str">
        <f>VLOOKUP(E121,'LISTADO ATM'!$A$2:$C$898,3,0)</f>
        <v>DISTRITO NACIONAL</v>
      </c>
      <c r="B121" s="96" t="s">
        <v>2573</v>
      </c>
      <c r="C121" s="90">
        <v>44248.682962962965</v>
      </c>
      <c r="D121" s="102" t="s">
        <v>2473</v>
      </c>
      <c r="E121" s="88">
        <v>815</v>
      </c>
      <c r="F121" s="84" t="str">
        <f>VLOOKUP(E121,VIP!$A$2:$O11470,2,0)</f>
        <v>DRBR24A</v>
      </c>
      <c r="G121" s="87" t="str">
        <f>VLOOKUP(E121,'LISTADO ATM'!$A$2:$B$897,2,0)</f>
        <v xml:space="preserve">ATM Oficina Atalaya del Mar </v>
      </c>
      <c r="H121" s="87" t="str">
        <f>VLOOKUP(E121,VIP!$A$2:$O16391,7,FALSE)</f>
        <v>Si</v>
      </c>
      <c r="I121" s="87" t="str">
        <f>VLOOKUP(E121,VIP!$A$2:$O8356,8,FALSE)</f>
        <v>Si</v>
      </c>
      <c r="J121" s="87" t="str">
        <f>VLOOKUP(E121,VIP!$A$2:$O8306,8,FALSE)</f>
        <v>Si</v>
      </c>
      <c r="K121" s="87" t="str">
        <f>VLOOKUP(E121,VIP!$A$2:$O11880,6,0)</f>
        <v>SI</v>
      </c>
      <c r="L121" s="92" t="s">
        <v>2430</v>
      </c>
      <c r="M121" s="91" t="s">
        <v>2470</v>
      </c>
      <c r="N121" s="107" t="s">
        <v>2477</v>
      </c>
      <c r="O121" s="106" t="s">
        <v>2478</v>
      </c>
      <c r="P121" s="103"/>
      <c r="Q121" s="91" t="s">
        <v>2430</v>
      </c>
    </row>
    <row r="122" spans="1:17" s="108" customFormat="1" ht="18" x14ac:dyDescent="0.25">
      <c r="A122" s="102" t="str">
        <f>VLOOKUP(E122,'LISTADO ATM'!$A$2:$C$898,3,0)</f>
        <v>DISTRITO NACIONAL</v>
      </c>
      <c r="B122" s="96" t="s">
        <v>2572</v>
      </c>
      <c r="C122" s="90">
        <v>44248.687291666669</v>
      </c>
      <c r="D122" s="102" t="s">
        <v>2473</v>
      </c>
      <c r="E122" s="88">
        <v>931</v>
      </c>
      <c r="F122" s="84" t="str">
        <f>VLOOKUP(E122,VIP!$A$2:$O11469,2,0)</f>
        <v>DRBR24N</v>
      </c>
      <c r="G122" s="87" t="str">
        <f>VLOOKUP(E122,'LISTADO ATM'!$A$2:$B$897,2,0)</f>
        <v xml:space="preserve">ATM Autobanco Luperón I </v>
      </c>
      <c r="H122" s="87" t="str">
        <f>VLOOKUP(E122,VIP!$A$2:$O16390,7,FALSE)</f>
        <v>Si</v>
      </c>
      <c r="I122" s="87" t="str">
        <f>VLOOKUP(E122,VIP!$A$2:$O8355,8,FALSE)</f>
        <v>Si</v>
      </c>
      <c r="J122" s="87" t="str">
        <f>VLOOKUP(E122,VIP!$A$2:$O8305,8,FALSE)</f>
        <v>Si</v>
      </c>
      <c r="K122" s="87" t="str">
        <f>VLOOKUP(E122,VIP!$A$2:$O11879,6,0)</f>
        <v>NO</v>
      </c>
      <c r="L122" s="92" t="s">
        <v>2463</v>
      </c>
      <c r="M122" s="91" t="s">
        <v>2470</v>
      </c>
      <c r="N122" s="107" t="s">
        <v>2477</v>
      </c>
      <c r="O122" s="106" t="s">
        <v>2478</v>
      </c>
      <c r="P122" s="103"/>
      <c r="Q122" s="91" t="s">
        <v>2463</v>
      </c>
    </row>
    <row r="123" spans="1:17" s="108" customFormat="1" ht="18" x14ac:dyDescent="0.25">
      <c r="A123" s="102" t="str">
        <f>VLOOKUP(E123,'LISTADO ATM'!$A$2:$C$898,3,0)</f>
        <v>NORTE</v>
      </c>
      <c r="B123" s="96" t="s">
        <v>2571</v>
      </c>
      <c r="C123" s="90">
        <v>44248.689444444448</v>
      </c>
      <c r="D123" s="102" t="s">
        <v>2541</v>
      </c>
      <c r="E123" s="88">
        <v>136</v>
      </c>
      <c r="F123" s="84" t="str">
        <f>VLOOKUP(E123,VIP!$A$2:$O11468,2,0)</f>
        <v>DRBR136</v>
      </c>
      <c r="G123" s="87" t="str">
        <f>VLOOKUP(E123,'LISTADO ATM'!$A$2:$B$897,2,0)</f>
        <v>ATM S/M Xtra (Santiago)</v>
      </c>
      <c r="H123" s="87" t="str">
        <f>VLOOKUP(E123,VIP!$A$2:$O16389,7,FALSE)</f>
        <v>Si</v>
      </c>
      <c r="I123" s="87" t="str">
        <f>VLOOKUP(E123,VIP!$A$2:$O8354,8,FALSE)</f>
        <v>Si</v>
      </c>
      <c r="J123" s="87" t="str">
        <f>VLOOKUP(E123,VIP!$A$2:$O8304,8,FALSE)</f>
        <v>Si</v>
      </c>
      <c r="K123" s="87" t="str">
        <f>VLOOKUP(E123,VIP!$A$2:$O11878,6,0)</f>
        <v>NO</v>
      </c>
      <c r="L123" s="92" t="s">
        <v>2430</v>
      </c>
      <c r="M123" s="91" t="s">
        <v>2470</v>
      </c>
      <c r="N123" s="107" t="s">
        <v>2477</v>
      </c>
      <c r="O123" s="106" t="s">
        <v>2542</v>
      </c>
      <c r="P123" s="103"/>
      <c r="Q123" s="91" t="s">
        <v>2430</v>
      </c>
    </row>
    <row r="124" spans="1:17" s="108" customFormat="1" ht="18" x14ac:dyDescent="0.25">
      <c r="A124" s="102" t="str">
        <f>VLOOKUP(E124,'LISTADO ATM'!$A$2:$C$898,3,0)</f>
        <v>DISTRITO NACIONAL</v>
      </c>
      <c r="B124" s="96" t="s">
        <v>2570</v>
      </c>
      <c r="C124" s="90">
        <v>44248.691469907404</v>
      </c>
      <c r="D124" s="102" t="s">
        <v>2473</v>
      </c>
      <c r="E124" s="88">
        <v>424</v>
      </c>
      <c r="F124" s="84" t="str">
        <f>VLOOKUP(E124,VIP!$A$2:$O11467,2,0)</f>
        <v>DRBR424</v>
      </c>
      <c r="G124" s="87" t="str">
        <f>VLOOKUP(E124,'LISTADO ATM'!$A$2:$B$897,2,0)</f>
        <v xml:space="preserve">ATM UNP Jumbo Luperón I </v>
      </c>
      <c r="H124" s="87" t="str">
        <f>VLOOKUP(E124,VIP!$A$2:$O16388,7,FALSE)</f>
        <v>Si</v>
      </c>
      <c r="I124" s="87" t="str">
        <f>VLOOKUP(E124,VIP!$A$2:$O8353,8,FALSE)</f>
        <v>Si</v>
      </c>
      <c r="J124" s="87" t="str">
        <f>VLOOKUP(E124,VIP!$A$2:$O8303,8,FALSE)</f>
        <v>Si</v>
      </c>
      <c r="K124" s="87" t="str">
        <f>VLOOKUP(E124,VIP!$A$2:$O11877,6,0)</f>
        <v>NO</v>
      </c>
      <c r="L124" s="92" t="s">
        <v>2430</v>
      </c>
      <c r="M124" s="91" t="s">
        <v>2470</v>
      </c>
      <c r="N124" s="107" t="s">
        <v>2477</v>
      </c>
      <c r="O124" s="106" t="s">
        <v>2478</v>
      </c>
      <c r="P124" s="103"/>
      <c r="Q124" s="91" t="s">
        <v>2430</v>
      </c>
    </row>
    <row r="125" spans="1:17" s="108" customFormat="1" ht="18" x14ac:dyDescent="0.25">
      <c r="A125" s="102" t="str">
        <f>VLOOKUP(E125,'LISTADO ATM'!$A$2:$C$898,3,0)</f>
        <v>NORTE</v>
      </c>
      <c r="B125" s="96" t="s">
        <v>2569</v>
      </c>
      <c r="C125" s="90">
        <v>44248.695706018516</v>
      </c>
      <c r="D125" s="102" t="s">
        <v>2488</v>
      </c>
      <c r="E125" s="88">
        <v>98</v>
      </c>
      <c r="F125" s="84" t="str">
        <f>VLOOKUP(E125,VIP!$A$2:$O11466,2,0)</f>
        <v>DRBR098</v>
      </c>
      <c r="G125" s="87" t="str">
        <f>VLOOKUP(E125,'LISTADO ATM'!$A$2:$B$897,2,0)</f>
        <v xml:space="preserve">ATM UNP Pimentel </v>
      </c>
      <c r="H125" s="87" t="str">
        <f>VLOOKUP(E125,VIP!$A$2:$O16387,7,FALSE)</f>
        <v>Si</v>
      </c>
      <c r="I125" s="87" t="str">
        <f>VLOOKUP(E125,VIP!$A$2:$O8352,8,FALSE)</f>
        <v>Si</v>
      </c>
      <c r="J125" s="87" t="str">
        <f>VLOOKUP(E125,VIP!$A$2:$O8302,8,FALSE)</f>
        <v>Si</v>
      </c>
      <c r="K125" s="87" t="str">
        <f>VLOOKUP(E125,VIP!$A$2:$O11876,6,0)</f>
        <v>NO</v>
      </c>
      <c r="L125" s="92" t="s">
        <v>2463</v>
      </c>
      <c r="M125" s="91" t="s">
        <v>2470</v>
      </c>
      <c r="N125" s="107" t="s">
        <v>2477</v>
      </c>
      <c r="O125" s="106" t="s">
        <v>2578</v>
      </c>
      <c r="P125" s="103"/>
      <c r="Q125" s="91" t="s">
        <v>2463</v>
      </c>
    </row>
    <row r="126" spans="1:17" s="108" customFormat="1" ht="18" x14ac:dyDescent="0.25">
      <c r="A126" s="102" t="str">
        <f>VLOOKUP(E126,'LISTADO ATM'!$A$2:$C$898,3,0)</f>
        <v>NORTE</v>
      </c>
      <c r="B126" s="96" t="s">
        <v>2568</v>
      </c>
      <c r="C126" s="90">
        <v>44248.699374999997</v>
      </c>
      <c r="D126" s="102" t="s">
        <v>2488</v>
      </c>
      <c r="E126" s="88">
        <v>119</v>
      </c>
      <c r="F126" s="84" t="str">
        <f>VLOOKUP(E126,VIP!$A$2:$O11465,2,0)</f>
        <v>DRBR119</v>
      </c>
      <c r="G126" s="87" t="str">
        <f>VLOOKUP(E126,'LISTADO ATM'!$A$2:$B$897,2,0)</f>
        <v>ATM Oficina La Barranquita</v>
      </c>
      <c r="H126" s="87" t="str">
        <f>VLOOKUP(E126,VIP!$A$2:$O16386,7,FALSE)</f>
        <v>N/A</v>
      </c>
      <c r="I126" s="87" t="str">
        <f>VLOOKUP(E126,VIP!$A$2:$O8351,8,FALSE)</f>
        <v>N/A</v>
      </c>
      <c r="J126" s="87" t="str">
        <f>VLOOKUP(E126,VIP!$A$2:$O8301,8,FALSE)</f>
        <v>N/A</v>
      </c>
      <c r="K126" s="87" t="str">
        <f>VLOOKUP(E126,VIP!$A$2:$O11875,6,0)</f>
        <v>N/A</v>
      </c>
      <c r="L126" s="92" t="s">
        <v>2430</v>
      </c>
      <c r="M126" s="91" t="s">
        <v>2470</v>
      </c>
      <c r="N126" s="107" t="s">
        <v>2477</v>
      </c>
      <c r="O126" s="106" t="s">
        <v>2578</v>
      </c>
      <c r="P126" s="103"/>
      <c r="Q126" s="91" t="s">
        <v>2430</v>
      </c>
    </row>
    <row r="127" spans="1:17" s="108" customFormat="1" ht="18" x14ac:dyDescent="0.25">
      <c r="A127" s="102" t="str">
        <f>VLOOKUP(E127,'LISTADO ATM'!$A$2:$C$898,3,0)</f>
        <v>DISTRITO NACIONAL</v>
      </c>
      <c r="B127" s="96" t="s">
        <v>2567</v>
      </c>
      <c r="C127" s="90">
        <v>44248.701863425929</v>
      </c>
      <c r="D127" s="102" t="s">
        <v>2473</v>
      </c>
      <c r="E127" s="88">
        <v>555</v>
      </c>
      <c r="F127" s="84" t="str">
        <f>VLOOKUP(E127,VIP!$A$2:$O11464,2,0)</f>
        <v>DRBR24P</v>
      </c>
      <c r="G127" s="87" t="str">
        <f>VLOOKUP(E127,'LISTADO ATM'!$A$2:$B$897,2,0)</f>
        <v xml:space="preserve">ATM Estación Shell Las Praderas </v>
      </c>
      <c r="H127" s="87" t="str">
        <f>VLOOKUP(E127,VIP!$A$2:$O16385,7,FALSE)</f>
        <v>Si</v>
      </c>
      <c r="I127" s="87" t="str">
        <f>VLOOKUP(E127,VIP!$A$2:$O8350,8,FALSE)</f>
        <v>Si</v>
      </c>
      <c r="J127" s="87" t="str">
        <f>VLOOKUP(E127,VIP!$A$2:$O8300,8,FALSE)</f>
        <v>Si</v>
      </c>
      <c r="K127" s="87" t="str">
        <f>VLOOKUP(E127,VIP!$A$2:$O11874,6,0)</f>
        <v>NO</v>
      </c>
      <c r="L127" s="92" t="s">
        <v>2430</v>
      </c>
      <c r="M127" s="91" t="s">
        <v>2470</v>
      </c>
      <c r="N127" s="107" t="s">
        <v>2477</v>
      </c>
      <c r="O127" s="106" t="s">
        <v>2478</v>
      </c>
      <c r="P127" s="103"/>
      <c r="Q127" s="91" t="s">
        <v>2430</v>
      </c>
    </row>
    <row r="128" spans="1:17" s="108" customFormat="1" ht="18" x14ac:dyDescent="0.25">
      <c r="A128" s="102" t="str">
        <f>VLOOKUP(E128,'LISTADO ATM'!$A$2:$C$898,3,0)</f>
        <v>DISTRITO NACIONAL</v>
      </c>
      <c r="B128" s="96" t="s">
        <v>2566</v>
      </c>
      <c r="C128" s="90">
        <v>44248.704675925925</v>
      </c>
      <c r="D128" s="102" t="s">
        <v>2473</v>
      </c>
      <c r="E128" s="88">
        <v>267</v>
      </c>
      <c r="F128" s="84" t="str">
        <f>VLOOKUP(E128,VIP!$A$2:$O11463,2,0)</f>
        <v>DRBR267</v>
      </c>
      <c r="G128" s="87" t="str">
        <f>VLOOKUP(E128,'LISTADO ATM'!$A$2:$B$897,2,0)</f>
        <v xml:space="preserve">ATM Centro de Caja México </v>
      </c>
      <c r="H128" s="87" t="str">
        <f>VLOOKUP(E128,VIP!$A$2:$O16384,7,FALSE)</f>
        <v>Si</v>
      </c>
      <c r="I128" s="87" t="str">
        <f>VLOOKUP(E128,VIP!$A$2:$O8349,8,FALSE)</f>
        <v>Si</v>
      </c>
      <c r="J128" s="87" t="str">
        <f>VLOOKUP(E128,VIP!$A$2:$O8299,8,FALSE)</f>
        <v>Si</v>
      </c>
      <c r="K128" s="87" t="str">
        <f>VLOOKUP(E128,VIP!$A$2:$O11873,6,0)</f>
        <v>NO</v>
      </c>
      <c r="L128" s="92" t="s">
        <v>2577</v>
      </c>
      <c r="M128" s="91" t="s">
        <v>2470</v>
      </c>
      <c r="N128" s="107" t="s">
        <v>2477</v>
      </c>
      <c r="O128" s="106" t="s">
        <v>2478</v>
      </c>
      <c r="P128" s="103"/>
      <c r="Q128" s="91" t="s">
        <v>2577</v>
      </c>
    </row>
    <row r="129" spans="1:17" s="108" customFormat="1" ht="18" x14ac:dyDescent="0.25">
      <c r="A129" s="102" t="str">
        <f>VLOOKUP(E129,'LISTADO ATM'!$A$2:$C$898,3,0)</f>
        <v>NORTE</v>
      </c>
      <c r="B129" s="96" t="s">
        <v>2565</v>
      </c>
      <c r="C129" s="90">
        <v>44248.738032407404</v>
      </c>
      <c r="D129" s="102" t="s">
        <v>2190</v>
      </c>
      <c r="E129" s="88">
        <v>411</v>
      </c>
      <c r="F129" s="84" t="str">
        <f>VLOOKUP(E129,VIP!$A$2:$O11462,2,0)</f>
        <v>DRBR411</v>
      </c>
      <c r="G129" s="87" t="str">
        <f>VLOOKUP(E129,'LISTADO ATM'!$A$2:$B$897,2,0)</f>
        <v xml:space="preserve">ATM UNP Piedra Blanca </v>
      </c>
      <c r="H129" s="87" t="str">
        <f>VLOOKUP(E129,VIP!$A$2:$O16383,7,FALSE)</f>
        <v>Si</v>
      </c>
      <c r="I129" s="87" t="str">
        <f>VLOOKUP(E129,VIP!$A$2:$O8348,8,FALSE)</f>
        <v>Si</v>
      </c>
      <c r="J129" s="87" t="str">
        <f>VLOOKUP(E129,VIP!$A$2:$O8298,8,FALSE)</f>
        <v>Si</v>
      </c>
      <c r="K129" s="87" t="str">
        <f>VLOOKUP(E129,VIP!$A$2:$O11872,6,0)</f>
        <v>NO</v>
      </c>
      <c r="L129" s="92" t="s">
        <v>2254</v>
      </c>
      <c r="M129" s="91" t="s">
        <v>2470</v>
      </c>
      <c r="N129" s="107" t="s">
        <v>2477</v>
      </c>
      <c r="O129" s="106" t="s">
        <v>2497</v>
      </c>
      <c r="P129" s="103"/>
      <c r="Q129" s="91" t="s">
        <v>2254</v>
      </c>
    </row>
    <row r="130" spans="1:17" s="108" customFormat="1" ht="18" x14ac:dyDescent="0.25">
      <c r="A130" s="102" t="str">
        <f>VLOOKUP(E130,'LISTADO ATM'!$A$2:$C$898,3,0)</f>
        <v>NORTE</v>
      </c>
      <c r="B130" s="96" t="s">
        <v>2564</v>
      </c>
      <c r="C130" s="90">
        <v>44248.739594907405</v>
      </c>
      <c r="D130" s="102" t="s">
        <v>2190</v>
      </c>
      <c r="E130" s="88">
        <v>636</v>
      </c>
      <c r="F130" s="84" t="str">
        <f>VLOOKUP(E130,VIP!$A$2:$O11461,2,0)</f>
        <v>DRBR110</v>
      </c>
      <c r="G130" s="87" t="str">
        <f>VLOOKUP(E130,'LISTADO ATM'!$A$2:$B$897,2,0)</f>
        <v xml:space="preserve">ATM Oficina Tamboríl </v>
      </c>
      <c r="H130" s="87" t="str">
        <f>VLOOKUP(E130,VIP!$A$2:$O16382,7,FALSE)</f>
        <v>Si</v>
      </c>
      <c r="I130" s="87" t="str">
        <f>VLOOKUP(E130,VIP!$A$2:$O8347,8,FALSE)</f>
        <v>Si</v>
      </c>
      <c r="J130" s="87" t="str">
        <f>VLOOKUP(E130,VIP!$A$2:$O8297,8,FALSE)</f>
        <v>Si</v>
      </c>
      <c r="K130" s="87" t="str">
        <f>VLOOKUP(E130,VIP!$A$2:$O11871,6,0)</f>
        <v>SI</v>
      </c>
      <c r="L130" s="92" t="s">
        <v>2435</v>
      </c>
      <c r="M130" s="91" t="s">
        <v>2470</v>
      </c>
      <c r="N130" s="107" t="s">
        <v>2477</v>
      </c>
      <c r="O130" s="106" t="s">
        <v>2497</v>
      </c>
      <c r="P130" s="103"/>
      <c r="Q130" s="91" t="s">
        <v>2435</v>
      </c>
    </row>
    <row r="131" spans="1:17" s="108" customFormat="1" ht="18" x14ac:dyDescent="0.25">
      <c r="A131" s="102" t="str">
        <f>VLOOKUP(E131,'LISTADO ATM'!$A$2:$C$898,3,0)</f>
        <v>NORTE</v>
      </c>
      <c r="B131" s="96" t="s">
        <v>2563</v>
      </c>
      <c r="C131" s="90">
        <v>44248.740613425929</v>
      </c>
      <c r="D131" s="102" t="s">
        <v>2190</v>
      </c>
      <c r="E131" s="88">
        <v>754</v>
      </c>
      <c r="F131" s="84" t="str">
        <f>VLOOKUP(E131,VIP!$A$2:$O11460,2,0)</f>
        <v>DRBR754</v>
      </c>
      <c r="G131" s="87" t="str">
        <f>VLOOKUP(E131,'LISTADO ATM'!$A$2:$B$897,2,0)</f>
        <v xml:space="preserve">ATM Autobanco Oficina Licey al Medio </v>
      </c>
      <c r="H131" s="87" t="str">
        <f>VLOOKUP(E131,VIP!$A$2:$O16381,7,FALSE)</f>
        <v>Si</v>
      </c>
      <c r="I131" s="87" t="str">
        <f>VLOOKUP(E131,VIP!$A$2:$O8346,8,FALSE)</f>
        <v>Si</v>
      </c>
      <c r="J131" s="87" t="str">
        <f>VLOOKUP(E131,VIP!$A$2:$O8296,8,FALSE)</f>
        <v>Si</v>
      </c>
      <c r="K131" s="87" t="str">
        <f>VLOOKUP(E131,VIP!$A$2:$O11870,6,0)</f>
        <v>NO</v>
      </c>
      <c r="L131" s="92" t="s">
        <v>2228</v>
      </c>
      <c r="M131" s="91" t="s">
        <v>2470</v>
      </c>
      <c r="N131" s="107" t="s">
        <v>2477</v>
      </c>
      <c r="O131" s="106" t="s">
        <v>2499</v>
      </c>
      <c r="P131" s="103"/>
      <c r="Q131" s="91" t="s">
        <v>2228</v>
      </c>
    </row>
    <row r="132" spans="1:17" s="108" customFormat="1" ht="18" x14ac:dyDescent="0.25">
      <c r="A132" s="102" t="str">
        <f>VLOOKUP(E132,'LISTADO ATM'!$A$2:$C$898,3,0)</f>
        <v>NORTE</v>
      </c>
      <c r="B132" s="96" t="s">
        <v>2562</v>
      </c>
      <c r="C132" s="90">
        <v>44248.741932870369</v>
      </c>
      <c r="D132" s="102" t="s">
        <v>2190</v>
      </c>
      <c r="E132" s="88">
        <v>142</v>
      </c>
      <c r="F132" s="84" t="str">
        <f>VLOOKUP(E132,VIP!$A$2:$O11459,2,0)</f>
        <v>DRBR142</v>
      </c>
      <c r="G132" s="87" t="str">
        <f>VLOOKUP(E132,'LISTADO ATM'!$A$2:$B$897,2,0)</f>
        <v xml:space="preserve">ATM Centro de Caja Galerías Bonao </v>
      </c>
      <c r="H132" s="87" t="str">
        <f>VLOOKUP(E132,VIP!$A$2:$O16380,7,FALSE)</f>
        <v>Si</v>
      </c>
      <c r="I132" s="87" t="str">
        <f>VLOOKUP(E132,VIP!$A$2:$O8345,8,FALSE)</f>
        <v>Si</v>
      </c>
      <c r="J132" s="87" t="str">
        <f>VLOOKUP(E132,VIP!$A$2:$O8295,8,FALSE)</f>
        <v>Si</v>
      </c>
      <c r="K132" s="87" t="str">
        <f>VLOOKUP(E132,VIP!$A$2:$O11869,6,0)</f>
        <v>SI</v>
      </c>
      <c r="L132" s="92" t="s">
        <v>2228</v>
      </c>
      <c r="M132" s="91" t="s">
        <v>2470</v>
      </c>
      <c r="N132" s="107" t="s">
        <v>2477</v>
      </c>
      <c r="O132" s="106" t="s">
        <v>2499</v>
      </c>
      <c r="P132" s="103"/>
      <c r="Q132" s="91" t="s">
        <v>2228</v>
      </c>
    </row>
    <row r="133" spans="1:17" s="108" customFormat="1" ht="18" x14ac:dyDescent="0.25">
      <c r="A133" s="102" t="str">
        <f>VLOOKUP(E133,'LISTADO ATM'!$A$2:$C$898,3,0)</f>
        <v>DISTRITO NACIONAL</v>
      </c>
      <c r="B133" s="96" t="s">
        <v>2561</v>
      </c>
      <c r="C133" s="90">
        <v>44248.742650462962</v>
      </c>
      <c r="D133" s="102" t="s">
        <v>2189</v>
      </c>
      <c r="E133" s="88">
        <v>769</v>
      </c>
      <c r="F133" s="84" t="str">
        <f>VLOOKUP(E133,VIP!$A$2:$O11458,2,0)</f>
        <v>DRBR769</v>
      </c>
      <c r="G133" s="87" t="str">
        <f>VLOOKUP(E133,'LISTADO ATM'!$A$2:$B$897,2,0)</f>
        <v>ATM UNP Pablo Mella Morales</v>
      </c>
      <c r="H133" s="87" t="str">
        <f>VLOOKUP(E133,VIP!$A$2:$O16379,7,FALSE)</f>
        <v>Si</v>
      </c>
      <c r="I133" s="87" t="str">
        <f>VLOOKUP(E133,VIP!$A$2:$O8344,8,FALSE)</f>
        <v>Si</v>
      </c>
      <c r="J133" s="87" t="str">
        <f>VLOOKUP(E133,VIP!$A$2:$O8294,8,FALSE)</f>
        <v>Si</v>
      </c>
      <c r="K133" s="87" t="str">
        <f>VLOOKUP(E133,VIP!$A$2:$O11868,6,0)</f>
        <v>NO</v>
      </c>
      <c r="L133" s="92" t="s">
        <v>2228</v>
      </c>
      <c r="M133" s="91" t="s">
        <v>2470</v>
      </c>
      <c r="N133" s="107" t="s">
        <v>2477</v>
      </c>
      <c r="O133" s="106" t="s">
        <v>2479</v>
      </c>
      <c r="P133" s="103"/>
      <c r="Q133" s="91" t="s">
        <v>2228</v>
      </c>
    </row>
    <row r="134" spans="1:17" s="108" customFormat="1" ht="18" x14ac:dyDescent="0.25">
      <c r="A134" s="102" t="str">
        <f>VLOOKUP(E134,'LISTADO ATM'!$A$2:$C$898,3,0)</f>
        <v>SUR</v>
      </c>
      <c r="B134" s="96" t="s">
        <v>2560</v>
      </c>
      <c r="C134" s="90">
        <v>44248.743113425924</v>
      </c>
      <c r="D134" s="102" t="s">
        <v>2189</v>
      </c>
      <c r="E134" s="88">
        <v>576</v>
      </c>
      <c r="F134" s="84" t="str">
        <f>VLOOKUP(E134,VIP!$A$2:$O11457,2,0)</f>
        <v>DRBR576</v>
      </c>
      <c r="G134" s="87" t="str">
        <f>VLOOKUP(E134,'LISTADO ATM'!$A$2:$B$897,2,0)</f>
        <v>ATM Nizao</v>
      </c>
      <c r="H134" s="87">
        <f>VLOOKUP(E134,VIP!$A$2:$O16378,7,FALSE)</f>
        <v>0</v>
      </c>
      <c r="I134" s="87">
        <f>VLOOKUP(E134,VIP!$A$2:$O8343,8,FALSE)</f>
        <v>0</v>
      </c>
      <c r="J134" s="87">
        <f>VLOOKUP(E134,VIP!$A$2:$O8293,8,FALSE)</f>
        <v>0</v>
      </c>
      <c r="K134" s="87">
        <f>VLOOKUP(E134,VIP!$A$2:$O11867,6,0)</f>
        <v>0</v>
      </c>
      <c r="L134" s="92" t="s">
        <v>2228</v>
      </c>
      <c r="M134" s="91" t="s">
        <v>2470</v>
      </c>
      <c r="N134" s="107" t="s">
        <v>2477</v>
      </c>
      <c r="O134" s="106" t="s">
        <v>2479</v>
      </c>
      <c r="P134" s="103"/>
      <c r="Q134" s="91" t="s">
        <v>2228</v>
      </c>
    </row>
    <row r="135" spans="1:17" s="108" customFormat="1" ht="18" x14ac:dyDescent="0.25">
      <c r="A135" s="102" t="str">
        <f>VLOOKUP(E135,'LISTADO ATM'!$A$2:$C$898,3,0)</f>
        <v>NORTE</v>
      </c>
      <c r="B135" s="96" t="s">
        <v>2559</v>
      </c>
      <c r="C135" s="90">
        <v>44248.74459490741</v>
      </c>
      <c r="D135" s="102" t="s">
        <v>2190</v>
      </c>
      <c r="E135" s="88">
        <v>936</v>
      </c>
      <c r="F135" s="84" t="str">
        <f>VLOOKUP(E135,VIP!$A$2:$O11456,2,0)</f>
        <v>DRBR936</v>
      </c>
      <c r="G135" s="87" t="str">
        <f>VLOOKUP(E135,'LISTADO ATM'!$A$2:$B$897,2,0)</f>
        <v xml:space="preserve">ATM Autobanco Oficina La Vega I </v>
      </c>
      <c r="H135" s="87" t="str">
        <f>VLOOKUP(E135,VIP!$A$2:$O16377,7,FALSE)</f>
        <v>Si</v>
      </c>
      <c r="I135" s="87" t="str">
        <f>VLOOKUP(E135,VIP!$A$2:$O8342,8,FALSE)</f>
        <v>Si</v>
      </c>
      <c r="J135" s="87" t="str">
        <f>VLOOKUP(E135,VIP!$A$2:$O8292,8,FALSE)</f>
        <v>Si</v>
      </c>
      <c r="K135" s="87" t="str">
        <f>VLOOKUP(E135,VIP!$A$2:$O11866,6,0)</f>
        <v>NO</v>
      </c>
      <c r="L135" s="92" t="s">
        <v>2498</v>
      </c>
      <c r="M135" s="91" t="s">
        <v>2470</v>
      </c>
      <c r="N135" s="107" t="s">
        <v>2477</v>
      </c>
      <c r="O135" s="106" t="s">
        <v>2499</v>
      </c>
      <c r="P135" s="103"/>
      <c r="Q135" s="91" t="s">
        <v>2498</v>
      </c>
    </row>
    <row r="136" spans="1:17" s="108" customFormat="1" ht="18" x14ac:dyDescent="0.25">
      <c r="A136" s="102" t="str">
        <f>VLOOKUP(E136,'LISTADO ATM'!$A$2:$C$898,3,0)</f>
        <v>NORTE</v>
      </c>
      <c r="B136" s="96" t="s">
        <v>2558</v>
      </c>
      <c r="C136" s="90">
        <v>44248.745243055557</v>
      </c>
      <c r="D136" s="102" t="s">
        <v>2190</v>
      </c>
      <c r="E136" s="88">
        <v>138</v>
      </c>
      <c r="F136" s="84" t="str">
        <f>VLOOKUP(E136,VIP!$A$2:$O11455,2,0)</f>
        <v>DRBR138</v>
      </c>
      <c r="G136" s="87" t="str">
        <f>VLOOKUP(E136,'LISTADO ATM'!$A$2:$B$897,2,0)</f>
        <v xml:space="preserve">ATM UNP Fantino </v>
      </c>
      <c r="H136" s="87" t="str">
        <f>VLOOKUP(E136,VIP!$A$2:$O16376,7,FALSE)</f>
        <v>Si</v>
      </c>
      <c r="I136" s="87" t="str">
        <f>VLOOKUP(E136,VIP!$A$2:$O8341,8,FALSE)</f>
        <v>Si</v>
      </c>
      <c r="J136" s="87" t="str">
        <f>VLOOKUP(E136,VIP!$A$2:$O8291,8,FALSE)</f>
        <v>Si</v>
      </c>
      <c r="K136" s="87" t="str">
        <f>VLOOKUP(E136,VIP!$A$2:$O11865,6,0)</f>
        <v>NO</v>
      </c>
      <c r="L136" s="92" t="s">
        <v>2498</v>
      </c>
      <c r="M136" s="91" t="s">
        <v>2470</v>
      </c>
      <c r="N136" s="107" t="s">
        <v>2477</v>
      </c>
      <c r="O136" s="106" t="s">
        <v>2499</v>
      </c>
      <c r="P136" s="103"/>
      <c r="Q136" s="91" t="s">
        <v>2498</v>
      </c>
    </row>
    <row r="137" spans="1:17" s="108" customFormat="1" ht="18" x14ac:dyDescent="0.25">
      <c r="A137" s="102" t="str">
        <f>VLOOKUP(E137,'LISTADO ATM'!$A$2:$C$898,3,0)</f>
        <v>NORTE</v>
      </c>
      <c r="B137" s="96" t="s">
        <v>2557</v>
      </c>
      <c r="C137" s="90">
        <v>44248.745810185188</v>
      </c>
      <c r="D137" s="102" t="s">
        <v>2190</v>
      </c>
      <c r="E137" s="88">
        <v>691</v>
      </c>
      <c r="F137" s="84" t="str">
        <f>VLOOKUP(E137,VIP!$A$2:$O11454,2,0)</f>
        <v>DRBR691</v>
      </c>
      <c r="G137" s="87" t="str">
        <f>VLOOKUP(E137,'LISTADO ATM'!$A$2:$B$897,2,0)</f>
        <v>ATM Eco Petroleo Manzanillo</v>
      </c>
      <c r="H137" s="87" t="str">
        <f>VLOOKUP(E137,VIP!$A$2:$O16375,7,FALSE)</f>
        <v>Si</v>
      </c>
      <c r="I137" s="87" t="str">
        <f>VLOOKUP(E137,VIP!$A$2:$O8340,8,FALSE)</f>
        <v>Si</v>
      </c>
      <c r="J137" s="87" t="str">
        <f>VLOOKUP(E137,VIP!$A$2:$O8290,8,FALSE)</f>
        <v>Si</v>
      </c>
      <c r="K137" s="87" t="str">
        <f>VLOOKUP(E137,VIP!$A$2:$O11864,6,0)</f>
        <v>NO</v>
      </c>
      <c r="L137" s="92" t="s">
        <v>2498</v>
      </c>
      <c r="M137" s="91" t="s">
        <v>2470</v>
      </c>
      <c r="N137" s="107" t="s">
        <v>2477</v>
      </c>
      <c r="O137" s="106" t="s">
        <v>2499</v>
      </c>
      <c r="P137" s="103"/>
      <c r="Q137" s="91" t="s">
        <v>2498</v>
      </c>
    </row>
    <row r="138" spans="1:17" s="108" customFormat="1" ht="18" x14ac:dyDescent="0.25">
      <c r="A138" s="102" t="str">
        <f>VLOOKUP(E138,'LISTADO ATM'!$A$2:$C$898,3,0)</f>
        <v>NORTE</v>
      </c>
      <c r="B138" s="96" t="s">
        <v>2556</v>
      </c>
      <c r="C138" s="90">
        <v>44248.750648148147</v>
      </c>
      <c r="D138" s="102" t="s">
        <v>2488</v>
      </c>
      <c r="E138" s="88">
        <v>808</v>
      </c>
      <c r="F138" s="84" t="str">
        <f>VLOOKUP(E138,VIP!$A$2:$O11453,2,0)</f>
        <v>DRBR808</v>
      </c>
      <c r="G138" s="87" t="str">
        <f>VLOOKUP(E138,'LISTADO ATM'!$A$2:$B$897,2,0)</f>
        <v xml:space="preserve">ATM Oficina Castillo </v>
      </c>
      <c r="H138" s="87" t="str">
        <f>VLOOKUP(E138,VIP!$A$2:$O16374,7,FALSE)</f>
        <v>Si</v>
      </c>
      <c r="I138" s="87" t="str">
        <f>VLOOKUP(E138,VIP!$A$2:$O8339,8,FALSE)</f>
        <v>Si</v>
      </c>
      <c r="J138" s="87" t="str">
        <f>VLOOKUP(E138,VIP!$A$2:$O8289,8,FALSE)</f>
        <v>Si</v>
      </c>
      <c r="K138" s="87" t="str">
        <f>VLOOKUP(E138,VIP!$A$2:$O11863,6,0)</f>
        <v>NO</v>
      </c>
      <c r="L138" s="92" t="s">
        <v>2430</v>
      </c>
      <c r="M138" s="91" t="s">
        <v>2470</v>
      </c>
      <c r="N138" s="107" t="s">
        <v>2477</v>
      </c>
      <c r="O138" s="106" t="s">
        <v>2491</v>
      </c>
      <c r="P138" s="103"/>
      <c r="Q138" s="91" t="s">
        <v>2430</v>
      </c>
    </row>
    <row r="139" spans="1:17" s="108" customFormat="1" ht="18" x14ac:dyDescent="0.25">
      <c r="A139" s="102" t="str">
        <f>VLOOKUP(E139,'LISTADO ATM'!$A$2:$C$898,3,0)</f>
        <v>SUR</v>
      </c>
      <c r="B139" s="96" t="s">
        <v>2555</v>
      </c>
      <c r="C139" s="90">
        <v>44248.751446759263</v>
      </c>
      <c r="D139" s="102" t="s">
        <v>2488</v>
      </c>
      <c r="E139" s="88">
        <v>881</v>
      </c>
      <c r="F139" s="84" t="str">
        <f>VLOOKUP(E139,VIP!$A$2:$O11452,2,0)</f>
        <v>DRBR881</v>
      </c>
      <c r="G139" s="87" t="str">
        <f>VLOOKUP(E139,'LISTADO ATM'!$A$2:$B$897,2,0)</f>
        <v xml:space="preserve">ATM UNP Yaguate (San Cristóbal) </v>
      </c>
      <c r="H139" s="87" t="str">
        <f>VLOOKUP(E139,VIP!$A$2:$O16373,7,FALSE)</f>
        <v>Si</v>
      </c>
      <c r="I139" s="87" t="str">
        <f>VLOOKUP(E139,VIP!$A$2:$O8338,8,FALSE)</f>
        <v>Si</v>
      </c>
      <c r="J139" s="87" t="str">
        <f>VLOOKUP(E139,VIP!$A$2:$O8288,8,FALSE)</f>
        <v>Si</v>
      </c>
      <c r="K139" s="87" t="str">
        <f>VLOOKUP(E139,VIP!$A$2:$O11862,6,0)</f>
        <v>NO</v>
      </c>
      <c r="L139" s="92" t="s">
        <v>2430</v>
      </c>
      <c r="M139" s="91" t="s">
        <v>2470</v>
      </c>
      <c r="N139" s="107" t="s">
        <v>2477</v>
      </c>
      <c r="O139" s="106" t="s">
        <v>2491</v>
      </c>
      <c r="P139" s="103"/>
      <c r="Q139" s="91" t="s">
        <v>2430</v>
      </c>
    </row>
    <row r="140" spans="1:17" s="108" customFormat="1" ht="18" x14ac:dyDescent="0.25">
      <c r="A140" s="106" t="str">
        <f>VLOOKUP(E140,'[1]LISTADO ATM'!$A$2:$C$898,3,0)</f>
        <v>NORTE</v>
      </c>
      <c r="B140" s="122" t="s">
        <v>2584</v>
      </c>
      <c r="C140" s="136">
        <v>44248.909525462965</v>
      </c>
      <c r="D140" s="106" t="s">
        <v>2190</v>
      </c>
      <c r="E140" s="112">
        <v>687</v>
      </c>
      <c r="F140" s="106" t="str">
        <f>VLOOKUP(E140,[1]VIP!$A$2:$O11437,2,0)</f>
        <v>DRBR687</v>
      </c>
      <c r="G140" s="106" t="str">
        <f>VLOOKUP(E140,'[1]LISTADO ATM'!$A$2:$B$897,2,0)</f>
        <v>ATM Oficina Monterrico II</v>
      </c>
      <c r="H140" s="106" t="str">
        <f>VLOOKUP(E140,[1]VIP!$A$2:$O16358,7,FALSE)</f>
        <v>NO</v>
      </c>
      <c r="I140" s="106" t="str">
        <f>VLOOKUP(E140,[1]VIP!$A$2:$O8323,8,FALSE)</f>
        <v>NO</v>
      </c>
      <c r="J140" s="106" t="str">
        <f>VLOOKUP(E140,[1]VIP!$A$2:$O8273,8,FALSE)</f>
        <v>NO</v>
      </c>
      <c r="K140" s="106" t="str">
        <f>VLOOKUP(E140,[1]VIP!$A$2:$O11847,6,0)</f>
        <v>SI</v>
      </c>
      <c r="L140" s="137" t="s">
        <v>2435</v>
      </c>
      <c r="M140" s="138" t="s">
        <v>2470</v>
      </c>
      <c r="N140" s="139" t="s">
        <v>2477</v>
      </c>
      <c r="O140" s="106" t="s">
        <v>2497</v>
      </c>
      <c r="P140" s="140"/>
      <c r="Q140" s="138" t="s">
        <v>2435</v>
      </c>
    </row>
    <row r="141" spans="1:17" s="108" customFormat="1" ht="18" x14ac:dyDescent="0.25">
      <c r="A141" s="106" t="str">
        <f>VLOOKUP(E141,'[1]LISTADO ATM'!$A$2:$C$898,3,0)</f>
        <v>ESTE</v>
      </c>
      <c r="B141" s="122" t="s">
        <v>2583</v>
      </c>
      <c r="C141" s="136">
        <v>44248.911168981482</v>
      </c>
      <c r="D141" s="106" t="s">
        <v>2189</v>
      </c>
      <c r="E141" s="112">
        <v>772</v>
      </c>
      <c r="F141" s="106" t="str">
        <f>VLOOKUP(E141,[1]VIP!$A$2:$O11436,2,0)</f>
        <v>DRBR215</v>
      </c>
      <c r="G141" s="106" t="str">
        <f>VLOOKUP(E141,'[1]LISTADO ATM'!$A$2:$B$897,2,0)</f>
        <v xml:space="preserve">ATM UNP Yamasá </v>
      </c>
      <c r="H141" s="106" t="str">
        <f>VLOOKUP(E141,[1]VIP!$A$2:$O16357,7,FALSE)</f>
        <v>Si</v>
      </c>
      <c r="I141" s="106" t="str">
        <f>VLOOKUP(E141,[1]VIP!$A$2:$O8322,8,FALSE)</f>
        <v>Si</v>
      </c>
      <c r="J141" s="106" t="str">
        <f>VLOOKUP(E141,[1]VIP!$A$2:$O8272,8,FALSE)</f>
        <v>Si</v>
      </c>
      <c r="K141" s="106" t="str">
        <f>VLOOKUP(E141,[1]VIP!$A$2:$O11846,6,0)</f>
        <v>NO</v>
      </c>
      <c r="L141" s="137" t="s">
        <v>2254</v>
      </c>
      <c r="M141" s="138" t="s">
        <v>2470</v>
      </c>
      <c r="N141" s="139" t="s">
        <v>2477</v>
      </c>
      <c r="O141" s="106" t="s">
        <v>2479</v>
      </c>
      <c r="P141" s="140"/>
      <c r="Q141" s="138" t="s">
        <v>2254</v>
      </c>
    </row>
    <row r="142" spans="1:17" s="108" customFormat="1" ht="18" x14ac:dyDescent="0.25">
      <c r="A142" s="106" t="str">
        <f>VLOOKUP(E142,'[1]LISTADO ATM'!$A$2:$C$898,3,0)</f>
        <v>ESTE</v>
      </c>
      <c r="B142" s="122" t="s">
        <v>2582</v>
      </c>
      <c r="C142" s="136">
        <v>44248.951423611114</v>
      </c>
      <c r="D142" s="106" t="s">
        <v>2189</v>
      </c>
      <c r="E142" s="112">
        <v>345</v>
      </c>
      <c r="F142" s="106" t="e">
        <f>VLOOKUP(E142,[1]VIP!$A$2:$O11435,2,0)</f>
        <v>#N/A</v>
      </c>
      <c r="G142" s="106" t="str">
        <f>VLOOKUP(E142,'[1]LISTADO ATM'!$A$2:$B$897,2,0)</f>
        <v>ATM Oficina Yamasá  II</v>
      </c>
      <c r="H142" s="106" t="e">
        <f>VLOOKUP(E142,[1]VIP!$A$2:$O16356,7,FALSE)</f>
        <v>#N/A</v>
      </c>
      <c r="I142" s="106" t="e">
        <f>VLOOKUP(E142,[1]VIP!$A$2:$O8321,8,FALSE)</f>
        <v>#N/A</v>
      </c>
      <c r="J142" s="106" t="e">
        <f>VLOOKUP(E142,[1]VIP!$A$2:$O8271,8,FALSE)</f>
        <v>#N/A</v>
      </c>
      <c r="K142" s="106" t="e">
        <f>VLOOKUP(E142,[1]VIP!$A$2:$O11845,6,0)</f>
        <v>#N/A</v>
      </c>
      <c r="L142" s="137" t="s">
        <v>2254</v>
      </c>
      <c r="M142" s="138" t="s">
        <v>2470</v>
      </c>
      <c r="N142" s="139" t="s">
        <v>2477</v>
      </c>
      <c r="O142" s="106" t="s">
        <v>2479</v>
      </c>
      <c r="P142" s="140"/>
      <c r="Q142" s="138" t="s">
        <v>2254</v>
      </c>
    </row>
    <row r="143" spans="1:17" s="108" customFormat="1" ht="18" x14ac:dyDescent="0.25">
      <c r="A143" s="106" t="str">
        <f>VLOOKUP(E143,'[1]LISTADO ATM'!$A$2:$C$898,3,0)</f>
        <v>DISTRITO NACIONAL</v>
      </c>
      <c r="B143" s="122" t="s">
        <v>2581</v>
      </c>
      <c r="C143" s="136">
        <v>44248.952256944445</v>
      </c>
      <c r="D143" s="106" t="s">
        <v>2189</v>
      </c>
      <c r="E143" s="112">
        <v>622</v>
      </c>
      <c r="F143" s="106" t="str">
        <f>VLOOKUP(E143,[1]VIP!$A$2:$O11434,2,0)</f>
        <v>DRBR622</v>
      </c>
      <c r="G143" s="106" t="str">
        <f>VLOOKUP(E143,'[1]LISTADO ATM'!$A$2:$B$897,2,0)</f>
        <v xml:space="preserve">ATM Ayuntamiento D.N. </v>
      </c>
      <c r="H143" s="106" t="str">
        <f>VLOOKUP(E143,[1]VIP!$A$2:$O16355,7,FALSE)</f>
        <v>Si</v>
      </c>
      <c r="I143" s="106" t="str">
        <f>VLOOKUP(E143,[1]VIP!$A$2:$O8320,8,FALSE)</f>
        <v>Si</v>
      </c>
      <c r="J143" s="106" t="str">
        <f>VLOOKUP(E143,[1]VIP!$A$2:$O8270,8,FALSE)</f>
        <v>Si</v>
      </c>
      <c r="K143" s="106" t="str">
        <f>VLOOKUP(E143,[1]VIP!$A$2:$O11844,6,0)</f>
        <v>NO</v>
      </c>
      <c r="L143" s="137" t="s">
        <v>2254</v>
      </c>
      <c r="M143" s="138" t="s">
        <v>2470</v>
      </c>
      <c r="N143" s="139" t="s">
        <v>2477</v>
      </c>
      <c r="O143" s="106" t="s">
        <v>2479</v>
      </c>
      <c r="P143" s="140"/>
      <c r="Q143" s="138" t="s">
        <v>2254</v>
      </c>
    </row>
    <row r="144" spans="1:17" ht="18" x14ac:dyDescent="0.25">
      <c r="A144" s="106" t="str">
        <f>VLOOKUP(E144,'[1]LISTADO ATM'!$A$2:$C$898,3,0)</f>
        <v>NORTE</v>
      </c>
      <c r="B144" s="122" t="s">
        <v>2585</v>
      </c>
      <c r="C144" s="136">
        <v>44249.225451388891</v>
      </c>
      <c r="D144" s="106" t="s">
        <v>2190</v>
      </c>
      <c r="E144" s="112">
        <v>601</v>
      </c>
      <c r="F144" s="106" t="str">
        <f>VLOOKUP(E144,[1]VIP!$A$2:$O11435,2,0)</f>
        <v>DRBR255</v>
      </c>
      <c r="G144" s="106" t="str">
        <f>VLOOKUP(E144,'[1]LISTADO ATM'!$A$2:$B$897,2,0)</f>
        <v xml:space="preserve">ATM Plaza Haché (Santiago) </v>
      </c>
      <c r="H144" s="106" t="str">
        <f>VLOOKUP(E144,[1]VIP!$A$2:$O16356,7,FALSE)</f>
        <v>Si</v>
      </c>
      <c r="I144" s="106" t="str">
        <f>VLOOKUP(E144,[1]VIP!$A$2:$O8321,8,FALSE)</f>
        <v>Si</v>
      </c>
      <c r="J144" s="106" t="str">
        <f>VLOOKUP(E144,[1]VIP!$A$2:$O8271,8,FALSE)</f>
        <v>Si</v>
      </c>
      <c r="K144" s="106" t="str">
        <f>VLOOKUP(E144,[1]VIP!$A$2:$O11845,6,0)</f>
        <v>NO</v>
      </c>
      <c r="L144" s="137" t="s">
        <v>2254</v>
      </c>
      <c r="M144" s="138" t="s">
        <v>2470</v>
      </c>
      <c r="N144" s="139" t="s">
        <v>2477</v>
      </c>
      <c r="O144" s="106" t="s">
        <v>2500</v>
      </c>
      <c r="P144" s="140"/>
      <c r="Q144" s="138" t="s">
        <v>2254</v>
      </c>
    </row>
    <row r="145" spans="1:17" ht="18" x14ac:dyDescent="0.25">
      <c r="A145" s="106" t="str">
        <f>VLOOKUP(E145,'[1]LISTADO ATM'!$A$2:$C$898,3,0)</f>
        <v>NORTE</v>
      </c>
      <c r="B145" s="122" t="s">
        <v>2586</v>
      </c>
      <c r="C145" s="136">
        <v>44249.098217592589</v>
      </c>
      <c r="D145" s="106" t="s">
        <v>2190</v>
      </c>
      <c r="E145" s="112">
        <v>64</v>
      </c>
      <c r="F145" s="106" t="str">
        <f>VLOOKUP(E145,[1]VIP!$A$2:$O11436,2,0)</f>
        <v>DRBR064</v>
      </c>
      <c r="G145" s="106" t="str">
        <f>VLOOKUP(E145,'[1]LISTADO ATM'!$A$2:$B$897,2,0)</f>
        <v xml:space="preserve">ATM COOPALINA (Cotuí) </v>
      </c>
      <c r="H145" s="106" t="str">
        <f>VLOOKUP(E145,[1]VIP!$A$2:$O16357,7,FALSE)</f>
        <v>Si</v>
      </c>
      <c r="I145" s="106" t="str">
        <f>VLOOKUP(E145,[1]VIP!$A$2:$O8322,8,FALSE)</f>
        <v>Si</v>
      </c>
      <c r="J145" s="106" t="str">
        <f>VLOOKUP(E145,[1]VIP!$A$2:$O8272,8,FALSE)</f>
        <v>Si</v>
      </c>
      <c r="K145" s="106" t="str">
        <f>VLOOKUP(E145,[1]VIP!$A$2:$O11846,6,0)</f>
        <v>NO</v>
      </c>
      <c r="L145" s="137" t="s">
        <v>2254</v>
      </c>
      <c r="M145" s="138" t="s">
        <v>2470</v>
      </c>
      <c r="N145" s="139" t="s">
        <v>2477</v>
      </c>
      <c r="O145" s="106" t="s">
        <v>2500</v>
      </c>
      <c r="P145" s="140"/>
      <c r="Q145" s="138" t="s">
        <v>2254</v>
      </c>
    </row>
    <row r="146" spans="1:17" ht="18" x14ac:dyDescent="0.25">
      <c r="A146" s="106" t="str">
        <f>VLOOKUP(E146,'[1]LISTADO ATM'!$A$2:$C$898,3,0)</f>
        <v>DISTRITO NACIONAL</v>
      </c>
      <c r="B146" s="122" t="s">
        <v>2587</v>
      </c>
      <c r="C146" s="136">
        <v>44249.092766203707</v>
      </c>
      <c r="D146" s="106" t="s">
        <v>2189</v>
      </c>
      <c r="E146" s="112">
        <v>565</v>
      </c>
      <c r="F146" s="106" t="str">
        <f>VLOOKUP(E146,[1]VIP!$A$2:$O11437,2,0)</f>
        <v>DRBR24H</v>
      </c>
      <c r="G146" s="106" t="str">
        <f>VLOOKUP(E146,'[1]LISTADO ATM'!$A$2:$B$897,2,0)</f>
        <v xml:space="preserve">ATM S/M La Cadena Núñez de Cáceres </v>
      </c>
      <c r="H146" s="106" t="str">
        <f>VLOOKUP(E146,[1]VIP!$A$2:$O16358,7,FALSE)</f>
        <v>Si</v>
      </c>
      <c r="I146" s="106" t="str">
        <f>VLOOKUP(E146,[1]VIP!$A$2:$O8323,8,FALSE)</f>
        <v>Si</v>
      </c>
      <c r="J146" s="106" t="str">
        <f>VLOOKUP(E146,[1]VIP!$A$2:$O8273,8,FALSE)</f>
        <v>Si</v>
      </c>
      <c r="K146" s="106" t="str">
        <f>VLOOKUP(E146,[1]VIP!$A$2:$O11847,6,0)</f>
        <v>NO</v>
      </c>
      <c r="L146" s="137" t="s">
        <v>2254</v>
      </c>
      <c r="M146" s="138" t="s">
        <v>2470</v>
      </c>
      <c r="N146" s="139" t="s">
        <v>2477</v>
      </c>
      <c r="O146" s="106" t="s">
        <v>2479</v>
      </c>
      <c r="P146" s="140"/>
      <c r="Q146" s="138" t="s">
        <v>2254</v>
      </c>
    </row>
    <row r="147" spans="1:17" ht="18" x14ac:dyDescent="0.25">
      <c r="A147" s="106" t="str">
        <f>VLOOKUP(E147,'[1]LISTADO ATM'!$A$2:$C$898,3,0)</f>
        <v>DISTRITO NACIONAL</v>
      </c>
      <c r="B147" s="122" t="s">
        <v>2588</v>
      </c>
      <c r="C147" s="136">
        <v>44249.091990740744</v>
      </c>
      <c r="D147" s="106" t="s">
        <v>2189</v>
      </c>
      <c r="E147" s="112">
        <v>688</v>
      </c>
      <c r="F147" s="106" t="str">
        <f>VLOOKUP(E147,[1]VIP!$A$2:$O11438,2,0)</f>
        <v>DRBR688</v>
      </c>
      <c r="G147" s="106" t="str">
        <f>VLOOKUP(E147,'[1]LISTADO ATM'!$A$2:$B$897,2,0)</f>
        <v>ATM Innova Centro Ave. Kennedy</v>
      </c>
      <c r="H147" s="106" t="str">
        <f>VLOOKUP(E147,[1]VIP!$A$2:$O16359,7,FALSE)</f>
        <v>Si</v>
      </c>
      <c r="I147" s="106" t="str">
        <f>VLOOKUP(E147,[1]VIP!$A$2:$O8324,8,FALSE)</f>
        <v>Si</v>
      </c>
      <c r="J147" s="106" t="str">
        <f>VLOOKUP(E147,[1]VIP!$A$2:$O8274,8,FALSE)</f>
        <v>Si</v>
      </c>
      <c r="K147" s="106" t="str">
        <f>VLOOKUP(E147,[1]VIP!$A$2:$O11848,6,0)</f>
        <v>NO</v>
      </c>
      <c r="L147" s="137" t="s">
        <v>2254</v>
      </c>
      <c r="M147" s="138" t="s">
        <v>2470</v>
      </c>
      <c r="N147" s="139" t="s">
        <v>2477</v>
      </c>
      <c r="O147" s="106" t="s">
        <v>2479</v>
      </c>
      <c r="P147" s="140"/>
      <c r="Q147" s="138" t="s">
        <v>2254</v>
      </c>
    </row>
    <row r="148" spans="1:17" ht="18" x14ac:dyDescent="0.25">
      <c r="A148" s="106" t="str">
        <f>VLOOKUP(E148,'[1]LISTADO ATM'!$A$2:$C$898,3,0)</f>
        <v>DISTRITO NACIONAL</v>
      </c>
      <c r="B148" s="122" t="s">
        <v>2589</v>
      </c>
      <c r="C148" s="136">
        <v>44249.091331018521</v>
      </c>
      <c r="D148" s="106" t="s">
        <v>2189</v>
      </c>
      <c r="E148" s="112">
        <v>839</v>
      </c>
      <c r="F148" s="106" t="str">
        <f>VLOOKUP(E148,[1]VIP!$A$2:$O11439,2,0)</f>
        <v>DRBR839</v>
      </c>
      <c r="G148" s="106" t="str">
        <f>VLOOKUP(E148,'[1]LISTADO ATM'!$A$2:$B$897,2,0)</f>
        <v xml:space="preserve">ATM INAPA </v>
      </c>
      <c r="H148" s="106" t="str">
        <f>VLOOKUP(E148,[1]VIP!$A$2:$O16360,7,FALSE)</f>
        <v>Si</v>
      </c>
      <c r="I148" s="106" t="str">
        <f>VLOOKUP(E148,[1]VIP!$A$2:$O8325,8,FALSE)</f>
        <v>Si</v>
      </c>
      <c r="J148" s="106" t="str">
        <f>VLOOKUP(E148,[1]VIP!$A$2:$O8275,8,FALSE)</f>
        <v>Si</v>
      </c>
      <c r="K148" s="106" t="str">
        <f>VLOOKUP(E148,[1]VIP!$A$2:$O11849,6,0)</f>
        <v>NO</v>
      </c>
      <c r="L148" s="137" t="s">
        <v>2254</v>
      </c>
      <c r="M148" s="138" t="s">
        <v>2470</v>
      </c>
      <c r="N148" s="139" t="s">
        <v>2477</v>
      </c>
      <c r="O148" s="106" t="s">
        <v>2479</v>
      </c>
      <c r="P148" s="140"/>
      <c r="Q148" s="138" t="s">
        <v>2254</v>
      </c>
    </row>
    <row r="149" spans="1:17" ht="18" x14ac:dyDescent="0.25">
      <c r="A149" s="106" t="str">
        <f>VLOOKUP(E149,'[1]LISTADO ATM'!$A$2:$C$898,3,0)</f>
        <v>DISTRITO NACIONAL</v>
      </c>
      <c r="B149" s="122" t="s">
        <v>2590</v>
      </c>
      <c r="C149" s="136">
        <v>44249.089606481481</v>
      </c>
      <c r="D149" s="106" t="s">
        <v>2189</v>
      </c>
      <c r="E149" s="112">
        <v>640</v>
      </c>
      <c r="F149" s="106" t="str">
        <f>VLOOKUP(E149,[1]VIP!$A$2:$O11440,2,0)</f>
        <v>DRBR640</v>
      </c>
      <c r="G149" s="106" t="str">
        <f>VLOOKUP(E149,'[1]LISTADO ATM'!$A$2:$B$897,2,0)</f>
        <v xml:space="preserve">ATM Ministerio Obras Públicas </v>
      </c>
      <c r="H149" s="106" t="str">
        <f>VLOOKUP(E149,[1]VIP!$A$2:$O16361,7,FALSE)</f>
        <v>Si</v>
      </c>
      <c r="I149" s="106" t="str">
        <f>VLOOKUP(E149,[1]VIP!$A$2:$O8326,8,FALSE)</f>
        <v>Si</v>
      </c>
      <c r="J149" s="106" t="str">
        <f>VLOOKUP(E149,[1]VIP!$A$2:$O8276,8,FALSE)</f>
        <v>Si</v>
      </c>
      <c r="K149" s="106" t="str">
        <f>VLOOKUP(E149,[1]VIP!$A$2:$O11850,6,0)</f>
        <v>NO</v>
      </c>
      <c r="L149" s="137" t="s">
        <v>2254</v>
      </c>
      <c r="M149" s="138" t="s">
        <v>2470</v>
      </c>
      <c r="N149" s="139" t="s">
        <v>2477</v>
      </c>
      <c r="O149" s="106" t="s">
        <v>2479</v>
      </c>
      <c r="P149" s="140"/>
      <c r="Q149" s="138" t="s">
        <v>2254</v>
      </c>
    </row>
    <row r="150" spans="1:17" ht="18" x14ac:dyDescent="0.25">
      <c r="A150" s="106" t="str">
        <f>VLOOKUP(E150,'[1]LISTADO ATM'!$A$2:$C$898,3,0)</f>
        <v>DISTRITO NACIONAL</v>
      </c>
      <c r="B150" s="122" t="s">
        <v>2591</v>
      </c>
      <c r="C150" s="136">
        <v>44249.088287037041</v>
      </c>
      <c r="D150" s="106" t="s">
        <v>2189</v>
      </c>
      <c r="E150" s="112">
        <v>671</v>
      </c>
      <c r="F150" s="106" t="str">
        <f>VLOOKUP(E150,[1]VIP!$A$2:$O11441,2,0)</f>
        <v>DRBR671</v>
      </c>
      <c r="G150" s="106" t="str">
        <f>VLOOKUP(E150,'[1]LISTADO ATM'!$A$2:$B$897,2,0)</f>
        <v>ATM Ayuntamiento Sto. Dgo. Norte</v>
      </c>
      <c r="H150" s="106" t="str">
        <f>VLOOKUP(E150,[1]VIP!$A$2:$O16362,7,FALSE)</f>
        <v>Si</v>
      </c>
      <c r="I150" s="106" t="str">
        <f>VLOOKUP(E150,[1]VIP!$A$2:$O8327,8,FALSE)</f>
        <v>Si</v>
      </c>
      <c r="J150" s="106" t="str">
        <f>VLOOKUP(E150,[1]VIP!$A$2:$O8277,8,FALSE)</f>
        <v>Si</v>
      </c>
      <c r="K150" s="106" t="str">
        <f>VLOOKUP(E150,[1]VIP!$A$2:$O11851,6,0)</f>
        <v>NO</v>
      </c>
      <c r="L150" s="137" t="s">
        <v>2254</v>
      </c>
      <c r="M150" s="138" t="s">
        <v>2470</v>
      </c>
      <c r="N150" s="139" t="s">
        <v>2477</v>
      </c>
      <c r="O150" s="106" t="s">
        <v>2479</v>
      </c>
      <c r="P150" s="140"/>
      <c r="Q150" s="138" t="s">
        <v>2254</v>
      </c>
    </row>
    <row r="151" spans="1:17" ht="18" x14ac:dyDescent="0.25">
      <c r="A151" s="106" t="str">
        <f>VLOOKUP(E151,'[1]LISTADO ATM'!$A$2:$C$898,3,0)</f>
        <v>DISTRITO NACIONAL</v>
      </c>
      <c r="B151" s="122" t="s">
        <v>2592</v>
      </c>
      <c r="C151" s="136">
        <v>44249.086574074077</v>
      </c>
      <c r="D151" s="106" t="s">
        <v>2189</v>
      </c>
      <c r="E151" s="112">
        <v>753</v>
      </c>
      <c r="F151" s="106" t="str">
        <f>VLOOKUP(E151,[1]VIP!$A$2:$O11442,2,0)</f>
        <v>DRBR753</v>
      </c>
      <c r="G151" s="106" t="str">
        <f>VLOOKUP(E151,'[1]LISTADO ATM'!$A$2:$B$897,2,0)</f>
        <v xml:space="preserve">ATM S/M Nacional Tiradentes </v>
      </c>
      <c r="H151" s="106" t="str">
        <f>VLOOKUP(E151,[1]VIP!$A$2:$O16363,7,FALSE)</f>
        <v>Si</v>
      </c>
      <c r="I151" s="106" t="str">
        <f>VLOOKUP(E151,[1]VIP!$A$2:$O8328,8,FALSE)</f>
        <v>Si</v>
      </c>
      <c r="J151" s="106" t="str">
        <f>VLOOKUP(E151,[1]VIP!$A$2:$O8278,8,FALSE)</f>
        <v>Si</v>
      </c>
      <c r="K151" s="106" t="str">
        <f>VLOOKUP(E151,[1]VIP!$A$2:$O11852,6,0)</f>
        <v>NO</v>
      </c>
      <c r="L151" s="137" t="s">
        <v>2254</v>
      </c>
      <c r="M151" s="138" t="s">
        <v>2470</v>
      </c>
      <c r="N151" s="139" t="s">
        <v>2477</v>
      </c>
      <c r="O151" s="106" t="s">
        <v>2479</v>
      </c>
      <c r="P151" s="140"/>
      <c r="Q151" s="138" t="s">
        <v>2254</v>
      </c>
    </row>
    <row r="152" spans="1:17" ht="18" x14ac:dyDescent="0.25">
      <c r="A152" s="106" t="str">
        <f>VLOOKUP(E152,'[1]LISTADO ATM'!$A$2:$C$898,3,0)</f>
        <v>DISTRITO NACIONAL</v>
      </c>
      <c r="B152" s="122" t="s">
        <v>2593</v>
      </c>
      <c r="C152" s="136">
        <v>44249.085034722222</v>
      </c>
      <c r="D152" s="106" t="s">
        <v>2189</v>
      </c>
      <c r="E152" s="112">
        <v>694</v>
      </c>
      <c r="F152" s="106" t="str">
        <f>VLOOKUP(E152,[1]VIP!$A$2:$O11443,2,0)</f>
        <v>DRBR694</v>
      </c>
      <c r="G152" s="106" t="str">
        <f>VLOOKUP(E152,'[1]LISTADO ATM'!$A$2:$B$897,2,0)</f>
        <v>ATM Optica 27 de Febrero</v>
      </c>
      <c r="H152" s="106" t="str">
        <f>VLOOKUP(E152,[1]VIP!$A$2:$O16364,7,FALSE)</f>
        <v>Si</v>
      </c>
      <c r="I152" s="106" t="str">
        <f>VLOOKUP(E152,[1]VIP!$A$2:$O8329,8,FALSE)</f>
        <v>Si</v>
      </c>
      <c r="J152" s="106" t="str">
        <f>VLOOKUP(E152,[1]VIP!$A$2:$O8279,8,FALSE)</f>
        <v>Si</v>
      </c>
      <c r="K152" s="106" t="str">
        <f>VLOOKUP(E152,[1]VIP!$A$2:$O11853,6,0)</f>
        <v>NO</v>
      </c>
      <c r="L152" s="137" t="s">
        <v>2254</v>
      </c>
      <c r="M152" s="138" t="s">
        <v>2470</v>
      </c>
      <c r="N152" s="139" t="s">
        <v>2477</v>
      </c>
      <c r="O152" s="106" t="s">
        <v>2479</v>
      </c>
      <c r="P152" s="140"/>
      <c r="Q152" s="138" t="s">
        <v>2254</v>
      </c>
    </row>
    <row r="153" spans="1:17" ht="18" x14ac:dyDescent="0.25">
      <c r="A153" s="106" t="str">
        <f>VLOOKUP(E153,'[1]LISTADO ATM'!$A$2:$C$898,3,0)</f>
        <v>DISTRITO NACIONAL</v>
      </c>
      <c r="B153" s="122" t="s">
        <v>2594</v>
      </c>
      <c r="C153" s="136">
        <v>44249.079027777778</v>
      </c>
      <c r="D153" s="106" t="s">
        <v>2189</v>
      </c>
      <c r="E153" s="112">
        <v>800</v>
      </c>
      <c r="F153" s="106" t="str">
        <f>VLOOKUP(E153,[1]VIP!$A$2:$O11444,2,0)</f>
        <v>DRBR800</v>
      </c>
      <c r="G153" s="106" t="str">
        <f>VLOOKUP(E153,'[1]LISTADO ATM'!$A$2:$B$897,2,0)</f>
        <v xml:space="preserve">ATM Estación Next Dipsa Pedro Livio Cedeño </v>
      </c>
      <c r="H153" s="106" t="str">
        <f>VLOOKUP(E153,[1]VIP!$A$2:$O16365,7,FALSE)</f>
        <v>Si</v>
      </c>
      <c r="I153" s="106" t="str">
        <f>VLOOKUP(E153,[1]VIP!$A$2:$O8330,8,FALSE)</f>
        <v>Si</v>
      </c>
      <c r="J153" s="106" t="str">
        <f>VLOOKUP(E153,[1]VIP!$A$2:$O8280,8,FALSE)</f>
        <v>Si</v>
      </c>
      <c r="K153" s="106" t="str">
        <f>VLOOKUP(E153,[1]VIP!$A$2:$O11854,6,0)</f>
        <v>NO</v>
      </c>
      <c r="L153" s="137" t="s">
        <v>2254</v>
      </c>
      <c r="M153" s="138" t="s">
        <v>2470</v>
      </c>
      <c r="N153" s="139" t="s">
        <v>2477</v>
      </c>
      <c r="O153" s="106" t="s">
        <v>2479</v>
      </c>
      <c r="P153" s="140"/>
      <c r="Q153" s="138" t="s">
        <v>2254</v>
      </c>
    </row>
    <row r="154" spans="1:17" ht="18" x14ac:dyDescent="0.25">
      <c r="A154" s="106" t="str">
        <f>VLOOKUP(E154,'[1]LISTADO ATM'!$A$2:$C$898,3,0)</f>
        <v>DISTRITO NACIONAL</v>
      </c>
      <c r="B154" s="122" t="s">
        <v>2595</v>
      </c>
      <c r="C154" s="136">
        <v>44249.073009259257</v>
      </c>
      <c r="D154" s="106" t="s">
        <v>2189</v>
      </c>
      <c r="E154" s="112">
        <v>639</v>
      </c>
      <c r="F154" s="106" t="str">
        <f>VLOOKUP(E154,[1]VIP!$A$2:$O11445,2,0)</f>
        <v>DRBR639</v>
      </c>
      <c r="G154" s="106" t="str">
        <f>VLOOKUP(E154,'[1]LISTADO ATM'!$A$2:$B$897,2,0)</f>
        <v xml:space="preserve">ATM Comisión Militar MOPC </v>
      </c>
      <c r="H154" s="106" t="str">
        <f>VLOOKUP(E154,[1]VIP!$A$2:$O16366,7,FALSE)</f>
        <v>Si</v>
      </c>
      <c r="I154" s="106" t="str">
        <f>VLOOKUP(E154,[1]VIP!$A$2:$O8331,8,FALSE)</f>
        <v>Si</v>
      </c>
      <c r="J154" s="106" t="str">
        <f>VLOOKUP(E154,[1]VIP!$A$2:$O8281,8,FALSE)</f>
        <v>Si</v>
      </c>
      <c r="K154" s="106" t="str">
        <f>VLOOKUP(E154,[1]VIP!$A$2:$O11855,6,0)</f>
        <v>NO</v>
      </c>
      <c r="L154" s="137" t="s">
        <v>2254</v>
      </c>
      <c r="M154" s="138" t="s">
        <v>2470</v>
      </c>
      <c r="N154" s="139" t="s">
        <v>2477</v>
      </c>
      <c r="O154" s="106" t="s">
        <v>2479</v>
      </c>
      <c r="P154" s="140"/>
      <c r="Q154" s="138" t="s">
        <v>2254</v>
      </c>
    </row>
    <row r="155" spans="1:17" ht="18" x14ac:dyDescent="0.25">
      <c r="A155" s="106" t="str">
        <f>VLOOKUP(E155,'[1]LISTADO ATM'!$A$2:$C$898,3,0)</f>
        <v>DISTRITO NACIONAL</v>
      </c>
      <c r="B155" s="122" t="s">
        <v>2596</v>
      </c>
      <c r="C155" s="136">
        <v>44249.071747685186</v>
      </c>
      <c r="D155" s="106" t="s">
        <v>2189</v>
      </c>
      <c r="E155" s="112">
        <v>548</v>
      </c>
      <c r="F155" s="106" t="str">
        <f>VLOOKUP(E155,[1]VIP!$A$2:$O11446,2,0)</f>
        <v>DRBR130</v>
      </c>
      <c r="G155" s="106" t="str">
        <f>VLOOKUP(E155,'[1]LISTADO ATM'!$A$2:$B$897,2,0)</f>
        <v xml:space="preserve">ATM AMET </v>
      </c>
      <c r="H155" s="106" t="str">
        <f>VLOOKUP(E155,[1]VIP!$A$2:$O16367,7,FALSE)</f>
        <v>Si</v>
      </c>
      <c r="I155" s="106" t="str">
        <f>VLOOKUP(E155,[1]VIP!$A$2:$O8332,8,FALSE)</f>
        <v>Si</v>
      </c>
      <c r="J155" s="106" t="str">
        <f>VLOOKUP(E155,[1]VIP!$A$2:$O8282,8,FALSE)</f>
        <v>Si</v>
      </c>
      <c r="K155" s="106" t="str">
        <f>VLOOKUP(E155,[1]VIP!$A$2:$O11856,6,0)</f>
        <v>NO</v>
      </c>
      <c r="L155" s="137" t="s">
        <v>2254</v>
      </c>
      <c r="M155" s="138" t="s">
        <v>2470</v>
      </c>
      <c r="N155" s="139" t="s">
        <v>2477</v>
      </c>
      <c r="O155" s="106" t="s">
        <v>2479</v>
      </c>
      <c r="P155" s="140"/>
      <c r="Q155" s="138" t="s">
        <v>2254</v>
      </c>
    </row>
    <row r="156" spans="1:17" ht="18" x14ac:dyDescent="0.25">
      <c r="A156" s="106" t="str">
        <f>VLOOKUP(E156,'[1]LISTADO ATM'!$A$2:$C$898,3,0)</f>
        <v>ESTE</v>
      </c>
      <c r="B156" s="122" t="s">
        <v>2597</v>
      </c>
      <c r="C156" s="136">
        <v>44249.035752314812</v>
      </c>
      <c r="D156" s="106" t="s">
        <v>2488</v>
      </c>
      <c r="E156" s="112">
        <v>772</v>
      </c>
      <c r="F156" s="106" t="str">
        <f>VLOOKUP(E156,[1]VIP!$A$2:$O11447,2,0)</f>
        <v>DRBR215</v>
      </c>
      <c r="G156" s="106" t="str">
        <f>VLOOKUP(E156,'[1]LISTADO ATM'!$A$2:$B$897,2,0)</f>
        <v xml:space="preserve">ATM UNP Yamasá </v>
      </c>
      <c r="H156" s="106" t="str">
        <f>VLOOKUP(E156,[1]VIP!$A$2:$O16368,7,FALSE)</f>
        <v>Si</v>
      </c>
      <c r="I156" s="106" t="str">
        <f>VLOOKUP(E156,[1]VIP!$A$2:$O8333,8,FALSE)</f>
        <v>Si</v>
      </c>
      <c r="J156" s="106" t="str">
        <f>VLOOKUP(E156,[1]VIP!$A$2:$O8283,8,FALSE)</f>
        <v>Si</v>
      </c>
      <c r="K156" s="106" t="str">
        <f>VLOOKUP(E156,[1]VIP!$A$2:$O11857,6,0)</f>
        <v>NO</v>
      </c>
      <c r="L156" s="137" t="s">
        <v>2254</v>
      </c>
      <c r="M156" s="138" t="s">
        <v>2470</v>
      </c>
      <c r="N156" s="139" t="s">
        <v>2477</v>
      </c>
      <c r="O156" s="106" t="s">
        <v>2491</v>
      </c>
      <c r="P156" s="140"/>
      <c r="Q156" s="138" t="s">
        <v>2254</v>
      </c>
    </row>
    <row r="157" spans="1:17" ht="18" x14ac:dyDescent="0.25">
      <c r="A157" s="106" t="str">
        <f>VLOOKUP(E157,'[1]LISTADO ATM'!$A$2:$C$898,3,0)</f>
        <v>DISTRITO NACIONAL</v>
      </c>
      <c r="B157" s="122" t="s">
        <v>2598</v>
      </c>
      <c r="C157" s="136">
        <v>44249.033194444448</v>
      </c>
      <c r="D157" s="106" t="s">
        <v>2473</v>
      </c>
      <c r="E157" s="112">
        <v>717</v>
      </c>
      <c r="F157" s="106" t="str">
        <f>VLOOKUP(E157,[1]VIP!$A$2:$O11448,2,0)</f>
        <v>DRBR24K</v>
      </c>
      <c r="G157" s="106" t="str">
        <f>VLOOKUP(E157,'[1]LISTADO ATM'!$A$2:$B$897,2,0)</f>
        <v xml:space="preserve">ATM Oficina Los Alcarrizos </v>
      </c>
      <c r="H157" s="106" t="str">
        <f>VLOOKUP(E157,[1]VIP!$A$2:$O16369,7,FALSE)</f>
        <v>Si</v>
      </c>
      <c r="I157" s="106" t="str">
        <f>VLOOKUP(E157,[1]VIP!$A$2:$O8334,8,FALSE)</f>
        <v>Si</v>
      </c>
      <c r="J157" s="106" t="str">
        <f>VLOOKUP(E157,[1]VIP!$A$2:$O8284,8,FALSE)</f>
        <v>Si</v>
      </c>
      <c r="K157" s="106" t="str">
        <f>VLOOKUP(E157,[1]VIP!$A$2:$O11858,6,0)</f>
        <v>SI</v>
      </c>
      <c r="L157" s="137" t="s">
        <v>2430</v>
      </c>
      <c r="M157" s="138" t="s">
        <v>2470</v>
      </c>
      <c r="N157" s="139" t="s">
        <v>2477</v>
      </c>
      <c r="O157" s="106" t="s">
        <v>2478</v>
      </c>
      <c r="P157" s="140"/>
      <c r="Q157" s="138" t="s">
        <v>2430</v>
      </c>
    </row>
    <row r="158" spans="1:17" ht="18" x14ac:dyDescent="0.25">
      <c r="A158" s="106" t="str">
        <f>VLOOKUP(E158,'[1]LISTADO ATM'!$A$2:$C$898,3,0)</f>
        <v>NORTE</v>
      </c>
      <c r="B158" s="122" t="s">
        <v>2599</v>
      </c>
      <c r="C158" s="136">
        <v>44249.029363425929</v>
      </c>
      <c r="D158" s="106" t="s">
        <v>2541</v>
      </c>
      <c r="E158" s="112">
        <v>633</v>
      </c>
      <c r="F158" s="106" t="str">
        <f>VLOOKUP(E158,[1]VIP!$A$2:$O11449,2,0)</f>
        <v>DRBR260</v>
      </c>
      <c r="G158" s="106" t="str">
        <f>VLOOKUP(E158,'[1]LISTADO ATM'!$A$2:$B$897,2,0)</f>
        <v xml:space="preserve">ATM Autobanco Las Colinas </v>
      </c>
      <c r="H158" s="106" t="str">
        <f>VLOOKUP(E158,[1]VIP!$A$2:$O16370,7,FALSE)</f>
        <v>Si</v>
      </c>
      <c r="I158" s="106" t="str">
        <f>VLOOKUP(E158,[1]VIP!$A$2:$O8335,8,FALSE)</f>
        <v>Si</v>
      </c>
      <c r="J158" s="106" t="str">
        <f>VLOOKUP(E158,[1]VIP!$A$2:$O8285,8,FALSE)</f>
        <v>Si</v>
      </c>
      <c r="K158" s="106" t="str">
        <f>VLOOKUP(E158,[1]VIP!$A$2:$O11859,6,0)</f>
        <v>SI</v>
      </c>
      <c r="L158" s="137" t="s">
        <v>2430</v>
      </c>
      <c r="M158" s="138" t="s">
        <v>2470</v>
      </c>
      <c r="N158" s="139" t="s">
        <v>2477</v>
      </c>
      <c r="O158" s="106" t="s">
        <v>2542</v>
      </c>
      <c r="P158" s="140"/>
      <c r="Q158" s="138" t="s">
        <v>2430</v>
      </c>
    </row>
    <row r="159" spans="1:17" ht="18" x14ac:dyDescent="0.25">
      <c r="A159" s="106" t="str">
        <f>VLOOKUP(E159,'[1]LISTADO ATM'!$A$2:$C$898,3,0)</f>
        <v>NORTE</v>
      </c>
      <c r="B159" s="122" t="s">
        <v>2600</v>
      </c>
      <c r="C159" s="136">
        <v>44249.027638888889</v>
      </c>
      <c r="D159" s="106" t="s">
        <v>2190</v>
      </c>
      <c r="E159" s="112">
        <v>854</v>
      </c>
      <c r="F159" s="106" t="str">
        <f>VLOOKUP(E159,[1]VIP!$A$2:$O11450,2,0)</f>
        <v>DRBR854</v>
      </c>
      <c r="G159" s="106" t="str">
        <f>VLOOKUP(E159,'[1]LISTADO ATM'!$A$2:$B$897,2,0)</f>
        <v xml:space="preserve">ATM Centro Comercial Blanco Batista </v>
      </c>
      <c r="H159" s="106" t="str">
        <f>VLOOKUP(E159,[1]VIP!$A$2:$O16371,7,FALSE)</f>
        <v>Si</v>
      </c>
      <c r="I159" s="106" t="str">
        <f>VLOOKUP(E159,[1]VIP!$A$2:$O8336,8,FALSE)</f>
        <v>Si</v>
      </c>
      <c r="J159" s="106" t="str">
        <f>VLOOKUP(E159,[1]VIP!$A$2:$O8286,8,FALSE)</f>
        <v>Si</v>
      </c>
      <c r="K159" s="106" t="str">
        <f>VLOOKUP(E159,[1]VIP!$A$2:$O11860,6,0)</f>
        <v>NO</v>
      </c>
      <c r="L159" s="137" t="s">
        <v>2254</v>
      </c>
      <c r="M159" s="138" t="s">
        <v>2470</v>
      </c>
      <c r="N159" s="139" t="s">
        <v>2477</v>
      </c>
      <c r="O159" s="106" t="s">
        <v>2500</v>
      </c>
      <c r="P159" s="140"/>
      <c r="Q159" s="138" t="s">
        <v>2254</v>
      </c>
    </row>
    <row r="160" spans="1:17" x14ac:dyDescent="0.25">
      <c r="B160" s="104"/>
    </row>
    <row r="161" spans="2:2" x14ac:dyDescent="0.25">
      <c r="B161" s="104"/>
    </row>
    <row r="162" spans="2:2" x14ac:dyDescent="0.25">
      <c r="B162" s="104"/>
    </row>
    <row r="163" spans="2:2" x14ac:dyDescent="0.25">
      <c r="B163" s="104"/>
    </row>
    <row r="164" spans="2:2" x14ac:dyDescent="0.25">
      <c r="B164" s="104"/>
    </row>
    <row r="165" spans="2:2" x14ac:dyDescent="0.25">
      <c r="B165" s="104"/>
    </row>
    <row r="166" spans="2:2" x14ac:dyDescent="0.25">
      <c r="B166" s="104"/>
    </row>
    <row r="167" spans="2:2" x14ac:dyDescent="0.25">
      <c r="B167" s="104"/>
    </row>
    <row r="168" spans="2:2" x14ac:dyDescent="0.25">
      <c r="B168" s="104"/>
    </row>
    <row r="169" spans="2:2" x14ac:dyDescent="0.25">
      <c r="B169" s="104"/>
    </row>
    <row r="170" spans="2:2" x14ac:dyDescent="0.25">
      <c r="B170" s="104"/>
    </row>
    <row r="171" spans="2:2" x14ac:dyDescent="0.25">
      <c r="B171" s="104"/>
    </row>
    <row r="172" spans="2:2" x14ac:dyDescent="0.25">
      <c r="B172" s="104"/>
    </row>
    <row r="173" spans="2:2" x14ac:dyDescent="0.25">
      <c r="B173" s="104"/>
    </row>
    <row r="174" spans="2:2" x14ac:dyDescent="0.25">
      <c r="B174" s="104"/>
    </row>
    <row r="175" spans="2:2" x14ac:dyDescent="0.25">
      <c r="B175" s="104"/>
    </row>
    <row r="176" spans="2:2" x14ac:dyDescent="0.25">
      <c r="B176" s="104"/>
    </row>
    <row r="177" spans="2:2" x14ac:dyDescent="0.25">
      <c r="B177" s="104"/>
    </row>
    <row r="178" spans="2:2" x14ac:dyDescent="0.25">
      <c r="B178" s="104"/>
    </row>
    <row r="179" spans="2:2" x14ac:dyDescent="0.25">
      <c r="B179" s="104"/>
    </row>
    <row r="180" spans="2:2" x14ac:dyDescent="0.25">
      <c r="B180" s="104"/>
    </row>
    <row r="181" spans="2:2" x14ac:dyDescent="0.25">
      <c r="B181" s="104"/>
    </row>
    <row r="182" spans="2:2" x14ac:dyDescent="0.25">
      <c r="B182" s="104"/>
    </row>
    <row r="183" spans="2:2" x14ac:dyDescent="0.25">
      <c r="B183" s="104"/>
    </row>
    <row r="184" spans="2:2" x14ac:dyDescent="0.25">
      <c r="B184" s="104"/>
    </row>
    <row r="185" spans="2:2" x14ac:dyDescent="0.25">
      <c r="B185" s="104"/>
    </row>
    <row r="186" spans="2:2" x14ac:dyDescent="0.25">
      <c r="B186" s="104"/>
    </row>
    <row r="187" spans="2:2" x14ac:dyDescent="0.25">
      <c r="B187" s="104"/>
    </row>
    <row r="188" spans="2:2" x14ac:dyDescent="0.25">
      <c r="B188" s="104"/>
    </row>
    <row r="189" spans="2:2" x14ac:dyDescent="0.25">
      <c r="B189" s="104"/>
    </row>
    <row r="190" spans="2:2" x14ac:dyDescent="0.25">
      <c r="B190" s="104"/>
    </row>
    <row r="191" spans="2:2" x14ac:dyDescent="0.25">
      <c r="B191" s="104"/>
    </row>
    <row r="192" spans="2:2" x14ac:dyDescent="0.25">
      <c r="B192" s="104"/>
    </row>
    <row r="193" spans="2:2" x14ac:dyDescent="0.25">
      <c r="B193" s="104"/>
    </row>
    <row r="194" spans="2:2" x14ac:dyDescent="0.25">
      <c r="B194" s="104"/>
    </row>
    <row r="195" spans="2:2" x14ac:dyDescent="0.25">
      <c r="B195" s="104"/>
    </row>
    <row r="196" spans="2:2" x14ac:dyDescent="0.25">
      <c r="B196" s="104"/>
    </row>
    <row r="197" spans="2:2" x14ac:dyDescent="0.25">
      <c r="B197" s="104"/>
    </row>
    <row r="198" spans="2:2" x14ac:dyDescent="0.25">
      <c r="B198" s="104"/>
    </row>
    <row r="199" spans="2:2" x14ac:dyDescent="0.25">
      <c r="B199" s="104"/>
    </row>
    <row r="200" spans="2:2" x14ac:dyDescent="0.25">
      <c r="B200" s="104"/>
    </row>
    <row r="201" spans="2:2" x14ac:dyDescent="0.25">
      <c r="B201" s="104"/>
    </row>
    <row r="202" spans="2:2" x14ac:dyDescent="0.25">
      <c r="B202" s="104"/>
    </row>
    <row r="203" spans="2:2" x14ac:dyDescent="0.25">
      <c r="B203" s="104"/>
    </row>
    <row r="204" spans="2:2" x14ac:dyDescent="0.25">
      <c r="B204" s="104"/>
    </row>
    <row r="205" spans="2:2" x14ac:dyDescent="0.25">
      <c r="B205" s="104"/>
    </row>
    <row r="206" spans="2:2" x14ac:dyDescent="0.25">
      <c r="B206" s="104"/>
    </row>
    <row r="207" spans="2:2" x14ac:dyDescent="0.25">
      <c r="B207" s="104"/>
    </row>
    <row r="208" spans="2:2" x14ac:dyDescent="0.25">
      <c r="B208" s="104"/>
    </row>
    <row r="209" spans="2:2" x14ac:dyDescent="0.25">
      <c r="B209" s="104"/>
    </row>
    <row r="210" spans="2:2" x14ac:dyDescent="0.25">
      <c r="B210" s="104"/>
    </row>
    <row r="211" spans="2:2" x14ac:dyDescent="0.25">
      <c r="B211" s="104"/>
    </row>
    <row r="212" spans="2:2" x14ac:dyDescent="0.25">
      <c r="B212" s="104"/>
    </row>
    <row r="213" spans="2:2" x14ac:dyDescent="0.25">
      <c r="B213" s="104"/>
    </row>
    <row r="214" spans="2:2" x14ac:dyDescent="0.25">
      <c r="B214" s="104"/>
    </row>
    <row r="215" spans="2:2" x14ac:dyDescent="0.25">
      <c r="B215" s="104"/>
    </row>
    <row r="216" spans="2:2" x14ac:dyDescent="0.25">
      <c r="B216" s="104"/>
    </row>
    <row r="217" spans="2:2" x14ac:dyDescent="0.25">
      <c r="B217" s="104"/>
    </row>
    <row r="218" spans="2:2" x14ac:dyDescent="0.25">
      <c r="B218" s="104"/>
    </row>
    <row r="219" spans="2:2" x14ac:dyDescent="0.25">
      <c r="B219" s="104"/>
    </row>
    <row r="220" spans="2:2" x14ac:dyDescent="0.25">
      <c r="B220" s="104"/>
    </row>
    <row r="221" spans="2:2" x14ac:dyDescent="0.25">
      <c r="B221" s="104"/>
    </row>
    <row r="222" spans="2:2" x14ac:dyDescent="0.25">
      <c r="B222" s="104"/>
    </row>
    <row r="223" spans="2:2" x14ac:dyDescent="0.25">
      <c r="B223" s="104"/>
    </row>
    <row r="224" spans="2:2" x14ac:dyDescent="0.25">
      <c r="B224" s="104"/>
    </row>
    <row r="225" spans="2:2" x14ac:dyDescent="0.25">
      <c r="B225" s="104"/>
    </row>
    <row r="226" spans="2:2" x14ac:dyDescent="0.25">
      <c r="B226" s="104"/>
    </row>
    <row r="227" spans="2:2" x14ac:dyDescent="0.25">
      <c r="B227" s="104"/>
    </row>
    <row r="228" spans="2:2" x14ac:dyDescent="0.25">
      <c r="B228" s="104"/>
    </row>
    <row r="229" spans="2:2" x14ac:dyDescent="0.25">
      <c r="B229" s="104"/>
    </row>
    <row r="230" spans="2:2" x14ac:dyDescent="0.25">
      <c r="B230" s="104"/>
    </row>
    <row r="231" spans="2:2" x14ac:dyDescent="0.25">
      <c r="B231" s="104"/>
    </row>
    <row r="232" spans="2:2" x14ac:dyDescent="0.25">
      <c r="B232" s="104"/>
    </row>
    <row r="233" spans="2:2" x14ac:dyDescent="0.25">
      <c r="B233" s="104"/>
    </row>
    <row r="234" spans="2:2" x14ac:dyDescent="0.25">
      <c r="B234" s="104"/>
    </row>
    <row r="235" spans="2:2" x14ac:dyDescent="0.25">
      <c r="B235" s="104"/>
    </row>
    <row r="236" spans="2:2" x14ac:dyDescent="0.25">
      <c r="B236" s="104"/>
    </row>
    <row r="237" spans="2:2" x14ac:dyDescent="0.25">
      <c r="B237" s="104"/>
    </row>
    <row r="238" spans="2:2" x14ac:dyDescent="0.25">
      <c r="B238" s="104"/>
    </row>
    <row r="239" spans="2:2" x14ac:dyDescent="0.25">
      <c r="B239" s="104"/>
    </row>
    <row r="240" spans="2:2" x14ac:dyDescent="0.25">
      <c r="B240" s="104"/>
    </row>
    <row r="241" spans="2:2" x14ac:dyDescent="0.25">
      <c r="B241" s="104"/>
    </row>
    <row r="242" spans="2:2" x14ac:dyDescent="0.25">
      <c r="B242" s="104"/>
    </row>
    <row r="243" spans="2:2" x14ac:dyDescent="0.25">
      <c r="B243" s="104"/>
    </row>
    <row r="244" spans="2:2" x14ac:dyDescent="0.25">
      <c r="B244" s="104"/>
    </row>
    <row r="245" spans="2:2" x14ac:dyDescent="0.25">
      <c r="B245" s="104"/>
    </row>
    <row r="246" spans="2:2" x14ac:dyDescent="0.25">
      <c r="B246" s="104"/>
    </row>
    <row r="247" spans="2:2" x14ac:dyDescent="0.25">
      <c r="B247" s="104"/>
    </row>
    <row r="248" spans="2:2" x14ac:dyDescent="0.25">
      <c r="B248" s="104"/>
    </row>
    <row r="249" spans="2:2" x14ac:dyDescent="0.25">
      <c r="B249" s="104"/>
    </row>
    <row r="250" spans="2:2" x14ac:dyDescent="0.25">
      <c r="B250" s="104"/>
    </row>
    <row r="251" spans="2:2" x14ac:dyDescent="0.25">
      <c r="B251" s="104"/>
    </row>
    <row r="252" spans="2:2" x14ac:dyDescent="0.25">
      <c r="B252" s="104"/>
    </row>
    <row r="253" spans="2:2" x14ac:dyDescent="0.25">
      <c r="B253" s="104"/>
    </row>
    <row r="254" spans="2:2" x14ac:dyDescent="0.25">
      <c r="B254" s="104"/>
    </row>
    <row r="255" spans="2:2" x14ac:dyDescent="0.25">
      <c r="B255" s="104"/>
    </row>
    <row r="256" spans="2:2" x14ac:dyDescent="0.25">
      <c r="B256" s="104"/>
    </row>
    <row r="257" spans="2:2" x14ac:dyDescent="0.25">
      <c r="B257" s="104"/>
    </row>
    <row r="258" spans="2:2" x14ac:dyDescent="0.25">
      <c r="B258" s="104"/>
    </row>
    <row r="259" spans="2:2" x14ac:dyDescent="0.25">
      <c r="B259" s="104"/>
    </row>
    <row r="260" spans="2:2" x14ac:dyDescent="0.25">
      <c r="B260" s="104"/>
    </row>
    <row r="261" spans="2:2" x14ac:dyDescent="0.25">
      <c r="B261" s="104"/>
    </row>
    <row r="262" spans="2:2" x14ac:dyDescent="0.25">
      <c r="B262" s="104"/>
    </row>
    <row r="263" spans="2:2" x14ac:dyDescent="0.25">
      <c r="B263" s="104"/>
    </row>
    <row r="264" spans="2:2" x14ac:dyDescent="0.25">
      <c r="B264" s="104"/>
    </row>
    <row r="265" spans="2:2" x14ac:dyDescent="0.25">
      <c r="B265" s="104"/>
    </row>
    <row r="266" spans="2:2" x14ac:dyDescent="0.25">
      <c r="B266" s="104"/>
    </row>
    <row r="267" spans="2:2" x14ac:dyDescent="0.25">
      <c r="B267" s="104"/>
    </row>
    <row r="268" spans="2:2" x14ac:dyDescent="0.25">
      <c r="B268" s="104"/>
    </row>
    <row r="269" spans="2:2" x14ac:dyDescent="0.25">
      <c r="B269" s="104"/>
    </row>
    <row r="270" spans="2:2" x14ac:dyDescent="0.25">
      <c r="B270" s="104"/>
    </row>
    <row r="271" spans="2:2" x14ac:dyDescent="0.25">
      <c r="B271" s="104"/>
    </row>
    <row r="272" spans="2:2" x14ac:dyDescent="0.25">
      <c r="B272" s="104"/>
    </row>
    <row r="273" spans="2:2" x14ac:dyDescent="0.25">
      <c r="B273" s="104"/>
    </row>
    <row r="274" spans="2:2" x14ac:dyDescent="0.25">
      <c r="B274" s="104"/>
    </row>
    <row r="275" spans="2:2" x14ac:dyDescent="0.25">
      <c r="B275" s="104"/>
    </row>
    <row r="276" spans="2:2" x14ac:dyDescent="0.25">
      <c r="B276" s="104"/>
    </row>
    <row r="277" spans="2:2" x14ac:dyDescent="0.25">
      <c r="B277" s="104"/>
    </row>
    <row r="278" spans="2:2" x14ac:dyDescent="0.25">
      <c r="B278" s="104"/>
    </row>
    <row r="279" spans="2:2" x14ac:dyDescent="0.25">
      <c r="B279" s="104"/>
    </row>
    <row r="280" spans="2:2" x14ac:dyDescent="0.25">
      <c r="B280" s="104"/>
    </row>
    <row r="281" spans="2:2" x14ac:dyDescent="0.25">
      <c r="B281" s="104"/>
    </row>
    <row r="282" spans="2:2" x14ac:dyDescent="0.25">
      <c r="B282" s="104"/>
    </row>
    <row r="283" spans="2:2" x14ac:dyDescent="0.25">
      <c r="B283" s="104"/>
    </row>
    <row r="284" spans="2:2" x14ac:dyDescent="0.25">
      <c r="B284" s="104"/>
    </row>
    <row r="285" spans="2:2" x14ac:dyDescent="0.25">
      <c r="B285" s="104"/>
    </row>
    <row r="286" spans="2:2" x14ac:dyDescent="0.25">
      <c r="B286" s="104"/>
    </row>
    <row r="287" spans="2:2" x14ac:dyDescent="0.25">
      <c r="B287" s="104"/>
    </row>
    <row r="288" spans="2:2" x14ac:dyDescent="0.25">
      <c r="B288" s="104"/>
    </row>
    <row r="289" spans="2:2" x14ac:dyDescent="0.25">
      <c r="B289" s="104"/>
    </row>
    <row r="290" spans="2:2" x14ac:dyDescent="0.25">
      <c r="B290" s="104"/>
    </row>
    <row r="291" spans="2:2" x14ac:dyDescent="0.25">
      <c r="B291" s="104"/>
    </row>
    <row r="292" spans="2:2" x14ac:dyDescent="0.25">
      <c r="B292" s="104"/>
    </row>
    <row r="293" spans="2:2" x14ac:dyDescent="0.25">
      <c r="B293" s="104"/>
    </row>
    <row r="294" spans="2:2" x14ac:dyDescent="0.25">
      <c r="B294" s="104"/>
    </row>
    <row r="295" spans="2:2" x14ac:dyDescent="0.25">
      <c r="B295" s="104"/>
    </row>
    <row r="296" spans="2:2" x14ac:dyDescent="0.25">
      <c r="B296" s="104"/>
    </row>
    <row r="297" spans="2:2" x14ac:dyDescent="0.25">
      <c r="B297" s="104"/>
    </row>
    <row r="298" spans="2:2" x14ac:dyDescent="0.25">
      <c r="B298" s="104"/>
    </row>
    <row r="299" spans="2:2" x14ac:dyDescent="0.25">
      <c r="B299" s="104"/>
    </row>
    <row r="300" spans="2:2" x14ac:dyDescent="0.25">
      <c r="B300" s="104"/>
    </row>
    <row r="301" spans="2:2" x14ac:dyDescent="0.25">
      <c r="B301" s="104"/>
    </row>
    <row r="302" spans="2:2" x14ac:dyDescent="0.25">
      <c r="B302" s="104"/>
    </row>
    <row r="303" spans="2:2" x14ac:dyDescent="0.25">
      <c r="B303" s="104"/>
    </row>
    <row r="304" spans="2:2" x14ac:dyDescent="0.25">
      <c r="B304" s="104"/>
    </row>
    <row r="305" spans="2:2" x14ac:dyDescent="0.25">
      <c r="B305" s="104"/>
    </row>
    <row r="306" spans="2:2" x14ac:dyDescent="0.25">
      <c r="B306" s="104"/>
    </row>
    <row r="307" spans="2:2" x14ac:dyDescent="0.25">
      <c r="B307" s="104"/>
    </row>
    <row r="308" spans="2:2" x14ac:dyDescent="0.25">
      <c r="B308" s="104"/>
    </row>
    <row r="309" spans="2:2" x14ac:dyDescent="0.25">
      <c r="B309" s="104"/>
    </row>
    <row r="310" spans="2:2" x14ac:dyDescent="0.25">
      <c r="B310" s="104"/>
    </row>
    <row r="311" spans="2:2" x14ac:dyDescent="0.25">
      <c r="B311" s="104"/>
    </row>
    <row r="312" spans="2:2" x14ac:dyDescent="0.25">
      <c r="B312" s="104"/>
    </row>
    <row r="313" spans="2:2" x14ac:dyDescent="0.25">
      <c r="B313" s="104"/>
    </row>
    <row r="314" spans="2:2" x14ac:dyDescent="0.25">
      <c r="B314" s="104"/>
    </row>
    <row r="315" spans="2:2" x14ac:dyDescent="0.25">
      <c r="B315" s="104"/>
    </row>
    <row r="316" spans="2:2" x14ac:dyDescent="0.25">
      <c r="B316" s="104"/>
    </row>
    <row r="317" spans="2:2" x14ac:dyDescent="0.25">
      <c r="B317" s="104"/>
    </row>
    <row r="318" spans="2:2" x14ac:dyDescent="0.25">
      <c r="B318" s="104"/>
    </row>
    <row r="319" spans="2:2" x14ac:dyDescent="0.25">
      <c r="B319" s="104"/>
    </row>
    <row r="320" spans="2:2" x14ac:dyDescent="0.25">
      <c r="B320" s="104"/>
    </row>
    <row r="321" spans="2:2" x14ac:dyDescent="0.25">
      <c r="B321" s="104"/>
    </row>
    <row r="322" spans="2:2" x14ac:dyDescent="0.25">
      <c r="B322" s="104"/>
    </row>
    <row r="323" spans="2:2" x14ac:dyDescent="0.25">
      <c r="B323" s="104"/>
    </row>
    <row r="324" spans="2:2" x14ac:dyDescent="0.25">
      <c r="B324" s="104"/>
    </row>
    <row r="325" spans="2:2" x14ac:dyDescent="0.25">
      <c r="B325" s="104"/>
    </row>
    <row r="326" spans="2:2" x14ac:dyDescent="0.25">
      <c r="B326" s="104"/>
    </row>
    <row r="327" spans="2:2" x14ac:dyDescent="0.25">
      <c r="B327" s="104"/>
    </row>
    <row r="328" spans="2:2" x14ac:dyDescent="0.25">
      <c r="B328" s="104"/>
    </row>
    <row r="329" spans="2:2" x14ac:dyDescent="0.25">
      <c r="B329" s="104"/>
    </row>
    <row r="330" spans="2:2" x14ac:dyDescent="0.25">
      <c r="B330" s="104"/>
    </row>
    <row r="331" spans="2:2" x14ac:dyDescent="0.25">
      <c r="B331" s="104"/>
    </row>
    <row r="332" spans="2:2" x14ac:dyDescent="0.25">
      <c r="B332" s="104"/>
    </row>
    <row r="333" spans="2:2" x14ac:dyDescent="0.25">
      <c r="B333" s="104"/>
    </row>
    <row r="334" spans="2:2" x14ac:dyDescent="0.25">
      <c r="B334" s="104"/>
    </row>
    <row r="335" spans="2:2" x14ac:dyDescent="0.25">
      <c r="B335" s="104"/>
    </row>
    <row r="336" spans="2:2" x14ac:dyDescent="0.25">
      <c r="B336" s="104"/>
    </row>
    <row r="337" spans="2:2" x14ac:dyDescent="0.25">
      <c r="B337" s="104"/>
    </row>
    <row r="338" spans="2:2" x14ac:dyDescent="0.25">
      <c r="B338" s="104"/>
    </row>
    <row r="339" spans="2:2" x14ac:dyDescent="0.25">
      <c r="B339" s="104"/>
    </row>
    <row r="340" spans="2:2" x14ac:dyDescent="0.25">
      <c r="B340" s="104"/>
    </row>
    <row r="341" spans="2:2" x14ac:dyDescent="0.25">
      <c r="B341" s="104"/>
    </row>
    <row r="342" spans="2:2" x14ac:dyDescent="0.25">
      <c r="B342" s="104"/>
    </row>
    <row r="343" spans="2:2" x14ac:dyDescent="0.25">
      <c r="B343" s="104"/>
    </row>
    <row r="344" spans="2:2" x14ac:dyDescent="0.25">
      <c r="B344" s="104"/>
    </row>
    <row r="345" spans="2:2" x14ac:dyDescent="0.25">
      <c r="B345" s="104"/>
    </row>
    <row r="346" spans="2:2" x14ac:dyDescent="0.25">
      <c r="B346" s="104"/>
    </row>
    <row r="347" spans="2:2" x14ac:dyDescent="0.25">
      <c r="B347" s="104"/>
    </row>
    <row r="348" spans="2:2" x14ac:dyDescent="0.25">
      <c r="B348" s="104"/>
    </row>
    <row r="349" spans="2:2" x14ac:dyDescent="0.25">
      <c r="B349" s="104"/>
    </row>
  </sheetData>
  <autoFilter ref="A4:Q4">
    <sortState ref="A5:Q143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60:B1048576 B1:B4">
    <cfRule type="duplicateValues" dxfId="658" priority="374467"/>
  </conditionalFormatting>
  <conditionalFormatting sqref="B160:B1048576">
    <cfRule type="duplicateValues" dxfId="657" priority="374471"/>
  </conditionalFormatting>
  <conditionalFormatting sqref="B160:B1048576 B1:B4">
    <cfRule type="duplicateValues" dxfId="656" priority="374475"/>
    <cfRule type="duplicateValues" dxfId="655" priority="374476"/>
    <cfRule type="duplicateValues" dxfId="654" priority="374477"/>
  </conditionalFormatting>
  <conditionalFormatting sqref="B160:B1048576 B1:B4">
    <cfRule type="duplicateValues" dxfId="653" priority="374487"/>
    <cfRule type="duplicateValues" dxfId="652" priority="374488"/>
  </conditionalFormatting>
  <conditionalFormatting sqref="B160:B1048576">
    <cfRule type="duplicateValues" dxfId="651" priority="374495"/>
    <cfRule type="duplicateValues" dxfId="650" priority="374496"/>
    <cfRule type="duplicateValues" dxfId="649" priority="374497"/>
  </conditionalFormatting>
  <conditionalFormatting sqref="B160:B1048576">
    <cfRule type="duplicateValues" dxfId="648" priority="374507"/>
    <cfRule type="duplicateValues" dxfId="647" priority="374508"/>
  </conditionalFormatting>
  <conditionalFormatting sqref="B160:B1048576">
    <cfRule type="duplicateValues" dxfId="646" priority="564"/>
  </conditionalFormatting>
  <conditionalFormatting sqref="B5:B26">
    <cfRule type="duplicateValues" dxfId="645" priority="432"/>
  </conditionalFormatting>
  <conditionalFormatting sqref="B5:B26">
    <cfRule type="duplicateValues" dxfId="644" priority="431"/>
  </conditionalFormatting>
  <conditionalFormatting sqref="B5:B26">
    <cfRule type="duplicateValues" dxfId="643" priority="428"/>
    <cfRule type="duplicateValues" dxfId="642" priority="429"/>
    <cfRule type="duplicateValues" dxfId="641" priority="430"/>
  </conditionalFormatting>
  <conditionalFormatting sqref="B5:B26">
    <cfRule type="duplicateValues" dxfId="640" priority="426"/>
    <cfRule type="duplicateValues" dxfId="639" priority="427"/>
  </conditionalFormatting>
  <conditionalFormatting sqref="B5:B26">
    <cfRule type="duplicateValues" dxfId="638" priority="423"/>
    <cfRule type="duplicateValues" dxfId="637" priority="424"/>
    <cfRule type="duplicateValues" dxfId="636" priority="425"/>
  </conditionalFormatting>
  <conditionalFormatting sqref="B5:B26">
    <cfRule type="duplicateValues" dxfId="635" priority="421"/>
    <cfRule type="duplicateValues" dxfId="634" priority="422"/>
  </conditionalFormatting>
  <conditionalFormatting sqref="B5:B26">
    <cfRule type="duplicateValues" dxfId="633" priority="420"/>
  </conditionalFormatting>
  <conditionalFormatting sqref="B5:B26">
    <cfRule type="duplicateValues" dxfId="632" priority="419"/>
  </conditionalFormatting>
  <conditionalFormatting sqref="B5:B26">
    <cfRule type="duplicateValues" dxfId="631" priority="416"/>
    <cfRule type="duplicateValues" dxfId="630" priority="417"/>
    <cfRule type="duplicateValues" dxfId="629" priority="418"/>
  </conditionalFormatting>
  <conditionalFormatting sqref="B5:B26">
    <cfRule type="duplicateValues" dxfId="628" priority="414"/>
    <cfRule type="duplicateValues" dxfId="627" priority="415"/>
  </conditionalFormatting>
  <conditionalFormatting sqref="B5:B26">
    <cfRule type="duplicateValues" dxfId="626" priority="413"/>
  </conditionalFormatting>
  <conditionalFormatting sqref="B5:B26">
    <cfRule type="duplicateValues" dxfId="625" priority="412"/>
  </conditionalFormatting>
  <conditionalFormatting sqref="B5:B26">
    <cfRule type="duplicateValues" dxfId="624" priority="411"/>
  </conditionalFormatting>
  <conditionalFormatting sqref="B31:B33">
    <cfRule type="duplicateValues" dxfId="623" priority="389"/>
  </conditionalFormatting>
  <conditionalFormatting sqref="B31:B33">
    <cfRule type="duplicateValues" dxfId="622" priority="388"/>
  </conditionalFormatting>
  <conditionalFormatting sqref="B31:B33">
    <cfRule type="duplicateValues" dxfId="621" priority="385"/>
    <cfRule type="duplicateValues" dxfId="620" priority="386"/>
    <cfRule type="duplicateValues" dxfId="619" priority="387"/>
  </conditionalFormatting>
  <conditionalFormatting sqref="B31:B33">
    <cfRule type="duplicateValues" dxfId="618" priority="383"/>
    <cfRule type="duplicateValues" dxfId="617" priority="384"/>
  </conditionalFormatting>
  <conditionalFormatting sqref="B31:B33">
    <cfRule type="duplicateValues" dxfId="616" priority="380"/>
    <cfRule type="duplicateValues" dxfId="615" priority="381"/>
    <cfRule type="duplicateValues" dxfId="614" priority="382"/>
  </conditionalFormatting>
  <conditionalFormatting sqref="B31:B33">
    <cfRule type="duplicateValues" dxfId="613" priority="378"/>
    <cfRule type="duplicateValues" dxfId="612" priority="379"/>
  </conditionalFormatting>
  <conditionalFormatting sqref="B31:B33">
    <cfRule type="duplicateValues" dxfId="611" priority="377"/>
  </conditionalFormatting>
  <conditionalFormatting sqref="B31:B33">
    <cfRule type="duplicateValues" dxfId="610" priority="376"/>
  </conditionalFormatting>
  <conditionalFormatting sqref="B31:B33">
    <cfRule type="duplicateValues" dxfId="609" priority="373"/>
    <cfRule type="duplicateValues" dxfId="608" priority="374"/>
    <cfRule type="duplicateValues" dxfId="607" priority="375"/>
  </conditionalFormatting>
  <conditionalFormatting sqref="B31:B33">
    <cfRule type="duplicateValues" dxfId="606" priority="371"/>
    <cfRule type="duplicateValues" dxfId="605" priority="372"/>
  </conditionalFormatting>
  <conditionalFormatting sqref="B31:B33">
    <cfRule type="duplicateValues" dxfId="604" priority="370"/>
  </conditionalFormatting>
  <conditionalFormatting sqref="B31:B33">
    <cfRule type="duplicateValues" dxfId="603" priority="369"/>
  </conditionalFormatting>
  <conditionalFormatting sqref="B31:B33">
    <cfRule type="duplicateValues" dxfId="602" priority="368"/>
  </conditionalFormatting>
  <conditionalFormatting sqref="B160:B1048576 B1:B33">
    <cfRule type="duplicateValues" dxfId="601" priority="364"/>
    <cfRule type="duplicateValues" dxfId="600" priority="366"/>
  </conditionalFormatting>
  <conditionalFormatting sqref="B34:B36">
    <cfRule type="duplicateValues" dxfId="599" priority="363"/>
  </conditionalFormatting>
  <conditionalFormatting sqref="B34:B36">
    <cfRule type="duplicateValues" dxfId="598" priority="362"/>
  </conditionalFormatting>
  <conditionalFormatting sqref="B34:B36">
    <cfRule type="duplicateValues" dxfId="597" priority="359"/>
    <cfRule type="duplicateValues" dxfId="596" priority="360"/>
    <cfRule type="duplicateValues" dxfId="595" priority="361"/>
  </conditionalFormatting>
  <conditionalFormatting sqref="B34:B36">
    <cfRule type="duplicateValues" dxfId="594" priority="357"/>
    <cfRule type="duplicateValues" dxfId="593" priority="358"/>
  </conditionalFormatting>
  <conditionalFormatting sqref="B34:B36">
    <cfRule type="duplicateValues" dxfId="592" priority="354"/>
    <cfRule type="duplicateValues" dxfId="591" priority="355"/>
    <cfRule type="duplicateValues" dxfId="590" priority="356"/>
  </conditionalFormatting>
  <conditionalFormatting sqref="B34:B36">
    <cfRule type="duplicateValues" dxfId="589" priority="352"/>
    <cfRule type="duplicateValues" dxfId="588" priority="353"/>
  </conditionalFormatting>
  <conditionalFormatting sqref="B34:B36">
    <cfRule type="duplicateValues" dxfId="587" priority="351"/>
  </conditionalFormatting>
  <conditionalFormatting sqref="B34:B36">
    <cfRule type="duplicateValues" dxfId="586" priority="350"/>
  </conditionalFormatting>
  <conditionalFormatting sqref="B34:B36">
    <cfRule type="duplicateValues" dxfId="585" priority="347"/>
    <cfRule type="duplicateValues" dxfId="584" priority="348"/>
    <cfRule type="duplicateValues" dxfId="583" priority="349"/>
  </conditionalFormatting>
  <conditionalFormatting sqref="B34:B36">
    <cfRule type="duplicateValues" dxfId="582" priority="345"/>
    <cfRule type="duplicateValues" dxfId="581" priority="346"/>
  </conditionalFormatting>
  <conditionalFormatting sqref="B34:B36">
    <cfRule type="duplicateValues" dxfId="580" priority="344"/>
  </conditionalFormatting>
  <conditionalFormatting sqref="B34:B36">
    <cfRule type="duplicateValues" dxfId="579" priority="343"/>
  </conditionalFormatting>
  <conditionalFormatting sqref="B34:B36">
    <cfRule type="duplicateValues" dxfId="578" priority="342"/>
  </conditionalFormatting>
  <conditionalFormatting sqref="B34:B36">
    <cfRule type="duplicateValues" dxfId="577" priority="338"/>
    <cfRule type="duplicateValues" dxfId="576" priority="340"/>
  </conditionalFormatting>
  <conditionalFormatting sqref="B37:B45">
    <cfRule type="duplicateValues" dxfId="575" priority="337"/>
  </conditionalFormatting>
  <conditionalFormatting sqref="B37:B45">
    <cfRule type="duplicateValues" dxfId="574" priority="336"/>
  </conditionalFormatting>
  <conditionalFormatting sqref="B37:B45">
    <cfRule type="duplicateValues" dxfId="573" priority="333"/>
    <cfRule type="duplicateValues" dxfId="572" priority="334"/>
    <cfRule type="duplicateValues" dxfId="571" priority="335"/>
  </conditionalFormatting>
  <conditionalFormatting sqref="B37:B45">
    <cfRule type="duplicateValues" dxfId="570" priority="331"/>
    <cfRule type="duplicateValues" dxfId="569" priority="332"/>
  </conditionalFormatting>
  <conditionalFormatting sqref="B37:B45">
    <cfRule type="duplicateValues" dxfId="568" priority="328"/>
    <cfRule type="duplicateValues" dxfId="567" priority="329"/>
    <cfRule type="duplicateValues" dxfId="566" priority="330"/>
  </conditionalFormatting>
  <conditionalFormatting sqref="B37:B45">
    <cfRule type="duplicateValues" dxfId="565" priority="326"/>
    <cfRule type="duplicateValues" dxfId="564" priority="327"/>
  </conditionalFormatting>
  <conditionalFormatting sqref="B37:B45">
    <cfRule type="duplicateValues" dxfId="563" priority="325"/>
  </conditionalFormatting>
  <conditionalFormatting sqref="B37:B45">
    <cfRule type="duplicateValues" dxfId="562" priority="324"/>
  </conditionalFormatting>
  <conditionalFormatting sqref="B37:B45">
    <cfRule type="duplicateValues" dxfId="561" priority="321"/>
    <cfRule type="duplicateValues" dxfId="560" priority="322"/>
    <cfRule type="duplicateValues" dxfId="559" priority="323"/>
  </conditionalFormatting>
  <conditionalFormatting sqref="B37:B45">
    <cfRule type="duplicateValues" dxfId="558" priority="319"/>
    <cfRule type="duplicateValues" dxfId="557" priority="320"/>
  </conditionalFormatting>
  <conditionalFormatting sqref="B37:B45">
    <cfRule type="duplicateValues" dxfId="556" priority="318"/>
  </conditionalFormatting>
  <conditionalFormatting sqref="B37:B45">
    <cfRule type="duplicateValues" dxfId="555" priority="317"/>
  </conditionalFormatting>
  <conditionalFormatting sqref="B37:B45">
    <cfRule type="duplicateValues" dxfId="554" priority="316"/>
  </conditionalFormatting>
  <conditionalFormatting sqref="B37:B45">
    <cfRule type="duplicateValues" dxfId="553" priority="314"/>
    <cfRule type="duplicateValues" dxfId="552" priority="315"/>
  </conditionalFormatting>
  <conditionalFormatting sqref="B46:B50">
    <cfRule type="duplicateValues" dxfId="551" priority="313"/>
  </conditionalFormatting>
  <conditionalFormatting sqref="B46:B50">
    <cfRule type="duplicateValues" dxfId="550" priority="312"/>
  </conditionalFormatting>
  <conditionalFormatting sqref="B46:B50">
    <cfRule type="duplicateValues" dxfId="549" priority="309"/>
    <cfRule type="duplicateValues" dxfId="548" priority="310"/>
    <cfRule type="duplicateValues" dxfId="547" priority="311"/>
  </conditionalFormatting>
  <conditionalFormatting sqref="B46:B50">
    <cfRule type="duplicateValues" dxfId="546" priority="307"/>
    <cfRule type="duplicateValues" dxfId="545" priority="308"/>
  </conditionalFormatting>
  <conditionalFormatting sqref="B46:B50">
    <cfRule type="duplicateValues" dxfId="544" priority="304"/>
    <cfRule type="duplicateValues" dxfId="543" priority="305"/>
    <cfRule type="duplicateValues" dxfId="542" priority="306"/>
  </conditionalFormatting>
  <conditionalFormatting sqref="B46:B50">
    <cfRule type="duplicateValues" dxfId="541" priority="302"/>
    <cfRule type="duplicateValues" dxfId="540" priority="303"/>
  </conditionalFormatting>
  <conditionalFormatting sqref="B46:B50">
    <cfRule type="duplicateValues" dxfId="539" priority="301"/>
  </conditionalFormatting>
  <conditionalFormatting sqref="B46:B50">
    <cfRule type="duplicateValues" dxfId="538" priority="300"/>
  </conditionalFormatting>
  <conditionalFormatting sqref="B46:B50">
    <cfRule type="duplicateValues" dxfId="537" priority="297"/>
    <cfRule type="duplicateValues" dxfId="536" priority="298"/>
    <cfRule type="duplicateValues" dxfId="535" priority="299"/>
  </conditionalFormatting>
  <conditionalFormatting sqref="B46:B50">
    <cfRule type="duplicateValues" dxfId="534" priority="295"/>
    <cfRule type="duplicateValues" dxfId="533" priority="296"/>
  </conditionalFormatting>
  <conditionalFormatting sqref="B46:B50">
    <cfRule type="duplicateValues" dxfId="532" priority="294"/>
  </conditionalFormatting>
  <conditionalFormatting sqref="B46:B50">
    <cfRule type="duplicateValues" dxfId="531" priority="293"/>
  </conditionalFormatting>
  <conditionalFormatting sqref="B46:B50">
    <cfRule type="duplicateValues" dxfId="530" priority="292"/>
  </conditionalFormatting>
  <conditionalFormatting sqref="B46:B50">
    <cfRule type="duplicateValues" dxfId="529" priority="290"/>
    <cfRule type="duplicateValues" dxfId="528" priority="291"/>
  </conditionalFormatting>
  <conditionalFormatting sqref="B51">
    <cfRule type="duplicateValues" dxfId="527" priority="288"/>
  </conditionalFormatting>
  <conditionalFormatting sqref="B51">
    <cfRule type="duplicateValues" dxfId="526" priority="287"/>
  </conditionalFormatting>
  <conditionalFormatting sqref="B51">
    <cfRule type="duplicateValues" dxfId="525" priority="284"/>
    <cfRule type="duplicateValues" dxfId="524" priority="285"/>
    <cfRule type="duplicateValues" dxfId="523" priority="286"/>
  </conditionalFormatting>
  <conditionalFormatting sqref="B51">
    <cfRule type="duplicateValues" dxfId="522" priority="282"/>
    <cfRule type="duplicateValues" dxfId="521" priority="283"/>
  </conditionalFormatting>
  <conditionalFormatting sqref="B51">
    <cfRule type="duplicateValues" dxfId="520" priority="279"/>
    <cfRule type="duplicateValues" dxfId="519" priority="280"/>
    <cfRule type="duplicateValues" dxfId="518" priority="281"/>
  </conditionalFormatting>
  <conditionalFormatting sqref="B51">
    <cfRule type="duplicateValues" dxfId="517" priority="277"/>
    <cfRule type="duplicateValues" dxfId="516" priority="278"/>
  </conditionalFormatting>
  <conditionalFormatting sqref="B51">
    <cfRule type="duplicateValues" dxfId="515" priority="276"/>
  </conditionalFormatting>
  <conditionalFormatting sqref="B51">
    <cfRule type="duplicateValues" dxfId="514" priority="275"/>
  </conditionalFormatting>
  <conditionalFormatting sqref="B51">
    <cfRule type="duplicateValues" dxfId="513" priority="272"/>
    <cfRule type="duplicateValues" dxfId="512" priority="273"/>
    <cfRule type="duplicateValues" dxfId="511" priority="274"/>
  </conditionalFormatting>
  <conditionalFormatting sqref="B51">
    <cfRule type="duplicateValues" dxfId="510" priority="270"/>
    <cfRule type="duplicateValues" dxfId="509" priority="271"/>
  </conditionalFormatting>
  <conditionalFormatting sqref="B51">
    <cfRule type="duplicateValues" dxfId="508" priority="269"/>
  </conditionalFormatting>
  <conditionalFormatting sqref="B51">
    <cfRule type="duplicateValues" dxfId="507" priority="268"/>
  </conditionalFormatting>
  <conditionalFormatting sqref="B51">
    <cfRule type="duplicateValues" dxfId="506" priority="267"/>
  </conditionalFormatting>
  <conditionalFormatting sqref="B51">
    <cfRule type="duplicateValues" dxfId="505" priority="265"/>
    <cfRule type="duplicateValues" dxfId="504" priority="266"/>
  </conditionalFormatting>
  <conditionalFormatting sqref="B53:B68">
    <cfRule type="duplicateValues" dxfId="503" priority="264"/>
  </conditionalFormatting>
  <conditionalFormatting sqref="B53:B68">
    <cfRule type="duplicateValues" dxfId="502" priority="263"/>
  </conditionalFormatting>
  <conditionalFormatting sqref="B53:B68">
    <cfRule type="duplicateValues" dxfId="501" priority="260"/>
    <cfRule type="duplicateValues" dxfId="500" priority="261"/>
    <cfRule type="duplicateValues" dxfId="499" priority="262"/>
  </conditionalFormatting>
  <conditionalFormatting sqref="B53:B68">
    <cfRule type="duplicateValues" dxfId="498" priority="258"/>
    <cfRule type="duplicateValues" dxfId="497" priority="259"/>
  </conditionalFormatting>
  <conditionalFormatting sqref="B53:B68">
    <cfRule type="duplicateValues" dxfId="496" priority="255"/>
    <cfRule type="duplicateValues" dxfId="495" priority="256"/>
    <cfRule type="duplicateValues" dxfId="494" priority="257"/>
  </conditionalFormatting>
  <conditionalFormatting sqref="B53:B68">
    <cfRule type="duplicateValues" dxfId="493" priority="253"/>
    <cfRule type="duplicateValues" dxfId="492" priority="254"/>
  </conditionalFormatting>
  <conditionalFormatting sqref="B53:B68">
    <cfRule type="duplicateValues" dxfId="491" priority="252"/>
  </conditionalFormatting>
  <conditionalFormatting sqref="B53:B68">
    <cfRule type="duplicateValues" dxfId="490" priority="251"/>
  </conditionalFormatting>
  <conditionalFormatting sqref="B53:B68">
    <cfRule type="duplicateValues" dxfId="489" priority="248"/>
    <cfRule type="duplicateValues" dxfId="488" priority="249"/>
    <cfRule type="duplicateValues" dxfId="487" priority="250"/>
  </conditionalFormatting>
  <conditionalFormatting sqref="B53:B68">
    <cfRule type="duplicateValues" dxfId="486" priority="246"/>
    <cfRule type="duplicateValues" dxfId="485" priority="247"/>
  </conditionalFormatting>
  <conditionalFormatting sqref="B53:B68">
    <cfRule type="duplicateValues" dxfId="484" priority="245"/>
  </conditionalFormatting>
  <conditionalFormatting sqref="B53:B68">
    <cfRule type="duplicateValues" dxfId="483" priority="244"/>
  </conditionalFormatting>
  <conditionalFormatting sqref="B53:B68">
    <cfRule type="duplicateValues" dxfId="482" priority="243"/>
  </conditionalFormatting>
  <conditionalFormatting sqref="B53:B68">
    <cfRule type="duplicateValues" dxfId="481" priority="241"/>
    <cfRule type="duplicateValues" dxfId="480" priority="242"/>
  </conditionalFormatting>
  <conditionalFormatting sqref="B52">
    <cfRule type="duplicateValues" dxfId="479" priority="240"/>
  </conditionalFormatting>
  <conditionalFormatting sqref="B52">
    <cfRule type="duplicateValues" dxfId="478" priority="239"/>
  </conditionalFormatting>
  <conditionalFormatting sqref="B52">
    <cfRule type="duplicateValues" dxfId="477" priority="236"/>
    <cfRule type="duplicateValues" dxfId="476" priority="237"/>
    <cfRule type="duplicateValues" dxfId="475" priority="238"/>
  </conditionalFormatting>
  <conditionalFormatting sqref="B52">
    <cfRule type="duplicateValues" dxfId="474" priority="234"/>
    <cfRule type="duplicateValues" dxfId="473" priority="235"/>
  </conditionalFormatting>
  <conditionalFormatting sqref="B52">
    <cfRule type="duplicateValues" dxfId="472" priority="231"/>
    <cfRule type="duplicateValues" dxfId="471" priority="232"/>
    <cfRule type="duplicateValues" dxfId="470" priority="233"/>
  </conditionalFormatting>
  <conditionalFormatting sqref="B52">
    <cfRule type="duplicateValues" dxfId="469" priority="229"/>
    <cfRule type="duplicateValues" dxfId="468" priority="230"/>
  </conditionalFormatting>
  <conditionalFormatting sqref="B52">
    <cfRule type="duplicateValues" dxfId="467" priority="228"/>
  </conditionalFormatting>
  <conditionalFormatting sqref="B52">
    <cfRule type="duplicateValues" dxfId="466" priority="227"/>
  </conditionalFormatting>
  <conditionalFormatting sqref="B52">
    <cfRule type="duplicateValues" dxfId="465" priority="224"/>
    <cfRule type="duplicateValues" dxfId="464" priority="225"/>
    <cfRule type="duplicateValues" dxfId="463" priority="226"/>
  </conditionalFormatting>
  <conditionalFormatting sqref="B52">
    <cfRule type="duplicateValues" dxfId="462" priority="222"/>
    <cfRule type="duplicateValues" dxfId="461" priority="223"/>
  </conditionalFormatting>
  <conditionalFormatting sqref="B52">
    <cfRule type="duplicateValues" dxfId="460" priority="221"/>
  </conditionalFormatting>
  <conditionalFormatting sqref="B52">
    <cfRule type="duplicateValues" dxfId="459" priority="220"/>
  </conditionalFormatting>
  <conditionalFormatting sqref="B52">
    <cfRule type="duplicateValues" dxfId="458" priority="219"/>
  </conditionalFormatting>
  <conditionalFormatting sqref="B52">
    <cfRule type="duplicateValues" dxfId="457" priority="217"/>
    <cfRule type="duplicateValues" dxfId="456" priority="218"/>
  </conditionalFormatting>
  <conditionalFormatting sqref="B69:B72">
    <cfRule type="duplicateValues" dxfId="455" priority="215"/>
  </conditionalFormatting>
  <conditionalFormatting sqref="B69:B72">
    <cfRule type="duplicateValues" dxfId="454" priority="214"/>
  </conditionalFormatting>
  <conditionalFormatting sqref="B69:B72">
    <cfRule type="duplicateValues" dxfId="453" priority="211"/>
    <cfRule type="duplicateValues" dxfId="452" priority="212"/>
    <cfRule type="duplicateValues" dxfId="451" priority="213"/>
  </conditionalFormatting>
  <conditionalFormatting sqref="B69:B72">
    <cfRule type="duplicateValues" dxfId="450" priority="209"/>
    <cfRule type="duplicateValues" dxfId="449" priority="210"/>
  </conditionalFormatting>
  <conditionalFormatting sqref="B69:B72">
    <cfRule type="duplicateValues" dxfId="448" priority="206"/>
    <cfRule type="duplicateValues" dxfId="447" priority="207"/>
    <cfRule type="duplicateValues" dxfId="446" priority="208"/>
  </conditionalFormatting>
  <conditionalFormatting sqref="B69:B72">
    <cfRule type="duplicateValues" dxfId="445" priority="204"/>
    <cfRule type="duplicateValues" dxfId="444" priority="205"/>
  </conditionalFormatting>
  <conditionalFormatting sqref="B69:B72">
    <cfRule type="duplicateValues" dxfId="443" priority="203"/>
  </conditionalFormatting>
  <conditionalFormatting sqref="B69:B72">
    <cfRule type="duplicateValues" dxfId="442" priority="202"/>
  </conditionalFormatting>
  <conditionalFormatting sqref="B69:B72">
    <cfRule type="duplicateValues" dxfId="441" priority="199"/>
    <cfRule type="duplicateValues" dxfId="440" priority="200"/>
    <cfRule type="duplicateValues" dxfId="439" priority="201"/>
  </conditionalFormatting>
  <conditionalFormatting sqref="B69:B72">
    <cfRule type="duplicateValues" dxfId="438" priority="197"/>
    <cfRule type="duplicateValues" dxfId="437" priority="198"/>
  </conditionalFormatting>
  <conditionalFormatting sqref="B69:B72">
    <cfRule type="duplicateValues" dxfId="436" priority="196"/>
  </conditionalFormatting>
  <conditionalFormatting sqref="B69:B72">
    <cfRule type="duplicateValues" dxfId="435" priority="195"/>
  </conditionalFormatting>
  <conditionalFormatting sqref="B69:B72">
    <cfRule type="duplicateValues" dxfId="434" priority="194"/>
  </conditionalFormatting>
  <conditionalFormatting sqref="B69:B72">
    <cfRule type="duplicateValues" dxfId="433" priority="192"/>
    <cfRule type="duplicateValues" dxfId="432" priority="193"/>
  </conditionalFormatting>
  <conditionalFormatting sqref="B84:B86">
    <cfRule type="duplicateValues" dxfId="431" priority="167"/>
  </conditionalFormatting>
  <conditionalFormatting sqref="B84:B86">
    <cfRule type="duplicateValues" dxfId="430" priority="166"/>
  </conditionalFormatting>
  <conditionalFormatting sqref="B84:B86">
    <cfRule type="duplicateValues" dxfId="429" priority="163"/>
    <cfRule type="duplicateValues" dxfId="428" priority="164"/>
    <cfRule type="duplicateValues" dxfId="427" priority="165"/>
  </conditionalFormatting>
  <conditionalFormatting sqref="B84:B86">
    <cfRule type="duplicateValues" dxfId="426" priority="161"/>
    <cfRule type="duplicateValues" dxfId="425" priority="162"/>
  </conditionalFormatting>
  <conditionalFormatting sqref="B84:B86">
    <cfRule type="duplicateValues" dxfId="424" priority="158"/>
    <cfRule type="duplicateValues" dxfId="423" priority="159"/>
    <cfRule type="duplicateValues" dxfId="422" priority="160"/>
  </conditionalFormatting>
  <conditionalFormatting sqref="B84:B86">
    <cfRule type="duplicateValues" dxfId="421" priority="156"/>
    <cfRule type="duplicateValues" dxfId="420" priority="157"/>
  </conditionalFormatting>
  <conditionalFormatting sqref="B84:B86">
    <cfRule type="duplicateValues" dxfId="419" priority="155"/>
  </conditionalFormatting>
  <conditionalFormatting sqref="B84:B86">
    <cfRule type="duplicateValues" dxfId="418" priority="154"/>
  </conditionalFormatting>
  <conditionalFormatting sqref="B84:B86">
    <cfRule type="duplicateValues" dxfId="417" priority="151"/>
    <cfRule type="duplicateValues" dxfId="416" priority="152"/>
    <cfRule type="duplicateValues" dxfId="415" priority="153"/>
  </conditionalFormatting>
  <conditionalFormatting sqref="B84:B86">
    <cfRule type="duplicateValues" dxfId="414" priority="149"/>
    <cfRule type="duplicateValues" dxfId="413" priority="150"/>
  </conditionalFormatting>
  <conditionalFormatting sqref="B84:B86">
    <cfRule type="duplicateValues" dxfId="412" priority="148"/>
  </conditionalFormatting>
  <conditionalFormatting sqref="B84:B86">
    <cfRule type="duplicateValues" dxfId="411" priority="147"/>
  </conditionalFormatting>
  <conditionalFormatting sqref="B84:B86">
    <cfRule type="duplicateValues" dxfId="410" priority="146"/>
  </conditionalFormatting>
  <conditionalFormatting sqref="B84:B86">
    <cfRule type="duplicateValues" dxfId="409" priority="144"/>
    <cfRule type="duplicateValues" dxfId="408" priority="145"/>
  </conditionalFormatting>
  <conditionalFormatting sqref="B160:B1048576 B1:B86">
    <cfRule type="duplicateValues" dxfId="407" priority="143"/>
  </conditionalFormatting>
  <conditionalFormatting sqref="B117">
    <cfRule type="duplicateValues" dxfId="406" priority="67"/>
  </conditionalFormatting>
  <conditionalFormatting sqref="B117">
    <cfRule type="duplicateValues" dxfId="405" priority="66"/>
  </conditionalFormatting>
  <conditionalFormatting sqref="B117">
    <cfRule type="duplicateValues" dxfId="404" priority="63"/>
    <cfRule type="duplicateValues" dxfId="403" priority="64"/>
    <cfRule type="duplicateValues" dxfId="402" priority="65"/>
  </conditionalFormatting>
  <conditionalFormatting sqref="B117">
    <cfRule type="duplicateValues" dxfId="401" priority="61"/>
    <cfRule type="duplicateValues" dxfId="400" priority="62"/>
  </conditionalFormatting>
  <conditionalFormatting sqref="B117">
    <cfRule type="duplicateValues" dxfId="399" priority="58"/>
    <cfRule type="duplicateValues" dxfId="398" priority="59"/>
    <cfRule type="duplicateValues" dxfId="397" priority="60"/>
  </conditionalFormatting>
  <conditionalFormatting sqref="B117">
    <cfRule type="duplicateValues" dxfId="396" priority="56"/>
    <cfRule type="duplicateValues" dxfId="395" priority="57"/>
  </conditionalFormatting>
  <conditionalFormatting sqref="B117">
    <cfRule type="duplicateValues" dxfId="394" priority="55"/>
  </conditionalFormatting>
  <conditionalFormatting sqref="B117">
    <cfRule type="duplicateValues" dxfId="393" priority="54"/>
  </conditionalFormatting>
  <conditionalFormatting sqref="B117">
    <cfRule type="duplicateValues" dxfId="392" priority="51"/>
    <cfRule type="duplicateValues" dxfId="391" priority="52"/>
    <cfRule type="duplicateValues" dxfId="390" priority="53"/>
  </conditionalFormatting>
  <conditionalFormatting sqref="B117">
    <cfRule type="duplicateValues" dxfId="389" priority="49"/>
    <cfRule type="duplicateValues" dxfId="388" priority="50"/>
  </conditionalFormatting>
  <conditionalFormatting sqref="B117">
    <cfRule type="duplicateValues" dxfId="387" priority="48"/>
  </conditionalFormatting>
  <conditionalFormatting sqref="B117">
    <cfRule type="duplicateValues" dxfId="386" priority="47"/>
  </conditionalFormatting>
  <conditionalFormatting sqref="B117">
    <cfRule type="duplicateValues" dxfId="385" priority="46"/>
  </conditionalFormatting>
  <conditionalFormatting sqref="B117">
    <cfRule type="duplicateValues" dxfId="384" priority="44"/>
    <cfRule type="duplicateValues" dxfId="383" priority="45"/>
  </conditionalFormatting>
  <conditionalFormatting sqref="B117">
    <cfRule type="duplicateValues" dxfId="382" priority="43"/>
  </conditionalFormatting>
  <conditionalFormatting sqref="B107:B109">
    <cfRule type="duplicateValues" dxfId="381" priority="374769"/>
  </conditionalFormatting>
  <conditionalFormatting sqref="B107:B109">
    <cfRule type="duplicateValues" dxfId="380" priority="374770"/>
    <cfRule type="duplicateValues" dxfId="379" priority="374771"/>
    <cfRule type="duplicateValues" dxfId="378" priority="374772"/>
  </conditionalFormatting>
  <conditionalFormatting sqref="B107:B109">
    <cfRule type="duplicateValues" dxfId="377" priority="374773"/>
    <cfRule type="duplicateValues" dxfId="376" priority="374774"/>
  </conditionalFormatting>
  <conditionalFormatting sqref="B110:B116">
    <cfRule type="duplicateValues" dxfId="375" priority="374805"/>
  </conditionalFormatting>
  <conditionalFormatting sqref="B110:B116">
    <cfRule type="duplicateValues" dxfId="374" priority="374807"/>
    <cfRule type="duplicateValues" dxfId="373" priority="374808"/>
    <cfRule type="duplicateValues" dxfId="372" priority="374809"/>
  </conditionalFormatting>
  <conditionalFormatting sqref="B110:B116">
    <cfRule type="duplicateValues" dxfId="371" priority="374813"/>
    <cfRule type="duplicateValues" dxfId="370" priority="374814"/>
  </conditionalFormatting>
  <conditionalFormatting sqref="E160:E1048576 E1:E117">
    <cfRule type="duplicateValues" dxfId="369" priority="42"/>
  </conditionalFormatting>
  <conditionalFormatting sqref="B73:B83">
    <cfRule type="duplicateValues" dxfId="368" priority="374823"/>
  </conditionalFormatting>
  <conditionalFormatting sqref="B73:B83">
    <cfRule type="duplicateValues" dxfId="367" priority="374825"/>
    <cfRule type="duplicateValues" dxfId="366" priority="374826"/>
    <cfRule type="duplicateValues" dxfId="365" priority="374827"/>
  </conditionalFormatting>
  <conditionalFormatting sqref="B73:B83">
    <cfRule type="duplicateValues" dxfId="364" priority="374828"/>
    <cfRule type="duplicateValues" dxfId="363" priority="374829"/>
  </conditionalFormatting>
  <conditionalFormatting sqref="B118:B139">
    <cfRule type="duplicateValues" dxfId="362" priority="374876"/>
  </conditionalFormatting>
  <conditionalFormatting sqref="B118:B139">
    <cfRule type="duplicateValues" dxfId="361" priority="374877"/>
    <cfRule type="duplicateValues" dxfId="360" priority="374878"/>
    <cfRule type="duplicateValues" dxfId="359" priority="374879"/>
  </conditionalFormatting>
  <conditionalFormatting sqref="B118:B139">
    <cfRule type="duplicateValues" dxfId="358" priority="374880"/>
    <cfRule type="duplicateValues" dxfId="357" priority="374881"/>
  </conditionalFormatting>
  <conditionalFormatting sqref="E118:E139">
    <cfRule type="duplicateValues" dxfId="356" priority="374882"/>
  </conditionalFormatting>
  <conditionalFormatting sqref="B140:B143">
    <cfRule type="duplicateValues" dxfId="355" priority="15"/>
  </conditionalFormatting>
  <conditionalFormatting sqref="B140:B143">
    <cfRule type="duplicateValues" dxfId="354" priority="12"/>
    <cfRule type="duplicateValues" dxfId="353" priority="13"/>
    <cfRule type="duplicateValues" dxfId="352" priority="14"/>
  </conditionalFormatting>
  <conditionalFormatting sqref="B140:B143">
    <cfRule type="duplicateValues" dxfId="351" priority="10"/>
    <cfRule type="duplicateValues" dxfId="350" priority="11"/>
  </conditionalFormatting>
  <conditionalFormatting sqref="E140:E143">
    <cfRule type="duplicateValues" dxfId="349" priority="9"/>
  </conditionalFormatting>
  <conditionalFormatting sqref="B27:B30">
    <cfRule type="duplicateValues" dxfId="348" priority="374915"/>
  </conditionalFormatting>
  <conditionalFormatting sqref="B27:B30">
    <cfRule type="duplicateValues" dxfId="347" priority="374919"/>
    <cfRule type="duplicateValues" dxfId="346" priority="374920"/>
    <cfRule type="duplicateValues" dxfId="345" priority="374921"/>
  </conditionalFormatting>
  <conditionalFormatting sqref="B27:B30">
    <cfRule type="duplicateValues" dxfId="344" priority="374925"/>
    <cfRule type="duplicateValues" dxfId="343" priority="374926"/>
  </conditionalFormatting>
  <conditionalFormatting sqref="B87:B106">
    <cfRule type="duplicateValues" dxfId="342" priority="374959"/>
  </conditionalFormatting>
  <conditionalFormatting sqref="B87:B106">
    <cfRule type="duplicateValues" dxfId="341" priority="374960"/>
    <cfRule type="duplicateValues" dxfId="340" priority="374961"/>
    <cfRule type="duplicateValues" dxfId="339" priority="374962"/>
  </conditionalFormatting>
  <conditionalFormatting sqref="B87:B106">
    <cfRule type="duplicateValues" dxfId="338" priority="374963"/>
    <cfRule type="duplicateValues" dxfId="337" priority="374964"/>
  </conditionalFormatting>
  <conditionalFormatting sqref="B144:B159">
    <cfRule type="duplicateValues" dxfId="336" priority="8"/>
  </conditionalFormatting>
  <conditionalFormatting sqref="B144:B159">
    <cfRule type="duplicateValues" dxfId="335" priority="5"/>
    <cfRule type="duplicateValues" dxfId="334" priority="6"/>
    <cfRule type="duplicateValues" dxfId="333" priority="7"/>
  </conditionalFormatting>
  <conditionalFormatting sqref="B144:B159">
    <cfRule type="duplicateValues" dxfId="332" priority="3"/>
    <cfRule type="duplicateValues" dxfId="331" priority="4"/>
  </conditionalFormatting>
  <conditionalFormatting sqref="E144:E159">
    <cfRule type="duplicateValues" dxfId="330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0" t="s">
        <v>0</v>
      </c>
      <c r="B1" s="17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2" t="s">
        <v>8</v>
      </c>
      <c r="B9" s="17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4" t="s">
        <v>9</v>
      </c>
      <c r="B14" s="17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opLeftCell="A96" zoomScale="80" zoomScaleNormal="80" workbookViewId="0">
      <selection activeCell="F105" sqref="F105"/>
    </sheetView>
  </sheetViews>
  <sheetFormatPr baseColWidth="10" defaultColWidth="52.7109375" defaultRowHeight="15" x14ac:dyDescent="0.25"/>
  <cols>
    <col min="1" max="1" width="52.7109375" style="104"/>
    <col min="2" max="2" width="29" style="93" customWidth="1"/>
    <col min="3" max="4" width="52.7109375" style="104"/>
    <col min="5" max="5" width="28.42578125" style="104" customWidth="1"/>
    <col min="6" max="16384" width="52.7109375" style="104"/>
  </cols>
  <sheetData>
    <row r="1" spans="1:5" ht="22.5" x14ac:dyDescent="0.25">
      <c r="A1" s="148" t="s">
        <v>2158</v>
      </c>
      <c r="B1" s="149"/>
      <c r="C1" s="149"/>
      <c r="D1" s="149"/>
      <c r="E1" s="150"/>
    </row>
    <row r="2" spans="1:5" ht="25.5" x14ac:dyDescent="0.25">
      <c r="A2" s="157" t="s">
        <v>2475</v>
      </c>
      <c r="B2" s="158"/>
      <c r="C2" s="158"/>
      <c r="D2" s="158"/>
      <c r="E2" s="159"/>
    </row>
    <row r="3" spans="1:5" ht="18" x14ac:dyDescent="0.25">
      <c r="A3" s="108"/>
      <c r="B3" s="109"/>
      <c r="C3" s="109"/>
      <c r="D3" s="109"/>
      <c r="E3" s="129"/>
    </row>
    <row r="4" spans="1:5" ht="18.75" thickBot="1" x14ac:dyDescent="0.3">
      <c r="A4" s="126" t="s">
        <v>2423</v>
      </c>
      <c r="B4" s="128">
        <v>44248.25</v>
      </c>
      <c r="C4" s="127"/>
      <c r="D4" s="109"/>
      <c r="E4" s="130"/>
    </row>
    <row r="5" spans="1:5" ht="18.75" thickBot="1" x14ac:dyDescent="0.3">
      <c r="A5" s="126" t="s">
        <v>2424</v>
      </c>
      <c r="B5" s="128">
        <v>44248.708333333336</v>
      </c>
      <c r="C5" s="127"/>
      <c r="D5" s="109"/>
      <c r="E5" s="130"/>
    </row>
    <row r="6" spans="1:5" ht="18" x14ac:dyDescent="0.25">
      <c r="A6" s="108"/>
      <c r="B6" s="109"/>
      <c r="C6" s="109"/>
      <c r="D6" s="109"/>
      <c r="E6" s="132"/>
    </row>
    <row r="7" spans="1:5" ht="18" x14ac:dyDescent="0.25">
      <c r="A7" s="151" t="s">
        <v>2425</v>
      </c>
      <c r="B7" s="151"/>
      <c r="C7" s="151"/>
      <c r="D7" s="151"/>
      <c r="E7" s="151"/>
    </row>
    <row r="8" spans="1:5" ht="18" x14ac:dyDescent="0.25">
      <c r="A8" s="110" t="s">
        <v>15</v>
      </c>
      <c r="B8" s="110" t="s">
        <v>2426</v>
      </c>
      <c r="C8" s="111" t="s">
        <v>46</v>
      </c>
      <c r="D8" s="131" t="s">
        <v>2433</v>
      </c>
      <c r="E8" s="131" t="s">
        <v>2427</v>
      </c>
    </row>
    <row r="9" spans="1:5" ht="18" x14ac:dyDescent="0.25">
      <c r="A9" s="118" t="e">
        <f>VLOOKUP(B9,'[2]LISTADO ATM'!$A$2:$C$817,3,0)</f>
        <v>#N/A</v>
      </c>
      <c r="B9" s="112"/>
      <c r="C9" s="112" t="e">
        <f>VLOOKUP(B9,'[2]LISTADO ATM'!$A$2:$B$816,2,0)</f>
        <v>#N/A</v>
      </c>
      <c r="D9" s="124"/>
      <c r="E9" s="135"/>
    </row>
    <row r="10" spans="1:5" ht="18.75" thickBot="1" x14ac:dyDescent="0.3">
      <c r="A10" s="115" t="s">
        <v>2428</v>
      </c>
      <c r="B10" s="123">
        <f>COUNT(#REF!)</f>
        <v>0</v>
      </c>
      <c r="C10" s="152"/>
      <c r="D10" s="153"/>
      <c r="E10" s="147"/>
    </row>
    <row r="11" spans="1:5" ht="15.75" thickBot="1" x14ac:dyDescent="0.3">
      <c r="A11" s="108"/>
      <c r="B11" s="117"/>
      <c r="C11" s="108"/>
      <c r="D11" s="108"/>
      <c r="E11" s="117"/>
    </row>
    <row r="12" spans="1:5" ht="18.75" thickBot="1" x14ac:dyDescent="0.3">
      <c r="A12" s="154" t="s">
        <v>2430</v>
      </c>
      <c r="B12" s="155"/>
      <c r="C12" s="155"/>
      <c r="D12" s="155"/>
      <c r="E12" s="156"/>
    </row>
    <row r="13" spans="1:5" ht="18" x14ac:dyDescent="0.25">
      <c r="A13" s="110" t="s">
        <v>15</v>
      </c>
      <c r="B13" s="110" t="s">
        <v>2426</v>
      </c>
      <c r="C13" s="111" t="s">
        <v>46</v>
      </c>
      <c r="D13" s="111" t="s">
        <v>2433</v>
      </c>
      <c r="E13" s="111" t="s">
        <v>2427</v>
      </c>
    </row>
    <row r="14" spans="1:5" ht="18" x14ac:dyDescent="0.25">
      <c r="A14" s="118" t="str">
        <f>VLOOKUP(B14,'[2]LISTADO ATM'!$A$2:$C$817,3,0)</f>
        <v>DISTRITO NACIONAL</v>
      </c>
      <c r="B14" s="112">
        <v>24</v>
      </c>
      <c r="C14" s="118" t="str">
        <f>VLOOKUP(B14,'[2]LISTADO ATM'!$A$2:$B$816,2,0)</f>
        <v xml:space="preserve">ATM Oficina Eusebio Manzueta </v>
      </c>
      <c r="D14" s="119" t="s">
        <v>2455</v>
      </c>
      <c r="E14" s="122">
        <v>335796795</v>
      </c>
    </row>
    <row r="15" spans="1:5" ht="18" x14ac:dyDescent="0.25">
      <c r="A15" s="118" t="str">
        <f>VLOOKUP(B15,'[2]LISTADO ATM'!$A$2:$C$817,3,0)</f>
        <v>DISTRITO NACIONAL</v>
      </c>
      <c r="B15" s="112">
        <v>658</v>
      </c>
      <c r="C15" s="118" t="str">
        <f>VLOOKUP(B15,'[2]LISTADO ATM'!$A$2:$B$816,2,0)</f>
        <v>ATM Cámara de Cuentas</v>
      </c>
      <c r="D15" s="119" t="s">
        <v>2455</v>
      </c>
      <c r="E15" s="122">
        <v>335797917</v>
      </c>
    </row>
    <row r="16" spans="1:5" ht="18" x14ac:dyDescent="0.25">
      <c r="A16" s="118" t="str">
        <f>VLOOKUP(B16,'[2]LISTADO ATM'!$A$2:$C$817,3,0)</f>
        <v>DISTRITO NACIONAL</v>
      </c>
      <c r="B16" s="112">
        <v>738</v>
      </c>
      <c r="C16" s="118" t="str">
        <f>VLOOKUP(B16,'[2]LISTADO ATM'!$A$2:$B$816,2,0)</f>
        <v xml:space="preserve">ATM Zona Franca Los Alcarrizos </v>
      </c>
      <c r="D16" s="119" t="s">
        <v>2455</v>
      </c>
      <c r="E16" s="122">
        <v>335798397</v>
      </c>
    </row>
    <row r="17" spans="1:5" ht="18" x14ac:dyDescent="0.25">
      <c r="A17" s="118" t="str">
        <f>VLOOKUP(B17,'[2]LISTADO ATM'!$A$2:$C$817,3,0)</f>
        <v>SUR</v>
      </c>
      <c r="B17" s="112">
        <v>252</v>
      </c>
      <c r="C17" s="118" t="str">
        <f>VLOOKUP(B17,'[2]LISTADO ATM'!$A$2:$B$816,2,0)</f>
        <v xml:space="preserve">ATM Banco Agrícola (Barahona) </v>
      </c>
      <c r="D17" s="119" t="s">
        <v>2455</v>
      </c>
      <c r="E17" s="122">
        <v>335798488</v>
      </c>
    </row>
    <row r="18" spans="1:5" ht="18" x14ac:dyDescent="0.25">
      <c r="A18" s="118" t="str">
        <f>VLOOKUP(B18,'[2]LISTADO ATM'!$A$2:$C$817,3,0)</f>
        <v>DISTRITO NACIONAL</v>
      </c>
      <c r="B18" s="112">
        <v>231</v>
      </c>
      <c r="C18" s="118" t="str">
        <f>VLOOKUP(B18,'[2]LISTADO ATM'!$A$2:$B$816,2,0)</f>
        <v xml:space="preserve">ATM Oficina Zona Oriental </v>
      </c>
      <c r="D18" s="119" t="s">
        <v>2455</v>
      </c>
      <c r="E18" s="122">
        <v>335798639</v>
      </c>
    </row>
    <row r="19" spans="1:5" ht="18" x14ac:dyDescent="0.25">
      <c r="A19" s="118" t="str">
        <f>VLOOKUP(B19,'[2]LISTADO ATM'!$A$2:$C$817,3,0)</f>
        <v>DISTRITO NACIONAL</v>
      </c>
      <c r="B19" s="112">
        <v>908</v>
      </c>
      <c r="C19" s="118" t="str">
        <f>VLOOKUP(B19,'[2]LISTADO ATM'!$A$2:$B$816,2,0)</f>
        <v xml:space="preserve">ATM Oficina Plaza Botánika </v>
      </c>
      <c r="D19" s="119" t="s">
        <v>2455</v>
      </c>
      <c r="E19" s="122">
        <v>335798651</v>
      </c>
    </row>
    <row r="20" spans="1:5" ht="18" x14ac:dyDescent="0.25">
      <c r="A20" s="118" t="str">
        <f>VLOOKUP(B20,'[2]LISTADO ATM'!$A$2:$C$817,3,0)</f>
        <v>ESTE</v>
      </c>
      <c r="B20" s="112">
        <v>824</v>
      </c>
      <c r="C20" s="118" t="str">
        <f>VLOOKUP(B20,'[2]LISTADO ATM'!$A$2:$B$816,2,0)</f>
        <v xml:space="preserve">ATM Multiplaza (Higuey) </v>
      </c>
      <c r="D20" s="119" t="s">
        <v>2455</v>
      </c>
      <c r="E20" s="122">
        <v>335798661</v>
      </c>
    </row>
    <row r="21" spans="1:5" ht="18" x14ac:dyDescent="0.25">
      <c r="A21" s="118" t="str">
        <f>VLOOKUP(B21,'[2]LISTADO ATM'!$A$2:$C$817,3,0)</f>
        <v>DISTRITO NACIONAL</v>
      </c>
      <c r="B21" s="112">
        <v>884</v>
      </c>
      <c r="C21" s="118" t="str">
        <f>VLOOKUP(B21,'[2]LISTADO ATM'!$A$2:$B$816,2,0)</f>
        <v xml:space="preserve">ATM UNP Olé Sabana Perdida </v>
      </c>
      <c r="D21" s="119" t="s">
        <v>2455</v>
      </c>
      <c r="E21" s="122">
        <v>335798686</v>
      </c>
    </row>
    <row r="22" spans="1:5" ht="18" x14ac:dyDescent="0.25">
      <c r="A22" s="118" t="str">
        <f>VLOOKUP(B22,'[2]LISTADO ATM'!$A$2:$C$817,3,0)</f>
        <v>DISTRITO NACIONAL</v>
      </c>
      <c r="B22" s="112">
        <v>678</v>
      </c>
      <c r="C22" s="118" t="str">
        <f>VLOOKUP(B22,'[2]LISTADO ATM'!$A$2:$B$816,2,0)</f>
        <v>ATM Eco Petroleo San Isidro</v>
      </c>
      <c r="D22" s="119" t="s">
        <v>2455</v>
      </c>
      <c r="E22" s="122">
        <v>335798691</v>
      </c>
    </row>
    <row r="23" spans="1:5" ht="18" x14ac:dyDescent="0.25">
      <c r="A23" s="118" t="str">
        <f>VLOOKUP(B23,'[2]LISTADO ATM'!$A$2:$C$817,3,0)</f>
        <v>DISTRITO NACIONAL</v>
      </c>
      <c r="B23" s="112">
        <v>493</v>
      </c>
      <c r="C23" s="118" t="str">
        <f>VLOOKUP(B23,'[2]LISTADO ATM'!$A$2:$B$816,2,0)</f>
        <v xml:space="preserve">ATM Oficina Haina Occidental II </v>
      </c>
      <c r="D23" s="119" t="s">
        <v>2455</v>
      </c>
      <c r="E23" s="122">
        <v>335798706</v>
      </c>
    </row>
    <row r="24" spans="1:5" ht="18" x14ac:dyDescent="0.25">
      <c r="A24" s="118" t="str">
        <f>VLOOKUP(B24,'[2]LISTADO ATM'!$A$2:$C$817,3,0)</f>
        <v>SUR</v>
      </c>
      <c r="B24" s="112">
        <v>592</v>
      </c>
      <c r="C24" s="118" t="str">
        <f>VLOOKUP(B24,'[2]LISTADO ATM'!$A$2:$B$816,2,0)</f>
        <v xml:space="preserve">ATM Centro de Caja San Cristóbal I </v>
      </c>
      <c r="D24" s="119" t="s">
        <v>2455</v>
      </c>
      <c r="E24" s="122">
        <v>335798708</v>
      </c>
    </row>
    <row r="25" spans="1:5" ht="18" x14ac:dyDescent="0.25">
      <c r="A25" s="118" t="str">
        <f>VLOOKUP(B25,'[2]LISTADO ATM'!$A$2:$C$817,3,0)</f>
        <v>DISTRITO NACIONAL</v>
      </c>
      <c r="B25" s="112">
        <v>684</v>
      </c>
      <c r="C25" s="118" t="str">
        <f>VLOOKUP(B25,'[2]LISTADO ATM'!$A$2:$B$816,2,0)</f>
        <v>ATM Estación Texaco Prolongación 27 Febrero</v>
      </c>
      <c r="D25" s="119" t="s">
        <v>2455</v>
      </c>
      <c r="E25" s="122">
        <v>335798709</v>
      </c>
    </row>
    <row r="26" spans="1:5" ht="18" x14ac:dyDescent="0.25">
      <c r="A26" s="118" t="str">
        <f>VLOOKUP(B26,'[2]LISTADO ATM'!$A$2:$C$817,3,0)</f>
        <v>SUR</v>
      </c>
      <c r="B26" s="112">
        <v>619</v>
      </c>
      <c r="C26" s="118" t="str">
        <f>VLOOKUP(B26,'[2]LISTADO ATM'!$A$2:$B$816,2,0)</f>
        <v xml:space="preserve">ATM Academia P.N. Hatillo (San Cristóbal) </v>
      </c>
      <c r="D26" s="119" t="s">
        <v>2455</v>
      </c>
      <c r="E26" s="122">
        <v>335798738</v>
      </c>
    </row>
    <row r="27" spans="1:5" ht="18" x14ac:dyDescent="0.25">
      <c r="A27" s="118" t="str">
        <f>VLOOKUP(B27,'[2]LISTADO ATM'!$A$2:$C$817,3,0)</f>
        <v>DISTRITO NACIONAL</v>
      </c>
      <c r="B27" s="112">
        <v>192</v>
      </c>
      <c r="C27" s="118" t="str">
        <f>VLOOKUP(B27,'[2]LISTADO ATM'!$A$2:$B$816,2,0)</f>
        <v xml:space="preserve">ATM Autobanco Luperón II </v>
      </c>
      <c r="D27" s="119" t="s">
        <v>2455</v>
      </c>
      <c r="E27" s="122">
        <v>335798740</v>
      </c>
    </row>
    <row r="28" spans="1:5" ht="18" x14ac:dyDescent="0.25">
      <c r="A28" s="118" t="str">
        <f>VLOOKUP(B28,'[2]LISTADO ATM'!$A$2:$C$817,3,0)</f>
        <v>DISTRITO NACIONAL</v>
      </c>
      <c r="B28" s="112">
        <v>325</v>
      </c>
      <c r="C28" s="118" t="str">
        <f>VLOOKUP(B28,'[2]LISTADO ATM'!$A$2:$B$816,2,0)</f>
        <v>ATM Casa Edwin</v>
      </c>
      <c r="D28" s="119" t="s">
        <v>2455</v>
      </c>
      <c r="E28" s="134">
        <v>335798743</v>
      </c>
    </row>
    <row r="29" spans="1:5" ht="18" x14ac:dyDescent="0.25">
      <c r="A29" s="118" t="str">
        <f>VLOOKUP(B29,'[2]LISTADO ATM'!$A$2:$C$817,3,0)</f>
        <v>DISTRITO NACIONAL</v>
      </c>
      <c r="B29" s="112">
        <v>955</v>
      </c>
      <c r="C29" s="118" t="str">
        <f>VLOOKUP(B29,'[2]LISTADO ATM'!$A$2:$B$816,2,0)</f>
        <v xml:space="preserve">ATM Oficina Americana Independencia II </v>
      </c>
      <c r="D29" s="119" t="s">
        <v>2455</v>
      </c>
      <c r="E29" s="122">
        <v>335798759</v>
      </c>
    </row>
    <row r="30" spans="1:5" ht="18" x14ac:dyDescent="0.25">
      <c r="A30" s="118" t="str">
        <f>VLOOKUP(B30,'[2]LISTADO ATM'!$A$2:$C$817,3,0)</f>
        <v>DISTRITO NACIONAL</v>
      </c>
      <c r="B30" s="112">
        <v>938</v>
      </c>
      <c r="C30" s="118" t="str">
        <f>VLOOKUP(B30,'[2]LISTADO ATM'!$A$2:$B$816,2,0)</f>
        <v xml:space="preserve">ATM Autobanco Oficina Filadelfia Plaza </v>
      </c>
      <c r="D30" s="119" t="s">
        <v>2455</v>
      </c>
      <c r="E30" s="122">
        <v>335798760</v>
      </c>
    </row>
    <row r="31" spans="1:5" ht="18" x14ac:dyDescent="0.25">
      <c r="A31" s="118" t="str">
        <f>VLOOKUP(B31,'[2]LISTADO ATM'!$A$2:$C$817,3,0)</f>
        <v>DISTRITO NACIONAL</v>
      </c>
      <c r="B31" s="112">
        <v>755</v>
      </c>
      <c r="C31" s="118" t="str">
        <f>VLOOKUP(B31,'[2]LISTADO ATM'!$A$2:$B$816,2,0)</f>
        <v xml:space="preserve">ATM Oficina Galería del Este (Plaza) </v>
      </c>
      <c r="D31" s="119" t="s">
        <v>2455</v>
      </c>
      <c r="E31" s="122">
        <v>335798761</v>
      </c>
    </row>
    <row r="32" spans="1:5" ht="18" x14ac:dyDescent="0.25">
      <c r="A32" s="118" t="str">
        <f>VLOOKUP(B32,'[2]LISTADO ATM'!$A$2:$C$817,3,0)</f>
        <v>DISTRITO NACIONAL</v>
      </c>
      <c r="B32" s="112">
        <v>713</v>
      </c>
      <c r="C32" s="118" t="str">
        <f>VLOOKUP(B32,'[2]LISTADO ATM'!$A$2:$B$816,2,0)</f>
        <v xml:space="preserve">ATM Oficina Las Américas </v>
      </c>
      <c r="D32" s="119" t="s">
        <v>2455</v>
      </c>
      <c r="E32" s="122">
        <v>335798762</v>
      </c>
    </row>
    <row r="33" spans="1:5" ht="18" x14ac:dyDescent="0.25">
      <c r="A33" s="118" t="str">
        <f>VLOOKUP(B33,'[2]LISTADO ATM'!$A$2:$C$817,3,0)</f>
        <v>DISTRITO NACIONAL</v>
      </c>
      <c r="B33" s="112">
        <v>655</v>
      </c>
      <c r="C33" s="118" t="str">
        <f>VLOOKUP(B33,'[2]LISTADO ATM'!$A$2:$B$816,2,0)</f>
        <v>ATM Farmacia Sandra</v>
      </c>
      <c r="D33" s="119" t="s">
        <v>2455</v>
      </c>
      <c r="E33" s="122">
        <v>335798763</v>
      </c>
    </row>
    <row r="34" spans="1:5" ht="18" x14ac:dyDescent="0.25">
      <c r="A34" s="118" t="str">
        <f>VLOOKUP(B34,'[2]LISTADO ATM'!$A$2:$C$817,3,0)</f>
        <v>DISTRITO NACIONAL</v>
      </c>
      <c r="B34" s="112">
        <v>406</v>
      </c>
      <c r="C34" s="118" t="str">
        <f>VLOOKUP(B34,'[2]LISTADO ATM'!$A$2:$B$816,2,0)</f>
        <v xml:space="preserve">ATM UNP Plaza Lama Máximo Gómez </v>
      </c>
      <c r="D34" s="119" t="s">
        <v>2455</v>
      </c>
      <c r="E34" s="122">
        <v>335798766</v>
      </c>
    </row>
    <row r="35" spans="1:5" ht="18" x14ac:dyDescent="0.25">
      <c r="A35" s="118" t="str">
        <f>VLOOKUP(B35,'[2]LISTADO ATM'!$A$2:$C$817,3,0)</f>
        <v>ESTE</v>
      </c>
      <c r="B35" s="112">
        <v>480</v>
      </c>
      <c r="C35" s="118" t="str">
        <f>VLOOKUP(B35,'[2]LISTADO ATM'!$A$2:$B$816,2,0)</f>
        <v>ATM UNP Farmaconal Higuey</v>
      </c>
      <c r="D35" s="119" t="s">
        <v>2455</v>
      </c>
      <c r="E35" s="122" t="s">
        <v>2518</v>
      </c>
    </row>
    <row r="36" spans="1:5" ht="18" x14ac:dyDescent="0.25">
      <c r="A36" s="118" t="str">
        <f>VLOOKUP(B36,'[2]LISTADO ATM'!$A$2:$C$817,3,0)</f>
        <v>SUR</v>
      </c>
      <c r="B36" s="112">
        <v>44</v>
      </c>
      <c r="C36" s="118" t="str">
        <f>VLOOKUP(B36,'[2]LISTADO ATM'!$A$2:$B$816,2,0)</f>
        <v xml:space="preserve">ATM Oficina Pedernales </v>
      </c>
      <c r="D36" s="119" t="s">
        <v>2455</v>
      </c>
      <c r="E36" s="122" t="s">
        <v>2514</v>
      </c>
    </row>
    <row r="37" spans="1:5" ht="18" x14ac:dyDescent="0.25">
      <c r="A37" s="118" t="str">
        <f>VLOOKUP(B37,'[2]LISTADO ATM'!$A$2:$C$817,3,0)</f>
        <v>DISTRITO NACIONAL</v>
      </c>
      <c r="B37" s="112">
        <v>54</v>
      </c>
      <c r="C37" s="118" t="str">
        <f>VLOOKUP(B37,'[2]LISTADO ATM'!$A$2:$B$816,2,0)</f>
        <v xml:space="preserve">ATM Autoservicio Galería 360 </v>
      </c>
      <c r="D37" s="119" t="s">
        <v>2455</v>
      </c>
      <c r="E37" s="122" t="s">
        <v>2513</v>
      </c>
    </row>
    <row r="38" spans="1:5" ht="18" x14ac:dyDescent="0.25">
      <c r="A38" s="118" t="str">
        <f>VLOOKUP(B38,'[2]LISTADO ATM'!$A$2:$C$817,3,0)</f>
        <v>ESTE</v>
      </c>
      <c r="B38" s="112">
        <v>114</v>
      </c>
      <c r="C38" s="118" t="str">
        <f>VLOOKUP(B38,'[2]LISTADO ATM'!$A$2:$B$816,2,0)</f>
        <v xml:space="preserve">ATM Oficina Hato Mayor </v>
      </c>
      <c r="D38" s="119" t="s">
        <v>2455</v>
      </c>
      <c r="E38" s="122" t="s">
        <v>2512</v>
      </c>
    </row>
    <row r="39" spans="1:5" ht="18" x14ac:dyDescent="0.25">
      <c r="A39" s="118" t="str">
        <f>VLOOKUP(B39,'[2]LISTADO ATM'!$A$2:$C$817,3,0)</f>
        <v>DISTRITO NACIONAL</v>
      </c>
      <c r="B39" s="112">
        <v>165</v>
      </c>
      <c r="C39" s="118" t="str">
        <f>VLOOKUP(B39,'[2]LISTADO ATM'!$A$2:$B$816,2,0)</f>
        <v>ATM Autoservicio Megacentro</v>
      </c>
      <c r="D39" s="119" t="s">
        <v>2455</v>
      </c>
      <c r="E39" s="122" t="s">
        <v>2511</v>
      </c>
    </row>
    <row r="40" spans="1:5" ht="18" x14ac:dyDescent="0.25">
      <c r="A40" s="118" t="str">
        <f>VLOOKUP(B40,'[2]LISTADO ATM'!$A$2:$C$817,3,0)</f>
        <v>NORTE</v>
      </c>
      <c r="B40" s="112">
        <v>171</v>
      </c>
      <c r="C40" s="118" t="str">
        <f>VLOOKUP(B40,'[2]LISTADO ATM'!$A$2:$B$816,2,0)</f>
        <v xml:space="preserve">ATM Oficina Moca </v>
      </c>
      <c r="D40" s="119" t="s">
        <v>2455</v>
      </c>
      <c r="E40" s="122" t="s">
        <v>2510</v>
      </c>
    </row>
    <row r="41" spans="1:5" ht="18" x14ac:dyDescent="0.25">
      <c r="A41" s="118" t="str">
        <f>VLOOKUP(B41,'[2]LISTADO ATM'!$A$2:$C$817,3,0)</f>
        <v>SUR</v>
      </c>
      <c r="B41" s="112">
        <v>249</v>
      </c>
      <c r="C41" s="118" t="str">
        <f>VLOOKUP(B41,'[2]LISTADO ATM'!$A$2:$B$816,2,0)</f>
        <v xml:space="preserve">ATM Banco Agrícola Neiba </v>
      </c>
      <c r="D41" s="119" t="s">
        <v>2455</v>
      </c>
      <c r="E41" s="122" t="s">
        <v>2509</v>
      </c>
    </row>
    <row r="42" spans="1:5" ht="18" x14ac:dyDescent="0.25">
      <c r="A42" s="118" t="str">
        <f>VLOOKUP(B42,'[2]LISTADO ATM'!$A$2:$C$817,3,0)</f>
        <v>DISTRITO NACIONAL</v>
      </c>
      <c r="B42" s="112">
        <v>918</v>
      </c>
      <c r="C42" s="118" t="str">
        <f>VLOOKUP(B42,'[2]LISTADO ATM'!$A$2:$B$816,2,0)</f>
        <v xml:space="preserve">ATM S/M Liverpool de la Jacobo Majluta </v>
      </c>
      <c r="D42" s="119" t="s">
        <v>2455</v>
      </c>
      <c r="E42" s="122" t="s">
        <v>2538</v>
      </c>
    </row>
    <row r="43" spans="1:5" ht="18" x14ac:dyDescent="0.25">
      <c r="A43" s="118" t="str">
        <f>VLOOKUP(B43,'[2]LISTADO ATM'!$A$2:$C$817,3,0)</f>
        <v>ESTE</v>
      </c>
      <c r="B43" s="112">
        <v>912</v>
      </c>
      <c r="C43" s="118" t="str">
        <f>VLOOKUP(B43,'[2]LISTADO ATM'!$A$2:$B$816,2,0)</f>
        <v xml:space="preserve">ATM Oficina San Pedro II </v>
      </c>
      <c r="D43" s="119" t="s">
        <v>2455</v>
      </c>
      <c r="E43" s="122" t="s">
        <v>2537</v>
      </c>
    </row>
    <row r="44" spans="1:5" ht="18" x14ac:dyDescent="0.25">
      <c r="A44" s="118" t="str">
        <f>VLOOKUP(B44,'[2]LISTADO ATM'!$A$2:$C$817,3,0)</f>
        <v>DISTRITO NACIONAL</v>
      </c>
      <c r="B44" s="112">
        <v>889</v>
      </c>
      <c r="C44" s="118" t="str">
        <f>VLOOKUP(B44,'[2]LISTADO ATM'!$A$2:$B$816,2,0)</f>
        <v>ATM Oficina Plaza Lama Máximo Gómez II</v>
      </c>
      <c r="D44" s="119" t="s">
        <v>2455</v>
      </c>
      <c r="E44" s="122" t="s">
        <v>2533</v>
      </c>
    </row>
    <row r="45" spans="1:5" ht="18" x14ac:dyDescent="0.25">
      <c r="A45" s="118" t="str">
        <f>VLOOKUP(B45,'[2]LISTADO ATM'!$A$2:$C$817,3,0)</f>
        <v>DISTRITO NACIONAL</v>
      </c>
      <c r="B45" s="112">
        <v>32</v>
      </c>
      <c r="C45" s="118" t="str">
        <f>VLOOKUP(B45,'[2]LISTADO ATM'!$A$2:$B$816,2,0)</f>
        <v xml:space="preserve">ATM Oficina San Martín II </v>
      </c>
      <c r="D45" s="119" t="s">
        <v>2455</v>
      </c>
      <c r="E45" s="122" t="s">
        <v>2532</v>
      </c>
    </row>
    <row r="46" spans="1:5" ht="18" x14ac:dyDescent="0.25">
      <c r="A46" s="118" t="str">
        <f>VLOOKUP(B46,'[2]LISTADO ATM'!$A$2:$C$817,3,0)</f>
        <v>DISTRITO NACIONAL</v>
      </c>
      <c r="B46" s="112">
        <v>160</v>
      </c>
      <c r="C46" s="118" t="str">
        <f>VLOOKUP(B46,'[2]LISTADO ATM'!$A$2:$B$816,2,0)</f>
        <v xml:space="preserve">ATM Oficina Herrera </v>
      </c>
      <c r="D46" s="119" t="s">
        <v>2455</v>
      </c>
      <c r="E46" s="122" t="s">
        <v>2530</v>
      </c>
    </row>
    <row r="47" spans="1:5" ht="18" x14ac:dyDescent="0.25">
      <c r="A47" s="118" t="str">
        <f>VLOOKUP(B47,'[2]LISTADO ATM'!$A$2:$C$817,3,0)</f>
        <v>DISTRITO NACIONAL</v>
      </c>
      <c r="B47" s="112">
        <v>527</v>
      </c>
      <c r="C47" s="118" t="str">
        <f>VLOOKUP(B47,'[2]LISTADO ATM'!$A$2:$B$816,2,0)</f>
        <v>ATM Oficina Zona Oriental II</v>
      </c>
      <c r="D47" s="119" t="s">
        <v>2455</v>
      </c>
      <c r="E47" s="122" t="s">
        <v>2527</v>
      </c>
    </row>
    <row r="48" spans="1:5" ht="18" x14ac:dyDescent="0.25">
      <c r="A48" s="118" t="str">
        <f>VLOOKUP(B48,'[2]LISTADO ATM'!$A$2:$C$817,3,0)</f>
        <v>DISTRITO NACIONAL</v>
      </c>
      <c r="B48" s="112">
        <v>813</v>
      </c>
      <c r="C48" s="118" t="str">
        <f>VLOOKUP(B48,'[2]LISTADO ATM'!$A$2:$B$816,2,0)</f>
        <v>ATM Occidental Mall</v>
      </c>
      <c r="D48" s="119" t="s">
        <v>2455</v>
      </c>
      <c r="E48" s="122" t="s">
        <v>2525</v>
      </c>
    </row>
    <row r="49" spans="1:5" ht="18" x14ac:dyDescent="0.25">
      <c r="A49" s="118" t="str">
        <f>VLOOKUP(B49,'[2]LISTADO ATM'!$A$2:$C$817,3,0)</f>
        <v>DISTRITO NACIONAL</v>
      </c>
      <c r="B49" s="112">
        <v>486</v>
      </c>
      <c r="C49" s="118" t="str">
        <f>VLOOKUP(B49,'[2]LISTADO ATM'!$A$2:$B$816,2,0)</f>
        <v xml:space="preserve">ATM Olé La Caleta </v>
      </c>
      <c r="D49" s="119" t="s">
        <v>2455</v>
      </c>
      <c r="E49" s="122" t="s">
        <v>2521</v>
      </c>
    </row>
    <row r="50" spans="1:5" ht="18" x14ac:dyDescent="0.25">
      <c r="A50" s="118" t="str">
        <f>VLOOKUP(B50,'[2]LISTADO ATM'!$A$2:$C$817,3,0)</f>
        <v>NORTE</v>
      </c>
      <c r="B50" s="112">
        <v>645</v>
      </c>
      <c r="C50" s="118" t="str">
        <f>VLOOKUP(B50,'[2]LISTADO ATM'!$A$2:$B$816,2,0)</f>
        <v xml:space="preserve">ATM UNP Cabrera </v>
      </c>
      <c r="D50" s="119" t="s">
        <v>2455</v>
      </c>
      <c r="E50" s="122" t="s">
        <v>2546</v>
      </c>
    </row>
    <row r="51" spans="1:5" ht="18" x14ac:dyDescent="0.25">
      <c r="A51" s="118" t="str">
        <f>VLOOKUP(B51,'[2]LISTADO ATM'!$A$2:$C$817,3,0)</f>
        <v>SUR</v>
      </c>
      <c r="B51" s="112">
        <v>873</v>
      </c>
      <c r="C51" s="118" t="str">
        <f>VLOOKUP(B51,'[2]LISTADO ATM'!$A$2:$B$816,2,0)</f>
        <v xml:space="preserve">ATM Centro de Caja San Cristóbal II </v>
      </c>
      <c r="D51" s="119" t="s">
        <v>2455</v>
      </c>
      <c r="E51" s="122" t="s">
        <v>2545</v>
      </c>
    </row>
    <row r="52" spans="1:5" ht="18" x14ac:dyDescent="0.25">
      <c r="A52" s="118" t="str">
        <f>VLOOKUP(B52,'[2]LISTADO ATM'!$A$2:$C$817,3,0)</f>
        <v>SUR</v>
      </c>
      <c r="B52" s="112">
        <v>677</v>
      </c>
      <c r="C52" s="118" t="str">
        <f>VLOOKUP(B52,'[2]LISTADO ATM'!$A$2:$B$816,2,0)</f>
        <v>ATM PBG Villa Jaragua</v>
      </c>
      <c r="D52" s="119" t="s">
        <v>2455</v>
      </c>
      <c r="E52" s="122" t="s">
        <v>2544</v>
      </c>
    </row>
    <row r="53" spans="1:5" ht="18" x14ac:dyDescent="0.25">
      <c r="A53" s="118" t="str">
        <f>VLOOKUP(B53,'[2]LISTADO ATM'!$A$2:$C$817,3,0)</f>
        <v>ESTE</v>
      </c>
      <c r="B53" s="112">
        <v>673</v>
      </c>
      <c r="C53" s="118" t="str">
        <f>VLOOKUP(B53,'[2]LISTADO ATM'!$A$2:$B$816,2,0)</f>
        <v>ATM Clínica Dr. Cruz Jiminián</v>
      </c>
      <c r="D53" s="119" t="s">
        <v>2455</v>
      </c>
      <c r="E53" s="122" t="s">
        <v>2543</v>
      </c>
    </row>
    <row r="54" spans="1:5" ht="18" x14ac:dyDescent="0.25">
      <c r="A54" s="118" t="str">
        <f>VLOOKUP(B54,'[2]LISTADO ATM'!$A$2:$C$817,3,0)</f>
        <v>ESTE</v>
      </c>
      <c r="B54" s="112">
        <v>660</v>
      </c>
      <c r="C54" s="118" t="str">
        <f>VLOOKUP(B54,'[2]LISTADO ATM'!$A$2:$B$816,2,0)</f>
        <v>ATM Oficina Romana Norte II</v>
      </c>
      <c r="D54" s="119" t="s">
        <v>2455</v>
      </c>
      <c r="E54" s="122" t="s">
        <v>2554</v>
      </c>
    </row>
    <row r="55" spans="1:5" ht="18" x14ac:dyDescent="0.25">
      <c r="A55" s="118" t="str">
        <f>VLOOKUP(B55,'[2]LISTADO ATM'!$A$2:$C$817,3,0)</f>
        <v>DISTRITO NACIONAL</v>
      </c>
      <c r="B55" s="112">
        <v>721</v>
      </c>
      <c r="C55" s="118" t="str">
        <f>VLOOKUP(B55,'[2]LISTADO ATM'!$A$2:$B$816,2,0)</f>
        <v xml:space="preserve">ATM Oficina Charles de Gaulle II </v>
      </c>
      <c r="D55" s="119" t="s">
        <v>2455</v>
      </c>
      <c r="E55" s="122" t="s">
        <v>2552</v>
      </c>
    </row>
    <row r="56" spans="1:5" ht="18" x14ac:dyDescent="0.25">
      <c r="A56" s="118" t="str">
        <f>VLOOKUP(B56,'[2]LISTADO ATM'!$A$2:$C$817,3,0)</f>
        <v>SUR</v>
      </c>
      <c r="B56" s="112">
        <v>881</v>
      </c>
      <c r="C56" s="118" t="str">
        <f>VLOOKUP(B56,'[2]LISTADO ATM'!$A$2:$B$816,2,0)</f>
        <v xml:space="preserve">ATM UNP Yaguate (San Cristóbal) </v>
      </c>
      <c r="D56" s="119" t="s">
        <v>2455</v>
      </c>
      <c r="E56" s="122" t="s">
        <v>2555</v>
      </c>
    </row>
    <row r="57" spans="1:5" ht="18" x14ac:dyDescent="0.25">
      <c r="A57" s="118" t="str">
        <f>VLOOKUP(B57,'[2]LISTADO ATM'!$A$2:$C$817,3,0)</f>
        <v>NORTE</v>
      </c>
      <c r="B57" s="112">
        <v>808</v>
      </c>
      <c r="C57" s="118" t="str">
        <f>VLOOKUP(B57,'[2]LISTADO ATM'!$A$2:$B$816,2,0)</f>
        <v xml:space="preserve">ATM Oficina Castillo </v>
      </c>
      <c r="D57" s="119" t="s">
        <v>2455</v>
      </c>
      <c r="E57" s="122" t="s">
        <v>2556</v>
      </c>
    </row>
    <row r="58" spans="1:5" ht="18" x14ac:dyDescent="0.25">
      <c r="A58" s="118" t="str">
        <f>VLOOKUP(B58,'[2]LISTADO ATM'!$A$2:$C$817,3,0)</f>
        <v>DISTRITO NACIONAL</v>
      </c>
      <c r="B58" s="112">
        <v>555</v>
      </c>
      <c r="C58" s="118" t="str">
        <f>VLOOKUP(B58,'[2]LISTADO ATM'!$A$2:$B$816,2,0)</f>
        <v xml:space="preserve">ATM Estación Shell Las Praderas </v>
      </c>
      <c r="D58" s="119" t="s">
        <v>2455</v>
      </c>
      <c r="E58" s="122" t="s">
        <v>2567</v>
      </c>
    </row>
    <row r="59" spans="1:5" ht="18" x14ac:dyDescent="0.25">
      <c r="A59" s="118" t="str">
        <f>VLOOKUP(B59,'[2]LISTADO ATM'!$A$2:$C$817,3,0)</f>
        <v>NORTE</v>
      </c>
      <c r="B59" s="112">
        <v>119</v>
      </c>
      <c r="C59" s="118" t="str">
        <f>VLOOKUP(B59,'[2]LISTADO ATM'!$A$2:$B$816,2,0)</f>
        <v>ATM Oficina La Barranquita</v>
      </c>
      <c r="D59" s="119" t="s">
        <v>2455</v>
      </c>
      <c r="E59" s="122" t="s">
        <v>2568</v>
      </c>
    </row>
    <row r="60" spans="1:5" ht="18" x14ac:dyDescent="0.25">
      <c r="A60" s="118" t="str">
        <f>VLOOKUP(B60,'[2]LISTADO ATM'!$A$2:$C$817,3,0)</f>
        <v>DISTRITO NACIONAL</v>
      </c>
      <c r="B60" s="112">
        <v>424</v>
      </c>
      <c r="C60" s="118" t="str">
        <f>VLOOKUP(B60,'[2]LISTADO ATM'!$A$2:$B$816,2,0)</f>
        <v xml:space="preserve">ATM UNP Jumbo Luperón I </v>
      </c>
      <c r="D60" s="119" t="s">
        <v>2455</v>
      </c>
      <c r="E60" s="122" t="s">
        <v>2570</v>
      </c>
    </row>
    <row r="61" spans="1:5" ht="18" x14ac:dyDescent="0.25">
      <c r="A61" s="118" t="str">
        <f>VLOOKUP(B61,'[2]LISTADO ATM'!$A$2:$C$817,3,0)</f>
        <v>NORTE</v>
      </c>
      <c r="B61" s="112">
        <v>136</v>
      </c>
      <c r="C61" s="118" t="str">
        <f>VLOOKUP(B61,'[2]LISTADO ATM'!$A$2:$B$816,2,0)</f>
        <v>ATM S/M Xtra (Santiago)</v>
      </c>
      <c r="D61" s="119" t="s">
        <v>2455</v>
      </c>
      <c r="E61" s="122" t="s">
        <v>2571</v>
      </c>
    </row>
    <row r="62" spans="1:5" ht="18" x14ac:dyDescent="0.25">
      <c r="A62" s="118" t="str">
        <f>VLOOKUP(B62,'[2]LISTADO ATM'!$A$2:$C$817,3,0)</f>
        <v>DISTRITO NACIONAL</v>
      </c>
      <c r="B62" s="112">
        <v>815</v>
      </c>
      <c r="C62" s="118" t="str">
        <f>VLOOKUP(B62,'[2]LISTADO ATM'!$A$2:$B$816,2,0)</f>
        <v xml:space="preserve">ATM Oficina Atalaya del Mar </v>
      </c>
      <c r="D62" s="119" t="s">
        <v>2455</v>
      </c>
      <c r="E62" s="122" t="s">
        <v>2573</v>
      </c>
    </row>
    <row r="63" spans="1:5" ht="18" x14ac:dyDescent="0.25">
      <c r="A63" s="118" t="str">
        <f>VLOOKUP(B63,'[2]LISTADO ATM'!$A$2:$C$817,3,0)</f>
        <v>NORTE</v>
      </c>
      <c r="B63" s="112">
        <v>775</v>
      </c>
      <c r="C63" s="118" t="str">
        <f>VLOOKUP(B63,'[2]LISTADO ATM'!$A$2:$B$816,2,0)</f>
        <v xml:space="preserve">ATM S/M Lilo (Montecristi) </v>
      </c>
      <c r="D63" s="119" t="s">
        <v>2455</v>
      </c>
      <c r="E63" s="122" t="s">
        <v>2575</v>
      </c>
    </row>
    <row r="64" spans="1:5" ht="18" x14ac:dyDescent="0.25">
      <c r="A64" s="118" t="str">
        <f>VLOOKUP(B64,'[2]LISTADO ATM'!$A$2:$C$817,3,0)</f>
        <v>SUR</v>
      </c>
      <c r="B64" s="112">
        <v>733</v>
      </c>
      <c r="C64" s="118" t="str">
        <f>VLOOKUP(B64,'[2]LISTADO ATM'!$A$2:$B$816,2,0)</f>
        <v xml:space="preserve">ATM Zona Franca Perdenales </v>
      </c>
      <c r="D64" s="119" t="s">
        <v>2455</v>
      </c>
      <c r="E64" s="122" t="s">
        <v>2576</v>
      </c>
    </row>
    <row r="65" spans="1:5" ht="18.75" thickBot="1" x14ac:dyDescent="0.3">
      <c r="A65" s="120" t="s">
        <v>2428</v>
      </c>
      <c r="B65" s="123">
        <f>COUNT(B14:B64)</f>
        <v>51</v>
      </c>
      <c r="C65" s="121"/>
      <c r="D65" s="121"/>
      <c r="E65" s="121"/>
    </row>
    <row r="66" spans="1:5" ht="15.75" thickBot="1" x14ac:dyDescent="0.3">
      <c r="A66" s="108"/>
      <c r="B66" s="117"/>
      <c r="C66" s="108"/>
      <c r="D66" s="108"/>
      <c r="E66" s="117"/>
    </row>
    <row r="67" spans="1:5" ht="18.75" thickBot="1" x14ac:dyDescent="0.3">
      <c r="A67" s="154" t="s">
        <v>2431</v>
      </c>
      <c r="B67" s="155"/>
      <c r="C67" s="155"/>
      <c r="D67" s="155"/>
      <c r="E67" s="156"/>
    </row>
    <row r="68" spans="1:5" ht="18" x14ac:dyDescent="0.25">
      <c r="A68" s="110" t="s">
        <v>15</v>
      </c>
      <c r="B68" s="110" t="s">
        <v>2426</v>
      </c>
      <c r="C68" s="111" t="s">
        <v>46</v>
      </c>
      <c r="D68" s="111" t="s">
        <v>2433</v>
      </c>
      <c r="E68" s="111" t="s">
        <v>2427</v>
      </c>
    </row>
    <row r="69" spans="1:5" ht="18" x14ac:dyDescent="0.25">
      <c r="A69" s="118" t="str">
        <f>VLOOKUP(B69,'[2]LISTADO ATM'!$A$2:$C$817,3,0)</f>
        <v>DISTRITO NACIONAL</v>
      </c>
      <c r="B69" s="112">
        <v>577</v>
      </c>
      <c r="C69" s="118" t="str">
        <f>VLOOKUP(B69,'[2]LISTADO ATM'!$A$2:$B$816,2,0)</f>
        <v xml:space="preserve">ATM Olé Ave. Duarte </v>
      </c>
      <c r="D69" s="112" t="s">
        <v>2502</v>
      </c>
      <c r="E69" s="122">
        <v>335798238</v>
      </c>
    </row>
    <row r="70" spans="1:5" ht="18" x14ac:dyDescent="0.25">
      <c r="A70" s="118" t="str">
        <f>VLOOKUP(B70,'[2]LISTADO ATM'!$A$2:$C$817,3,0)</f>
        <v>NORTE</v>
      </c>
      <c r="B70" s="112">
        <v>703</v>
      </c>
      <c r="C70" s="118" t="str">
        <f>VLOOKUP(B70,'[2]LISTADO ATM'!$A$2:$B$816,2,0)</f>
        <v xml:space="preserve">ATM Oficina El Mamey Los Hidalgos </v>
      </c>
      <c r="D70" s="112" t="s">
        <v>2502</v>
      </c>
      <c r="E70" s="134">
        <v>335798403</v>
      </c>
    </row>
    <row r="71" spans="1:5" ht="18" x14ac:dyDescent="0.25">
      <c r="A71" s="118" t="str">
        <f>VLOOKUP(B71,'[2]LISTADO ATM'!$A$2:$C$817,3,0)</f>
        <v>DISTRITO NACIONAL</v>
      </c>
      <c r="B71" s="112">
        <v>640</v>
      </c>
      <c r="C71" s="118" t="str">
        <f>VLOOKUP(B71,'[2]LISTADO ATM'!$A$2:$B$816,2,0)</f>
        <v xml:space="preserve">ATM Ministerio Obras Públicas </v>
      </c>
      <c r="D71" s="112" t="s">
        <v>2502</v>
      </c>
      <c r="E71" s="134">
        <v>335798394</v>
      </c>
    </row>
    <row r="72" spans="1:5" ht="18" x14ac:dyDescent="0.25">
      <c r="A72" s="118" t="str">
        <f>VLOOKUP(B72,'[2]LISTADO ATM'!$A$2:$C$817,3,0)</f>
        <v>DISTRITO NACIONAL</v>
      </c>
      <c r="B72" s="112">
        <v>147</v>
      </c>
      <c r="C72" s="118" t="str">
        <f>VLOOKUP(B72,'[2]LISTADO ATM'!$A$2:$B$816,2,0)</f>
        <v xml:space="preserve">ATM Kiosco Megacentro I </v>
      </c>
      <c r="D72" s="112" t="s">
        <v>2502</v>
      </c>
      <c r="E72" s="134">
        <v>335798705</v>
      </c>
    </row>
    <row r="73" spans="1:5" ht="18" x14ac:dyDescent="0.25">
      <c r="A73" s="118" t="str">
        <f>VLOOKUP(B73,'[2]LISTADO ATM'!$A$2:$C$817,3,0)</f>
        <v>DISTRITO NACIONAL</v>
      </c>
      <c r="B73" s="112">
        <v>572</v>
      </c>
      <c r="C73" s="118" t="str">
        <f>VLOOKUP(B73,'[2]LISTADO ATM'!$A$2:$B$816,2,0)</f>
        <v xml:space="preserve">ATM Olé Ovando </v>
      </c>
      <c r="D73" s="112" t="s">
        <v>2502</v>
      </c>
      <c r="E73" s="134">
        <v>335798707</v>
      </c>
    </row>
    <row r="74" spans="1:5" ht="18" x14ac:dyDescent="0.25">
      <c r="A74" s="118" t="str">
        <f>VLOOKUP(B74,'[2]LISTADO ATM'!$A$2:$C$817,3,0)</f>
        <v>DISTRITO NACIONAL</v>
      </c>
      <c r="B74" s="112">
        <v>567</v>
      </c>
      <c r="C74" s="118" t="str">
        <f>VLOOKUP(B74,'[2]LISTADO ATM'!$A$2:$B$816,2,0)</f>
        <v xml:space="preserve">ATM Oficina Máximo Gómez </v>
      </c>
      <c r="D74" s="112" t="s">
        <v>2502</v>
      </c>
      <c r="E74" s="122">
        <v>335798737</v>
      </c>
    </row>
    <row r="75" spans="1:5" ht="18" x14ac:dyDescent="0.25">
      <c r="A75" s="118" t="str">
        <f>VLOOKUP(B75,'[2]LISTADO ATM'!$A$2:$C$817,3,0)</f>
        <v>DISTRITO NACIONAL</v>
      </c>
      <c r="B75" s="112">
        <v>642</v>
      </c>
      <c r="C75" s="118" t="str">
        <f>VLOOKUP(B75,'[2]LISTADO ATM'!$A$2:$B$816,2,0)</f>
        <v xml:space="preserve">ATM OMSA Sto. Dgo. </v>
      </c>
      <c r="D75" s="112" t="s">
        <v>2502</v>
      </c>
      <c r="E75" s="134">
        <v>335798753</v>
      </c>
    </row>
    <row r="76" spans="1:5" ht="18" x14ac:dyDescent="0.25">
      <c r="A76" s="118" t="str">
        <f>VLOOKUP(B76,'[2]LISTADO ATM'!$A$2:$C$817,3,0)</f>
        <v>NORTE</v>
      </c>
      <c r="B76" s="112">
        <v>712</v>
      </c>
      <c r="C76" s="118" t="str">
        <f>VLOOKUP(B76,'[2]LISTADO ATM'!$A$2:$B$816,2,0)</f>
        <v xml:space="preserve">ATM Oficina Imbert </v>
      </c>
      <c r="D76" s="112" t="s">
        <v>2502</v>
      </c>
      <c r="E76" s="134">
        <v>335798755</v>
      </c>
    </row>
    <row r="77" spans="1:5" ht="18" x14ac:dyDescent="0.25">
      <c r="A77" s="118" t="str">
        <f>VLOOKUP(B77,'[2]LISTADO ATM'!$A$2:$C$817,3,0)</f>
        <v>DISTRITO NACIONAL</v>
      </c>
      <c r="B77" s="112">
        <v>580</v>
      </c>
      <c r="C77" s="118" t="str">
        <f>VLOOKUP(B77,'[2]LISTADO ATM'!$A$2:$B$816,2,0)</f>
        <v xml:space="preserve">ATM Edificio Propagas </v>
      </c>
      <c r="D77" s="112" t="s">
        <v>2502</v>
      </c>
      <c r="E77" s="134">
        <v>335798764</v>
      </c>
    </row>
    <row r="78" spans="1:5" ht="18" x14ac:dyDescent="0.25">
      <c r="A78" s="118" t="str">
        <f>VLOOKUP(B78,'[2]LISTADO ATM'!$A$2:$C$817,3,0)</f>
        <v>DISTRITO NACIONAL</v>
      </c>
      <c r="B78" s="112">
        <v>570</v>
      </c>
      <c r="C78" s="118" t="str">
        <f>VLOOKUP(B78,'[2]LISTADO ATM'!$A$2:$B$816,2,0)</f>
        <v xml:space="preserve">ATM S/M Liverpool Villa Mella </v>
      </c>
      <c r="D78" s="112" t="s">
        <v>2502</v>
      </c>
      <c r="E78" s="134">
        <v>335798765</v>
      </c>
    </row>
    <row r="79" spans="1:5" ht="18" x14ac:dyDescent="0.25">
      <c r="A79" s="118" t="str">
        <f>VLOOKUP(B79,'[2]LISTADO ATM'!$A$2:$C$817,3,0)</f>
        <v>DISTRITO NACIONAL</v>
      </c>
      <c r="B79" s="112">
        <v>911</v>
      </c>
      <c r="C79" s="118" t="str">
        <f>VLOOKUP(B79,'[2]LISTADO ATM'!$A$2:$B$816,2,0)</f>
        <v xml:space="preserve">ATM Oficina Venezuela II </v>
      </c>
      <c r="D79" s="112" t="s">
        <v>2502</v>
      </c>
      <c r="E79" s="134">
        <v>335798775</v>
      </c>
    </row>
    <row r="80" spans="1:5" ht="18" x14ac:dyDescent="0.25">
      <c r="A80" s="118" t="str">
        <f>VLOOKUP(B80,'[2]LISTADO ATM'!$A$2:$C$817,3,0)</f>
        <v>SUR</v>
      </c>
      <c r="B80" s="112">
        <v>765</v>
      </c>
      <c r="C80" s="118" t="str">
        <f>VLOOKUP(B80,'[2]LISTADO ATM'!$A$2:$B$816,2,0)</f>
        <v xml:space="preserve">ATM Oficina Azua I </v>
      </c>
      <c r="D80" s="112" t="s">
        <v>2502</v>
      </c>
      <c r="E80" s="134">
        <v>335798778</v>
      </c>
    </row>
    <row r="81" spans="1:5" ht="18" x14ac:dyDescent="0.25">
      <c r="A81" s="118" t="str">
        <f>VLOOKUP(B81,'[2]LISTADO ATM'!$A$2:$C$817,3,0)</f>
        <v>SUR</v>
      </c>
      <c r="B81" s="112">
        <v>995</v>
      </c>
      <c r="C81" s="118" t="e">
        <f>VLOOKUP(B81,'[2]LISTADO ATM'!$A$2:$B$816,2,0)</f>
        <v>#N/A</v>
      </c>
      <c r="D81" s="112" t="s">
        <v>2502</v>
      </c>
      <c r="E81" s="134">
        <v>335798804</v>
      </c>
    </row>
    <row r="82" spans="1:5" ht="18" x14ac:dyDescent="0.25">
      <c r="A82" s="118" t="str">
        <f>VLOOKUP(B82,'[2]LISTADO ATM'!$A$2:$C$817,3,0)</f>
        <v>NORTE</v>
      </c>
      <c r="B82" s="112">
        <v>315</v>
      </c>
      <c r="C82" s="118" t="str">
        <f>VLOOKUP(B82,'[2]LISTADO ATM'!$A$2:$B$816,2,0)</f>
        <v xml:space="preserve">ATM Oficina Estrella Sadalá </v>
      </c>
      <c r="D82" s="112" t="s">
        <v>2502</v>
      </c>
      <c r="E82" s="134" t="s">
        <v>2548</v>
      </c>
    </row>
    <row r="83" spans="1:5" ht="18" x14ac:dyDescent="0.25">
      <c r="A83" s="118" t="str">
        <f>VLOOKUP(B83,'[2]LISTADO ATM'!$A$2:$C$817,3,0)</f>
        <v>DISTRITO NACIONAL</v>
      </c>
      <c r="B83" s="112">
        <v>314</v>
      </c>
      <c r="C83" s="118" t="str">
        <f>VLOOKUP(B83,'[2]LISTADO ATM'!$A$2:$B$816,2,0)</f>
        <v xml:space="preserve">ATM UNP Cambita Garabito (San Cristóbal) </v>
      </c>
      <c r="D83" s="112" t="s">
        <v>2502</v>
      </c>
      <c r="E83" s="134">
        <v>335798826</v>
      </c>
    </row>
    <row r="84" spans="1:5" ht="18" x14ac:dyDescent="0.25">
      <c r="A84" s="118" t="str">
        <f>VLOOKUP(B84,'[2]LISTADO ATM'!$A$2:$C$817,3,0)</f>
        <v>SUR</v>
      </c>
      <c r="B84" s="112">
        <v>537</v>
      </c>
      <c r="C84" s="118" t="str">
        <f>VLOOKUP(B84,'[2]LISTADO ATM'!$A$2:$B$816,2,0)</f>
        <v xml:space="preserve">ATM Estación Texaco Enriquillo (Barahona) </v>
      </c>
      <c r="D84" s="112" t="s">
        <v>2502</v>
      </c>
      <c r="E84" s="134">
        <v>335798829</v>
      </c>
    </row>
    <row r="85" spans="1:5" ht="18" x14ac:dyDescent="0.25">
      <c r="A85" s="118" t="str">
        <f>VLOOKUP(B85,'[2]LISTADO ATM'!$A$2:$C$817,3,0)</f>
        <v>NORTE</v>
      </c>
      <c r="B85" s="112">
        <v>903</v>
      </c>
      <c r="C85" s="118" t="str">
        <f>VLOOKUP(B85,'[2]LISTADO ATM'!$A$2:$B$816,2,0)</f>
        <v xml:space="preserve">ATM Oficina La Vega Real I </v>
      </c>
      <c r="D85" s="112" t="s">
        <v>2502</v>
      </c>
      <c r="E85" s="134">
        <v>335798848</v>
      </c>
    </row>
    <row r="86" spans="1:5" ht="18" x14ac:dyDescent="0.25">
      <c r="A86" s="118" t="str">
        <f>VLOOKUP(B86,'[2]LISTADO ATM'!$A$2:$C$817,3,0)</f>
        <v>DISTRITO NACIONAL</v>
      </c>
      <c r="B86" s="112">
        <v>931</v>
      </c>
      <c r="C86" s="118" t="str">
        <f>VLOOKUP(B86,'[2]LISTADO ATM'!$A$2:$B$816,2,0)</f>
        <v xml:space="preserve">ATM Autobanco Luperón I </v>
      </c>
      <c r="D86" s="112" t="s">
        <v>2502</v>
      </c>
      <c r="E86" s="134">
        <v>335798851</v>
      </c>
    </row>
    <row r="87" spans="1:5" ht="18" x14ac:dyDescent="0.25">
      <c r="A87" s="118" t="str">
        <f>VLOOKUP(B87,'[2]LISTADO ATM'!$A$2:$C$817,3,0)</f>
        <v>NORTE</v>
      </c>
      <c r="B87" s="112">
        <v>98</v>
      </c>
      <c r="C87" s="118" t="str">
        <f>VLOOKUP(B87,'[2]LISTADO ATM'!$A$2:$B$816,2,0)</f>
        <v xml:space="preserve">ATM UNP Pimentel </v>
      </c>
      <c r="D87" s="112" t="s">
        <v>2502</v>
      </c>
      <c r="E87" s="134" t="s">
        <v>2579</v>
      </c>
    </row>
    <row r="88" spans="1:5" ht="18" x14ac:dyDescent="0.25">
      <c r="A88" s="118" t="str">
        <f>VLOOKUP(B88,'[2]LISTADO ATM'!$A$2:$C$817,3,0)</f>
        <v>DISTRITO NACIONAL</v>
      </c>
      <c r="B88" s="112">
        <v>267</v>
      </c>
      <c r="C88" s="118" t="str">
        <f>VLOOKUP(B88,'[2]LISTADO ATM'!$A$2:$B$816,2,0)</f>
        <v xml:space="preserve">ATM Centro de Caja México </v>
      </c>
      <c r="D88" s="112" t="s">
        <v>2502</v>
      </c>
      <c r="E88" s="134">
        <v>335798857</v>
      </c>
    </row>
    <row r="89" spans="1:5" ht="18.75" thickBot="1" x14ac:dyDescent="0.3">
      <c r="A89" s="115" t="s">
        <v>2428</v>
      </c>
      <c r="B89" s="123">
        <f>COUNT(B69:B88)</f>
        <v>20</v>
      </c>
      <c r="C89" s="133"/>
      <c r="D89" s="113"/>
      <c r="E89" s="114"/>
    </row>
    <row r="90" spans="1:5" ht="15.75" thickBot="1" x14ac:dyDescent="0.3">
      <c r="A90" s="108"/>
      <c r="B90" s="117"/>
      <c r="C90" s="108"/>
      <c r="D90" s="108"/>
      <c r="E90" s="117"/>
    </row>
    <row r="91" spans="1:5" ht="18.75" thickBot="1" x14ac:dyDescent="0.3">
      <c r="A91" s="160" t="s">
        <v>2429</v>
      </c>
      <c r="B91" s="161"/>
      <c r="C91" s="108"/>
      <c r="D91" s="108"/>
      <c r="E91" s="117"/>
    </row>
    <row r="92" spans="1:5" ht="18.75" thickBot="1" x14ac:dyDescent="0.3">
      <c r="A92" s="162">
        <f>+B65+B89</f>
        <v>71</v>
      </c>
      <c r="B92" s="163"/>
      <c r="C92" s="108"/>
      <c r="D92" s="108"/>
      <c r="E92" s="117"/>
    </row>
    <row r="93" spans="1:5" ht="15.75" thickBot="1" x14ac:dyDescent="0.3">
      <c r="A93" s="108"/>
      <c r="B93" s="117"/>
      <c r="C93" s="108"/>
      <c r="D93" s="108"/>
      <c r="E93" s="117"/>
    </row>
    <row r="94" spans="1:5" ht="18.75" thickBot="1" x14ac:dyDescent="0.3">
      <c r="A94" s="154" t="s">
        <v>2432</v>
      </c>
      <c r="B94" s="155"/>
      <c r="C94" s="155"/>
      <c r="D94" s="155"/>
      <c r="E94" s="156"/>
    </row>
    <row r="95" spans="1:5" ht="18" x14ac:dyDescent="0.25">
      <c r="A95" s="125"/>
      <c r="B95" s="125" t="s">
        <v>2426</v>
      </c>
      <c r="C95" s="116" t="s">
        <v>46</v>
      </c>
      <c r="D95" s="164" t="s">
        <v>2433</v>
      </c>
      <c r="E95" s="165"/>
    </row>
    <row r="96" spans="1:5" ht="18" x14ac:dyDescent="0.25">
      <c r="A96" s="112" t="str">
        <f>VLOOKUP(B96,'[2]LISTADO ATM'!$A$2:$C$817,3,0)</f>
        <v>DISTRITO NACIONAL</v>
      </c>
      <c r="B96" s="112">
        <v>583</v>
      </c>
      <c r="C96" s="118" t="str">
        <f>VLOOKUP(B96,'[2]LISTADO ATM'!$A$2:$B$816,2,0)</f>
        <v xml:space="preserve">ATM Ministerio Fuerzas Armadas I </v>
      </c>
      <c r="D96" s="144" t="s">
        <v>2495</v>
      </c>
      <c r="E96" s="145"/>
    </row>
    <row r="97" spans="1:5" ht="18" x14ac:dyDescent="0.25">
      <c r="A97" s="112" t="str">
        <f>VLOOKUP(B97,'[2]LISTADO ATM'!$A$2:$C$817,3,0)</f>
        <v>DISTRITO NACIONAL</v>
      </c>
      <c r="B97" s="112">
        <v>355</v>
      </c>
      <c r="C97" s="118" t="str">
        <f>VLOOKUP(B97,'[2]LISTADO ATM'!$A$2:$B$816,2,0)</f>
        <v xml:space="preserve">ATM UNP Metro II </v>
      </c>
      <c r="D97" s="144" t="s">
        <v>2495</v>
      </c>
      <c r="E97" s="145"/>
    </row>
    <row r="98" spans="1:5" ht="18" x14ac:dyDescent="0.25">
      <c r="A98" s="112" t="str">
        <f>VLOOKUP(B98,'[2]LISTADO ATM'!$A$2:$C$817,3,0)</f>
        <v>DISTRITO NACIONAL</v>
      </c>
      <c r="B98" s="112">
        <v>685</v>
      </c>
      <c r="C98" s="118" t="str">
        <f>VLOOKUP(B98,'[2]LISTADO ATM'!$A$2:$B$816,2,0)</f>
        <v>ATM Autoservicio UASD</v>
      </c>
      <c r="D98" s="144" t="s">
        <v>2495</v>
      </c>
      <c r="E98" s="145"/>
    </row>
    <row r="99" spans="1:5" ht="18" x14ac:dyDescent="0.25">
      <c r="A99" s="112" t="str">
        <f>VLOOKUP(B99,'[2]LISTADO ATM'!$A$2:$C$817,3,0)</f>
        <v>DISTRITO NACIONAL</v>
      </c>
      <c r="B99" s="112">
        <v>422</v>
      </c>
      <c r="C99" s="118" t="str">
        <f>VLOOKUP(B99,'[2]LISTADO ATM'!$A$2:$B$816,2,0)</f>
        <v xml:space="preserve">ATM Olé Manoguayabo </v>
      </c>
      <c r="D99" s="144" t="s">
        <v>2495</v>
      </c>
      <c r="E99" s="145"/>
    </row>
    <row r="100" spans="1:5" ht="18" x14ac:dyDescent="0.25">
      <c r="A100" s="112" t="str">
        <f>VLOOKUP(B100,'[2]LISTADO ATM'!$A$2:$C$817,3,0)</f>
        <v>NORTE</v>
      </c>
      <c r="B100" s="112">
        <v>796</v>
      </c>
      <c r="C100" s="118" t="str">
        <f>VLOOKUP(B100,'[2]LISTADO ATM'!$A$2:$B$816,2,0)</f>
        <v xml:space="preserve">ATM Oficina Plaza Ventura (Nagua) </v>
      </c>
      <c r="D100" s="144" t="s">
        <v>2495</v>
      </c>
      <c r="E100" s="145"/>
    </row>
    <row r="101" spans="1:5" ht="18" x14ac:dyDescent="0.25">
      <c r="A101" s="112" t="str">
        <f>VLOOKUP(B101,'[2]LISTADO ATM'!$A$2:$C$817,3,0)</f>
        <v>ESTE</v>
      </c>
      <c r="B101" s="112">
        <v>776</v>
      </c>
      <c r="C101" s="118" t="str">
        <f>VLOOKUP(B101,'[2]LISTADO ATM'!$A$2:$B$816,2,0)</f>
        <v xml:space="preserve">ATM Oficina Monte Plata </v>
      </c>
      <c r="D101" s="144" t="s">
        <v>2495</v>
      </c>
      <c r="E101" s="145"/>
    </row>
    <row r="102" spans="1:5" ht="18" x14ac:dyDescent="0.25">
      <c r="A102" s="112" t="str">
        <f>VLOOKUP(B102,'[2]LISTADO ATM'!$A$2:$C$817,3,0)</f>
        <v>SUR</v>
      </c>
      <c r="B102" s="112">
        <v>766</v>
      </c>
      <c r="C102" s="118" t="str">
        <f>VLOOKUP(B102,'[2]LISTADO ATM'!$A$2:$B$816,2,0)</f>
        <v xml:space="preserve">ATM Oficina Azua II </v>
      </c>
      <c r="D102" s="144" t="s">
        <v>2504</v>
      </c>
      <c r="E102" s="145"/>
    </row>
    <row r="103" spans="1:5" ht="18" x14ac:dyDescent="0.25">
      <c r="A103" s="112" t="str">
        <f>VLOOKUP(B103,'[2]LISTADO ATM'!$A$2:$C$817,3,0)</f>
        <v>NORTE</v>
      </c>
      <c r="B103" s="112">
        <v>496</v>
      </c>
      <c r="C103" s="118" t="str">
        <f>VLOOKUP(B103,'[2]LISTADO ATM'!$A$2:$B$816,2,0)</f>
        <v xml:space="preserve">ATM Multicentro La Sirena Bonao </v>
      </c>
      <c r="D103" s="144" t="s">
        <v>2495</v>
      </c>
      <c r="E103" s="145"/>
    </row>
    <row r="104" spans="1:5" ht="18" x14ac:dyDescent="0.25">
      <c r="A104" s="112" t="str">
        <f>VLOOKUP(B104,'[2]LISTADO ATM'!$A$2:$C$817,3,0)</f>
        <v>DISTRITO NACIONAL</v>
      </c>
      <c r="B104" s="112">
        <v>85</v>
      </c>
      <c r="C104" s="118" t="str">
        <f>VLOOKUP(B104,'[2]LISTADO ATM'!$A$2:$B$816,2,0)</f>
        <v xml:space="preserve">ATM Oficina San Isidro (Fuerza Aérea) </v>
      </c>
      <c r="D104" s="144" t="s">
        <v>2495</v>
      </c>
      <c r="E104" s="145"/>
    </row>
    <row r="105" spans="1:5" ht="18" x14ac:dyDescent="0.25">
      <c r="A105" s="112" t="str">
        <f>VLOOKUP(B105,'[2]LISTADO ATM'!$A$2:$C$817,3,0)</f>
        <v>NORTE</v>
      </c>
      <c r="B105" s="112">
        <v>350</v>
      </c>
      <c r="C105" s="118" t="str">
        <f>VLOOKUP(B105,'[2]LISTADO ATM'!$A$2:$B$816,2,0)</f>
        <v xml:space="preserve">ATM Oficina Villa Tapia </v>
      </c>
      <c r="D105" s="144" t="s">
        <v>2495</v>
      </c>
      <c r="E105" s="145"/>
    </row>
    <row r="106" spans="1:5" ht="18" x14ac:dyDescent="0.25">
      <c r="A106" s="112" t="str">
        <f>VLOOKUP(B106,'[2]LISTADO ATM'!$A$2:$C$817,3,0)</f>
        <v>DISTRITO NACIONAL</v>
      </c>
      <c r="B106" s="112">
        <v>169</v>
      </c>
      <c r="C106" s="118" t="str">
        <f>VLOOKUP(B106,'[2]LISTADO ATM'!$A$2:$B$816,2,0)</f>
        <v xml:space="preserve">ATM Oficina Caonabo </v>
      </c>
      <c r="D106" s="144" t="s">
        <v>2495</v>
      </c>
      <c r="E106" s="145"/>
    </row>
    <row r="107" spans="1:5" ht="18" x14ac:dyDescent="0.25">
      <c r="A107" s="112" t="str">
        <f>VLOOKUP(B107,'[2]LISTADO ATM'!$A$2:$C$817,3,0)</f>
        <v>NORTE</v>
      </c>
      <c r="B107" s="112">
        <v>511</v>
      </c>
      <c r="C107" s="118" t="str">
        <f>VLOOKUP(B107,'[2]LISTADO ATM'!$A$2:$B$816,2,0)</f>
        <v xml:space="preserve">ATM UNP Río San Juan (Nagua) </v>
      </c>
      <c r="D107" s="144" t="s">
        <v>2495</v>
      </c>
      <c r="E107" s="145"/>
    </row>
    <row r="108" spans="1:5" ht="18" x14ac:dyDescent="0.25">
      <c r="A108" s="112" t="str">
        <f>VLOOKUP(B108,'[2]LISTADO ATM'!$A$2:$C$817,3,0)</f>
        <v>NORTE</v>
      </c>
      <c r="B108" s="112">
        <v>937</v>
      </c>
      <c r="C108" s="118" t="str">
        <f>VLOOKUP(B108,'[2]LISTADO ATM'!$A$2:$B$816,2,0)</f>
        <v xml:space="preserve">ATM Autobanco Oficina La Vega II </v>
      </c>
      <c r="D108" s="144" t="s">
        <v>2495</v>
      </c>
      <c r="E108" s="145"/>
    </row>
    <row r="109" spans="1:5" ht="18" x14ac:dyDescent="0.25">
      <c r="A109" s="112" t="str">
        <f>VLOOKUP(B109,'[2]LISTADO ATM'!$A$2:$C$817,3,0)</f>
        <v>DISTRITO NACIONAL</v>
      </c>
      <c r="B109" s="112">
        <v>199</v>
      </c>
      <c r="C109" s="118" t="str">
        <f>VLOOKUP(B109,'[2]LISTADO ATM'!$A$2:$B$816,2,0)</f>
        <v xml:space="preserve">ATM S/M Amigo </v>
      </c>
      <c r="D109" s="144" t="s">
        <v>2495</v>
      </c>
      <c r="E109" s="145"/>
    </row>
    <row r="110" spans="1:5" ht="18" x14ac:dyDescent="0.25">
      <c r="A110" s="112" t="str">
        <f>VLOOKUP(B110,'[2]LISTADO ATM'!$A$2:$C$817,3,0)</f>
        <v>NORTE</v>
      </c>
      <c r="B110" s="112">
        <v>282</v>
      </c>
      <c r="C110" s="118" t="str">
        <f>VLOOKUP(B110,'[2]LISTADO ATM'!$A$2:$B$816,2,0)</f>
        <v xml:space="preserve">ATM Autobanco Nibaje </v>
      </c>
      <c r="D110" s="144" t="s">
        <v>2495</v>
      </c>
      <c r="E110" s="145"/>
    </row>
    <row r="111" spans="1:5" ht="18" x14ac:dyDescent="0.25">
      <c r="A111" s="112" t="str">
        <f>VLOOKUP(B111,'[2]LISTADO ATM'!$A$2:$C$817,3,0)</f>
        <v>NORTE</v>
      </c>
      <c r="B111" s="112">
        <v>154</v>
      </c>
      <c r="C111" s="118" t="str">
        <f>VLOOKUP(B111,'[2]LISTADO ATM'!$A$2:$B$816,2,0)</f>
        <v xml:space="preserve">ATM Oficina Sánchez </v>
      </c>
      <c r="D111" s="144" t="s">
        <v>2495</v>
      </c>
      <c r="E111" s="145"/>
    </row>
    <row r="112" spans="1:5" s="108" customFormat="1" ht="18" x14ac:dyDescent="0.25">
      <c r="A112" s="112" t="str">
        <f>VLOOKUP(B112,'[2]LISTADO ATM'!$A$2:$C$817,3,0)</f>
        <v>DISTRITO NACIONAL</v>
      </c>
      <c r="B112" s="112">
        <v>590</v>
      </c>
      <c r="C112" s="118" t="str">
        <f>VLOOKUP(B112,'[2]LISTADO ATM'!$A$2:$B$816,2,0)</f>
        <v xml:space="preserve">ATM Olé Aut. Las Américas </v>
      </c>
      <c r="D112" s="144" t="s">
        <v>2495</v>
      </c>
      <c r="E112" s="145"/>
    </row>
    <row r="113" spans="1:5" s="108" customFormat="1" ht="18" x14ac:dyDescent="0.25">
      <c r="A113" s="112" t="str">
        <f>VLOOKUP(B113,'[2]LISTADO ATM'!$A$2:$C$817,3,0)</f>
        <v>NORTE</v>
      </c>
      <c r="B113" s="112">
        <v>633</v>
      </c>
      <c r="C113" s="118" t="str">
        <f>VLOOKUP(B113,'[2]LISTADO ATM'!$A$2:$B$816,2,0)</f>
        <v xml:space="preserve">ATM Autobanco Las Colinas </v>
      </c>
      <c r="D113" s="144" t="s">
        <v>2495</v>
      </c>
      <c r="E113" s="145"/>
    </row>
    <row r="114" spans="1:5" ht="18" x14ac:dyDescent="0.25">
      <c r="A114" s="112" t="str">
        <f>VLOOKUP(B114,'[2]LISTADO ATM'!$A$2:$C$817,3,0)</f>
        <v>DISTRITO NACIONAL</v>
      </c>
      <c r="B114" s="112">
        <v>139</v>
      </c>
      <c r="C114" s="118" t="str">
        <f>VLOOKUP(B114,'[2]LISTADO ATM'!$A$2:$B$816,2,0)</f>
        <v xml:space="preserve">ATM Oficina Plaza Lama Zona Oriental I </v>
      </c>
      <c r="D114" s="144" t="s">
        <v>2495</v>
      </c>
      <c r="E114" s="145"/>
    </row>
    <row r="115" spans="1:5" s="108" customFormat="1" ht="18" x14ac:dyDescent="0.25">
      <c r="A115" s="112" t="str">
        <f>VLOOKUP(B115,'[2]LISTADO ATM'!$A$2:$C$817,3,0)</f>
        <v>NORTE</v>
      </c>
      <c r="B115" s="112">
        <v>277</v>
      </c>
      <c r="C115" s="118" t="str">
        <f>VLOOKUP(B115,'[2]LISTADO ATM'!$A$2:$B$816,2,0)</f>
        <v xml:space="preserve">ATM Oficina Duarte (Santiago) </v>
      </c>
      <c r="D115" s="144" t="s">
        <v>2495</v>
      </c>
      <c r="E115" s="145"/>
    </row>
    <row r="116" spans="1:5" s="108" customFormat="1" ht="18" x14ac:dyDescent="0.25">
      <c r="A116" s="112" t="str">
        <f>VLOOKUP(B116,'[2]LISTADO ATM'!$A$2:$C$817,3,0)</f>
        <v>SUR</v>
      </c>
      <c r="B116" s="112">
        <v>311</v>
      </c>
      <c r="C116" s="118" t="str">
        <f>VLOOKUP(B116,'[2]LISTADO ATM'!$A$2:$B$816,2,0)</f>
        <v>ATM Plaza Eroski</v>
      </c>
      <c r="D116" s="144" t="s">
        <v>2495</v>
      </c>
      <c r="E116" s="145"/>
    </row>
    <row r="117" spans="1:5" s="108" customFormat="1" ht="18" x14ac:dyDescent="0.25">
      <c r="A117" s="112" t="str">
        <f>VLOOKUP(B117,'[2]LISTADO ATM'!$A$2:$C$817,3,0)</f>
        <v>DISTRITO NACIONAL</v>
      </c>
      <c r="B117" s="112">
        <v>453</v>
      </c>
      <c r="C117" s="118" t="str">
        <f>VLOOKUP(B117,'[2]LISTADO ATM'!$A$2:$B$816,2,0)</f>
        <v xml:space="preserve">ATM Autobanco Sarasota II </v>
      </c>
      <c r="D117" s="144" t="s">
        <v>2495</v>
      </c>
      <c r="E117" s="145"/>
    </row>
    <row r="118" spans="1:5" s="108" customFormat="1" ht="18" x14ac:dyDescent="0.25">
      <c r="A118" s="112" t="str">
        <f>VLOOKUP(B118,'[2]LISTADO ATM'!$A$2:$C$817,3,0)</f>
        <v>DISTRITO NACIONAL</v>
      </c>
      <c r="B118" s="112">
        <v>461</v>
      </c>
      <c r="C118" s="118" t="str">
        <f>VLOOKUP(B118,'[2]LISTADO ATM'!$A$2:$B$816,2,0)</f>
        <v xml:space="preserve">ATM Autobanco Sarasota I </v>
      </c>
      <c r="D118" s="144" t="s">
        <v>2495</v>
      </c>
      <c r="E118" s="145"/>
    </row>
    <row r="119" spans="1:5" s="108" customFormat="1" ht="18" x14ac:dyDescent="0.25">
      <c r="A119" s="112" t="str">
        <f>VLOOKUP(B119,'[2]LISTADO ATM'!$A$2:$C$817,3,0)</f>
        <v>ESTE</v>
      </c>
      <c r="B119" s="112">
        <v>630</v>
      </c>
      <c r="C119" s="118" t="str">
        <f>VLOOKUP(B119,'[2]LISTADO ATM'!$A$2:$B$816,2,0)</f>
        <v xml:space="preserve">ATM Oficina Plaza Zaglul (SPM) </v>
      </c>
      <c r="D119" s="144" t="s">
        <v>2495</v>
      </c>
      <c r="E119" s="145"/>
    </row>
    <row r="120" spans="1:5" s="108" customFormat="1" ht="18" x14ac:dyDescent="0.25">
      <c r="A120" s="112" t="str">
        <f>VLOOKUP(B120,'[2]LISTADO ATM'!$A$2:$C$817,3,0)</f>
        <v>NORTE</v>
      </c>
      <c r="B120" s="112">
        <v>732</v>
      </c>
      <c r="C120" s="118" t="str">
        <f>VLOOKUP(B120,'[2]LISTADO ATM'!$A$2:$B$816,2,0)</f>
        <v xml:space="preserve">ATM Molino del Valle (Santiago) </v>
      </c>
      <c r="D120" s="144" t="s">
        <v>2495</v>
      </c>
      <c r="E120" s="145"/>
    </row>
    <row r="121" spans="1:5" s="108" customFormat="1" ht="18" x14ac:dyDescent="0.25">
      <c r="A121" s="112" t="str">
        <f>VLOOKUP(B121,'[2]LISTADO ATM'!$A$2:$C$817,3,0)</f>
        <v>ESTE</v>
      </c>
      <c r="B121" s="112">
        <v>772</v>
      </c>
      <c r="C121" s="118" t="str">
        <f>VLOOKUP(B121,'[2]LISTADO ATM'!$A$2:$B$816,2,0)</f>
        <v xml:space="preserve">ATM UNP Yamasá </v>
      </c>
      <c r="D121" s="144" t="s">
        <v>2495</v>
      </c>
      <c r="E121" s="145"/>
    </row>
    <row r="122" spans="1:5" s="108" customFormat="1" ht="18" x14ac:dyDescent="0.25">
      <c r="A122" s="112" t="str">
        <f>VLOOKUP(B122,'[2]LISTADO ATM'!$A$2:$C$817,3,0)</f>
        <v>NORTE</v>
      </c>
      <c r="B122" s="112">
        <v>807</v>
      </c>
      <c r="C122" s="118" t="str">
        <f>VLOOKUP(B122,'[2]LISTADO ATM'!$A$2:$B$816,2,0)</f>
        <v xml:space="preserve">ATM S/M Morel (Mao) </v>
      </c>
      <c r="D122" s="144" t="s">
        <v>2495</v>
      </c>
      <c r="E122" s="145"/>
    </row>
    <row r="123" spans="1:5" ht="18.75" thickBot="1" x14ac:dyDescent="0.3">
      <c r="A123" s="115" t="s">
        <v>2428</v>
      </c>
      <c r="B123" s="123">
        <f>COUNT(B96:B122)</f>
        <v>27</v>
      </c>
      <c r="C123" s="133"/>
      <c r="D123" s="146"/>
      <c r="E123" s="147"/>
    </row>
  </sheetData>
  <mergeCells count="38">
    <mergeCell ref="A91:B91"/>
    <mergeCell ref="A92:B92"/>
    <mergeCell ref="A94:E94"/>
    <mergeCell ref="D103:E103"/>
    <mergeCell ref="D104:E104"/>
    <mergeCell ref="D95:E95"/>
    <mergeCell ref="D96:E96"/>
    <mergeCell ref="D100:E100"/>
    <mergeCell ref="D101:E101"/>
    <mergeCell ref="D102:E102"/>
    <mergeCell ref="A1:E1"/>
    <mergeCell ref="A7:E7"/>
    <mergeCell ref="C10:E10"/>
    <mergeCell ref="A12:E12"/>
    <mergeCell ref="A67:E67"/>
    <mergeCell ref="A2:E2"/>
    <mergeCell ref="D123:E123"/>
    <mergeCell ref="D112:E112"/>
    <mergeCell ref="D113:E113"/>
    <mergeCell ref="D122:E122"/>
    <mergeCell ref="D115:E115"/>
    <mergeCell ref="D116:E116"/>
    <mergeCell ref="D117:E117"/>
    <mergeCell ref="D114:E114"/>
    <mergeCell ref="D118:E118"/>
    <mergeCell ref="D119:E119"/>
    <mergeCell ref="D120:E120"/>
    <mergeCell ref="D121:E121"/>
    <mergeCell ref="D97:E97"/>
    <mergeCell ref="D98:E98"/>
    <mergeCell ref="D99:E99"/>
    <mergeCell ref="D110:E110"/>
    <mergeCell ref="D111:E111"/>
    <mergeCell ref="D107:E107"/>
    <mergeCell ref="D108:E108"/>
    <mergeCell ref="D109:E109"/>
    <mergeCell ref="D105:E105"/>
    <mergeCell ref="D106:E106"/>
  </mergeCells>
  <phoneticPr fontId="47" type="noConversion"/>
  <conditionalFormatting sqref="B88">
    <cfRule type="duplicateValues" dxfId="820" priority="100"/>
    <cfRule type="duplicateValues" dxfId="819" priority="102"/>
  </conditionalFormatting>
  <conditionalFormatting sqref="E88">
    <cfRule type="duplicateValues" dxfId="818" priority="101"/>
  </conditionalFormatting>
  <conditionalFormatting sqref="E106">
    <cfRule type="duplicateValues" dxfId="817" priority="99"/>
  </conditionalFormatting>
  <conditionalFormatting sqref="B104">
    <cfRule type="duplicateValues" dxfId="816" priority="96"/>
    <cfRule type="duplicateValues" dxfId="815" priority="98"/>
  </conditionalFormatting>
  <conditionalFormatting sqref="E104">
    <cfRule type="duplicateValues" dxfId="814" priority="97"/>
  </conditionalFormatting>
  <conditionalFormatting sqref="B104">
    <cfRule type="duplicateValues" dxfId="813" priority="95"/>
  </conditionalFormatting>
  <conditionalFormatting sqref="B104">
    <cfRule type="duplicateValues" dxfId="812" priority="94"/>
  </conditionalFormatting>
  <conditionalFormatting sqref="B123 B114 B89:B103 B65:B78 B105:B107 B1:B34">
    <cfRule type="duplicateValues" dxfId="811" priority="103"/>
    <cfRule type="duplicateValues" dxfId="810" priority="104"/>
  </conditionalFormatting>
  <conditionalFormatting sqref="E123 E114 E89:E103 E1:E34 E65:E84 E107 E105 E86:E87">
    <cfRule type="duplicateValues" dxfId="809" priority="105"/>
  </conditionalFormatting>
  <conditionalFormatting sqref="B123 B114 B65:B103 B105:B107 B1:B34">
    <cfRule type="duplicateValues" dxfId="808" priority="106"/>
  </conditionalFormatting>
  <conditionalFormatting sqref="B123 B114 B105:B107 B1:B52 B62:B103">
    <cfRule type="duplicateValues" dxfId="807" priority="107"/>
  </conditionalFormatting>
  <conditionalFormatting sqref="E64">
    <cfRule type="duplicateValues" dxfId="806" priority="91"/>
  </conditionalFormatting>
  <conditionalFormatting sqref="B64">
    <cfRule type="duplicateValues" dxfId="805" priority="89"/>
    <cfRule type="duplicateValues" dxfId="804" priority="90"/>
  </conditionalFormatting>
  <conditionalFormatting sqref="B64">
    <cfRule type="duplicateValues" dxfId="803" priority="88"/>
  </conditionalFormatting>
  <conditionalFormatting sqref="B64">
    <cfRule type="duplicateValues" dxfId="802" priority="87"/>
  </conditionalFormatting>
  <conditionalFormatting sqref="B64">
    <cfRule type="duplicateValues" dxfId="801" priority="92"/>
  </conditionalFormatting>
  <conditionalFormatting sqref="B79:B87">
    <cfRule type="duplicateValues" dxfId="800" priority="112"/>
    <cfRule type="duplicateValues" dxfId="799" priority="113"/>
  </conditionalFormatting>
  <conditionalFormatting sqref="E85">
    <cfRule type="duplicateValues" dxfId="798" priority="86"/>
  </conditionalFormatting>
  <conditionalFormatting sqref="B53:B56">
    <cfRule type="duplicateValues" dxfId="797" priority="80"/>
  </conditionalFormatting>
  <conditionalFormatting sqref="B53:B56">
    <cfRule type="duplicateValues" dxfId="796" priority="81"/>
  </conditionalFormatting>
  <conditionalFormatting sqref="E61">
    <cfRule type="duplicateValues" dxfId="795" priority="78"/>
  </conditionalFormatting>
  <conditionalFormatting sqref="B61">
    <cfRule type="duplicateValues" dxfId="794" priority="76"/>
    <cfRule type="duplicateValues" dxfId="793" priority="77"/>
  </conditionalFormatting>
  <conditionalFormatting sqref="B61">
    <cfRule type="duplicateValues" dxfId="792" priority="75"/>
  </conditionalFormatting>
  <conditionalFormatting sqref="B61">
    <cfRule type="duplicateValues" dxfId="791" priority="74"/>
  </conditionalFormatting>
  <conditionalFormatting sqref="B61">
    <cfRule type="duplicateValues" dxfId="790" priority="79"/>
  </conditionalFormatting>
  <conditionalFormatting sqref="E60">
    <cfRule type="duplicateValues" dxfId="789" priority="72"/>
  </conditionalFormatting>
  <conditionalFormatting sqref="B60">
    <cfRule type="duplicateValues" dxfId="788" priority="70"/>
    <cfRule type="duplicateValues" dxfId="787" priority="71"/>
  </conditionalFormatting>
  <conditionalFormatting sqref="B60">
    <cfRule type="duplicateValues" dxfId="786" priority="69"/>
  </conditionalFormatting>
  <conditionalFormatting sqref="B60">
    <cfRule type="duplicateValues" dxfId="785" priority="68"/>
  </conditionalFormatting>
  <conditionalFormatting sqref="B60">
    <cfRule type="duplicateValues" dxfId="784" priority="73"/>
  </conditionalFormatting>
  <conditionalFormatting sqref="E55">
    <cfRule type="duplicateValues" dxfId="783" priority="66"/>
  </conditionalFormatting>
  <conditionalFormatting sqref="B55">
    <cfRule type="duplicateValues" dxfId="782" priority="64"/>
    <cfRule type="duplicateValues" dxfId="781" priority="65"/>
  </conditionalFormatting>
  <conditionalFormatting sqref="B55">
    <cfRule type="duplicateValues" dxfId="780" priority="63"/>
  </conditionalFormatting>
  <conditionalFormatting sqref="B55">
    <cfRule type="duplicateValues" dxfId="779" priority="62"/>
  </conditionalFormatting>
  <conditionalFormatting sqref="B55">
    <cfRule type="duplicateValues" dxfId="778" priority="67"/>
  </conditionalFormatting>
  <conditionalFormatting sqref="E58">
    <cfRule type="duplicateValues" dxfId="777" priority="60"/>
  </conditionalFormatting>
  <conditionalFormatting sqref="B59">
    <cfRule type="duplicateValues" dxfId="776" priority="58"/>
    <cfRule type="duplicateValues" dxfId="775" priority="59"/>
  </conditionalFormatting>
  <conditionalFormatting sqref="B59">
    <cfRule type="duplicateValues" dxfId="774" priority="57"/>
  </conditionalFormatting>
  <conditionalFormatting sqref="B58">
    <cfRule type="duplicateValues" dxfId="773" priority="55"/>
    <cfRule type="duplicateValues" dxfId="772" priority="56"/>
  </conditionalFormatting>
  <conditionalFormatting sqref="B58">
    <cfRule type="duplicateValues" dxfId="771" priority="54"/>
  </conditionalFormatting>
  <conditionalFormatting sqref="B58:B59">
    <cfRule type="duplicateValues" dxfId="770" priority="53"/>
  </conditionalFormatting>
  <conditionalFormatting sqref="B58:B59">
    <cfRule type="duplicateValues" dxfId="769" priority="61"/>
  </conditionalFormatting>
  <conditionalFormatting sqref="E57">
    <cfRule type="duplicateValues" dxfId="768" priority="51"/>
  </conditionalFormatting>
  <conditionalFormatting sqref="B57">
    <cfRule type="duplicateValues" dxfId="767" priority="49"/>
    <cfRule type="duplicateValues" dxfId="766" priority="50"/>
  </conditionalFormatting>
  <conditionalFormatting sqref="B57">
    <cfRule type="duplicateValues" dxfId="765" priority="48"/>
  </conditionalFormatting>
  <conditionalFormatting sqref="B57">
    <cfRule type="duplicateValues" dxfId="764" priority="47"/>
  </conditionalFormatting>
  <conditionalFormatting sqref="B57">
    <cfRule type="duplicateValues" dxfId="763" priority="52"/>
  </conditionalFormatting>
  <conditionalFormatting sqref="E56">
    <cfRule type="duplicateValues" dxfId="762" priority="45"/>
  </conditionalFormatting>
  <conditionalFormatting sqref="B56">
    <cfRule type="duplicateValues" dxfId="761" priority="43"/>
    <cfRule type="duplicateValues" dxfId="760" priority="44"/>
  </conditionalFormatting>
  <conditionalFormatting sqref="B56">
    <cfRule type="duplicateValues" dxfId="759" priority="42"/>
  </conditionalFormatting>
  <conditionalFormatting sqref="B56">
    <cfRule type="duplicateValues" dxfId="758" priority="41"/>
  </conditionalFormatting>
  <conditionalFormatting sqref="B56">
    <cfRule type="duplicateValues" dxfId="757" priority="46"/>
  </conditionalFormatting>
  <conditionalFormatting sqref="E53:E61">
    <cfRule type="duplicateValues" dxfId="756" priority="82"/>
  </conditionalFormatting>
  <conditionalFormatting sqref="B53:B56">
    <cfRule type="duplicateValues" dxfId="755" priority="83"/>
    <cfRule type="duplicateValues" dxfId="754" priority="84"/>
  </conditionalFormatting>
  <conditionalFormatting sqref="B53:B56">
    <cfRule type="duplicateValues" dxfId="753" priority="85"/>
  </conditionalFormatting>
  <conditionalFormatting sqref="E35:E52 E62:E64">
    <cfRule type="duplicateValues" dxfId="752" priority="114"/>
  </conditionalFormatting>
  <conditionalFormatting sqref="B35:B52 B62:B64">
    <cfRule type="duplicateValues" dxfId="751" priority="115"/>
    <cfRule type="duplicateValues" dxfId="750" priority="116"/>
  </conditionalFormatting>
  <conditionalFormatting sqref="B35:B52 B62:B64">
    <cfRule type="duplicateValues" dxfId="749" priority="117"/>
  </conditionalFormatting>
  <conditionalFormatting sqref="B112:B113">
    <cfRule type="duplicateValues" dxfId="748" priority="36"/>
  </conditionalFormatting>
  <conditionalFormatting sqref="B112:B113">
    <cfRule type="duplicateValues" dxfId="747" priority="37"/>
    <cfRule type="duplicateValues" dxfId="746" priority="38"/>
  </conditionalFormatting>
  <conditionalFormatting sqref="B112:B113">
    <cfRule type="duplicateValues" dxfId="745" priority="39"/>
  </conditionalFormatting>
  <conditionalFormatting sqref="E112:E113">
    <cfRule type="duplicateValues" dxfId="744" priority="40"/>
  </conditionalFormatting>
  <conditionalFormatting sqref="B122">
    <cfRule type="duplicateValues" dxfId="743" priority="21"/>
  </conditionalFormatting>
  <conditionalFormatting sqref="B122">
    <cfRule type="duplicateValues" dxfId="742" priority="22"/>
    <cfRule type="duplicateValues" dxfId="741" priority="23"/>
  </conditionalFormatting>
  <conditionalFormatting sqref="B122">
    <cfRule type="duplicateValues" dxfId="740" priority="24"/>
  </conditionalFormatting>
  <conditionalFormatting sqref="E122">
    <cfRule type="duplicateValues" dxfId="739" priority="25"/>
  </conditionalFormatting>
  <conditionalFormatting sqref="B120:B121">
    <cfRule type="duplicateValues" dxfId="738" priority="16"/>
  </conditionalFormatting>
  <conditionalFormatting sqref="B120:B121">
    <cfRule type="duplicateValues" dxfId="737" priority="17"/>
    <cfRule type="duplicateValues" dxfId="736" priority="18"/>
  </conditionalFormatting>
  <conditionalFormatting sqref="B120:B121">
    <cfRule type="duplicateValues" dxfId="735" priority="19"/>
  </conditionalFormatting>
  <conditionalFormatting sqref="E120:E121">
    <cfRule type="duplicateValues" dxfId="734" priority="20"/>
  </conditionalFormatting>
  <conditionalFormatting sqref="B118:B119">
    <cfRule type="duplicateValues" dxfId="733" priority="11"/>
  </conditionalFormatting>
  <conditionalFormatting sqref="B118:B119">
    <cfRule type="duplicateValues" dxfId="732" priority="12"/>
    <cfRule type="duplicateValues" dxfId="731" priority="13"/>
  </conditionalFormatting>
  <conditionalFormatting sqref="B118:B119">
    <cfRule type="duplicateValues" dxfId="730" priority="14"/>
  </conditionalFormatting>
  <conditionalFormatting sqref="E118:E119">
    <cfRule type="duplicateValues" dxfId="729" priority="15"/>
  </conditionalFormatting>
  <conditionalFormatting sqref="B116:B117">
    <cfRule type="duplicateValues" dxfId="728" priority="6"/>
  </conditionalFormatting>
  <conditionalFormatting sqref="B116:B117">
    <cfRule type="duplicateValues" dxfId="727" priority="7"/>
    <cfRule type="duplicateValues" dxfId="726" priority="8"/>
  </conditionalFormatting>
  <conditionalFormatting sqref="B116:B117">
    <cfRule type="duplicateValues" dxfId="725" priority="9"/>
  </conditionalFormatting>
  <conditionalFormatting sqref="E116:E117">
    <cfRule type="duplicateValues" dxfId="724" priority="10"/>
  </conditionalFormatting>
  <conditionalFormatting sqref="B115">
    <cfRule type="duplicateValues" dxfId="723" priority="1"/>
  </conditionalFormatting>
  <conditionalFormatting sqref="B115">
    <cfRule type="duplicateValues" dxfId="722" priority="2"/>
    <cfRule type="duplicateValues" dxfId="721" priority="3"/>
  </conditionalFormatting>
  <conditionalFormatting sqref="B115">
    <cfRule type="duplicateValues" dxfId="720" priority="4"/>
  </conditionalFormatting>
  <conditionalFormatting sqref="E115">
    <cfRule type="duplicateValues" dxfId="719" priority="5"/>
  </conditionalFormatting>
  <conditionalFormatting sqref="B123 B1:B52 B62:B111 B114">
    <cfRule type="duplicateValues" dxfId="718" priority="374868"/>
  </conditionalFormatting>
  <conditionalFormatting sqref="B108:B111">
    <cfRule type="duplicateValues" dxfId="717" priority="374897"/>
    <cfRule type="duplicateValues" dxfId="716" priority="374898"/>
  </conditionalFormatting>
  <conditionalFormatting sqref="B108:B111">
    <cfRule type="duplicateValues" dxfId="715" priority="374899"/>
  </conditionalFormatting>
  <conditionalFormatting sqref="E108:E111">
    <cfRule type="duplicateValues" dxfId="714" priority="37490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97">
        <v>384</v>
      </c>
      <c r="B268" s="97" t="s">
        <v>2489</v>
      </c>
      <c r="C268" s="97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2472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2474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2467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2485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86">
        <v>581</v>
      </c>
      <c r="B431" s="86" t="s">
        <v>1606</v>
      </c>
      <c r="C431" s="86" t="s">
        <v>1275</v>
      </c>
    </row>
    <row r="432" spans="1:3" x14ac:dyDescent="0.25">
      <c r="A432" s="40">
        <v>582</v>
      </c>
      <c r="B432" s="40" t="s">
        <v>2481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1">
        <v>600</v>
      </c>
      <c r="B450" s="101" t="s">
        <v>2490</v>
      </c>
      <c r="C450" s="101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1">
        <v>614</v>
      </c>
      <c r="B464" s="101" t="s">
        <v>2496</v>
      </c>
      <c r="C464" s="101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1">
        <v>797</v>
      </c>
      <c r="B636" s="101" t="s">
        <v>2493</v>
      </c>
      <c r="C636" s="101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6" t="s">
        <v>2437</v>
      </c>
      <c r="B1" s="167"/>
      <c r="C1" s="167"/>
      <c r="D1" s="167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6" t="s">
        <v>2447</v>
      </c>
      <c r="B25" s="167"/>
      <c r="C25" s="167"/>
      <c r="D25" s="167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13" priority="119152"/>
  </conditionalFormatting>
  <conditionalFormatting sqref="A7:A11">
    <cfRule type="duplicateValues" dxfId="712" priority="119156"/>
    <cfRule type="duplicateValues" dxfId="711" priority="119157"/>
  </conditionalFormatting>
  <conditionalFormatting sqref="A7:A11">
    <cfRule type="duplicateValues" dxfId="710" priority="119160"/>
    <cfRule type="duplicateValues" dxfId="709" priority="119161"/>
  </conditionalFormatting>
  <conditionalFormatting sqref="B37:B39">
    <cfRule type="duplicateValues" dxfId="708" priority="219"/>
    <cfRule type="duplicateValues" dxfId="707" priority="220"/>
  </conditionalFormatting>
  <conditionalFormatting sqref="B37:B39">
    <cfRule type="duplicateValues" dxfId="706" priority="218"/>
  </conditionalFormatting>
  <conditionalFormatting sqref="B37:B39">
    <cfRule type="duplicateValues" dxfId="705" priority="217"/>
  </conditionalFormatting>
  <conditionalFormatting sqref="B37:B39">
    <cfRule type="duplicateValues" dxfId="704" priority="215"/>
    <cfRule type="duplicateValues" dxfId="703" priority="216"/>
  </conditionalFormatting>
  <conditionalFormatting sqref="B3">
    <cfRule type="duplicateValues" dxfId="702" priority="193"/>
    <cfRule type="duplicateValues" dxfId="701" priority="194"/>
  </conditionalFormatting>
  <conditionalFormatting sqref="B3">
    <cfRule type="duplicateValues" dxfId="700" priority="192"/>
  </conditionalFormatting>
  <conditionalFormatting sqref="B3">
    <cfRule type="duplicateValues" dxfId="699" priority="191"/>
  </conditionalFormatting>
  <conditionalFormatting sqref="B3">
    <cfRule type="duplicateValues" dxfId="698" priority="189"/>
    <cfRule type="duplicateValues" dxfId="697" priority="190"/>
  </conditionalFormatting>
  <conditionalFormatting sqref="A4:A6">
    <cfRule type="duplicateValues" dxfId="696" priority="188"/>
  </conditionalFormatting>
  <conditionalFormatting sqref="A4:A6">
    <cfRule type="duplicateValues" dxfId="695" priority="186"/>
    <cfRule type="duplicateValues" dxfId="694" priority="187"/>
  </conditionalFormatting>
  <conditionalFormatting sqref="A4:A6">
    <cfRule type="duplicateValues" dxfId="693" priority="184"/>
    <cfRule type="duplicateValues" dxfId="692" priority="185"/>
  </conditionalFormatting>
  <conditionalFormatting sqref="A3:A6">
    <cfRule type="duplicateValues" dxfId="691" priority="165"/>
  </conditionalFormatting>
  <conditionalFormatting sqref="A3:A6">
    <cfRule type="duplicateValues" dxfId="690" priority="163"/>
    <cfRule type="duplicateValues" dxfId="689" priority="164"/>
  </conditionalFormatting>
  <conditionalFormatting sqref="A3:A6">
    <cfRule type="duplicateValues" dxfId="688" priority="161"/>
    <cfRule type="duplicateValues" dxfId="687" priority="162"/>
  </conditionalFormatting>
  <conditionalFormatting sqref="B4:B6">
    <cfRule type="duplicateValues" dxfId="686" priority="158"/>
    <cfRule type="duplicateValues" dxfId="685" priority="159"/>
  </conditionalFormatting>
  <conditionalFormatting sqref="B4:B6">
    <cfRule type="duplicateValues" dxfId="684" priority="157"/>
  </conditionalFormatting>
  <conditionalFormatting sqref="B4:B6">
    <cfRule type="duplicateValues" dxfId="683" priority="156"/>
  </conditionalFormatting>
  <conditionalFormatting sqref="B4:B6">
    <cfRule type="duplicateValues" dxfId="682" priority="154"/>
    <cfRule type="duplicateValues" dxfId="681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8" t="s">
        <v>58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136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136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135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95.5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94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94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100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9" t="s">
        <v>2484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80" priority="51"/>
  </conditionalFormatting>
  <conditionalFormatting sqref="E9:E1048576 E1:E2">
    <cfRule type="duplicateValues" dxfId="679" priority="99232"/>
  </conditionalFormatting>
  <conditionalFormatting sqref="E4">
    <cfRule type="duplicateValues" dxfId="678" priority="44"/>
  </conditionalFormatting>
  <conditionalFormatting sqref="E5:E8">
    <cfRule type="duplicateValues" dxfId="677" priority="42"/>
  </conditionalFormatting>
  <conditionalFormatting sqref="B12">
    <cfRule type="duplicateValues" dxfId="676" priority="16"/>
    <cfRule type="duplicateValues" dxfId="675" priority="17"/>
    <cfRule type="duplicateValues" dxfId="674" priority="18"/>
  </conditionalFormatting>
  <conditionalFormatting sqref="B12">
    <cfRule type="duplicateValues" dxfId="673" priority="15"/>
  </conditionalFormatting>
  <conditionalFormatting sqref="B12">
    <cfRule type="duplicateValues" dxfId="672" priority="13"/>
    <cfRule type="duplicateValues" dxfId="671" priority="14"/>
  </conditionalFormatting>
  <conditionalFormatting sqref="B12">
    <cfRule type="duplicateValues" dxfId="670" priority="10"/>
    <cfRule type="duplicateValues" dxfId="669" priority="11"/>
    <cfRule type="duplicateValues" dxfId="668" priority="12"/>
  </conditionalFormatting>
  <conditionalFormatting sqref="B12">
    <cfRule type="duplicateValues" dxfId="667" priority="9"/>
  </conditionalFormatting>
  <conditionalFormatting sqref="B12">
    <cfRule type="duplicateValues" dxfId="666" priority="7"/>
    <cfRule type="duplicateValues" dxfId="665" priority="8"/>
  </conditionalFormatting>
  <conditionalFormatting sqref="B12">
    <cfRule type="duplicateValues" dxfId="664" priority="6"/>
  </conditionalFormatting>
  <conditionalFormatting sqref="B12">
    <cfRule type="duplicateValues" dxfId="663" priority="3"/>
    <cfRule type="duplicateValues" dxfId="662" priority="4"/>
    <cfRule type="duplicateValues" dxfId="661" priority="5"/>
  </conditionalFormatting>
  <conditionalFormatting sqref="B12">
    <cfRule type="duplicateValues" dxfId="660" priority="2"/>
  </conditionalFormatting>
  <conditionalFormatting sqref="B12">
    <cfRule type="duplicateValues" dxfId="65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4">
        <v>576</v>
      </c>
      <c r="B407" s="95" t="s">
        <v>2486</v>
      </c>
      <c r="C407" s="95" t="s">
        <v>2487</v>
      </c>
      <c r="D407" s="32" t="s">
        <v>72</v>
      </c>
      <c r="E407" s="95" t="s">
        <v>90</v>
      </c>
      <c r="F407" s="95"/>
      <c r="G407" s="95"/>
      <c r="H407" s="95"/>
      <c r="I407" s="95"/>
      <c r="J407" s="95"/>
      <c r="K407" s="95"/>
      <c r="L407" s="95"/>
      <c r="M407" s="95"/>
      <c r="N407" s="95"/>
      <c r="O407" s="9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05">
        <v>600</v>
      </c>
      <c r="B792" s="32" t="s">
        <v>2494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2021-01-31T20:30:30Z</cp:lastPrinted>
  <dcterms:created xsi:type="dcterms:W3CDTF">2014-10-01T23:18:29Z</dcterms:created>
  <dcterms:modified xsi:type="dcterms:W3CDTF">2021-02-22T10:46:20Z</dcterms:modified>
</cp:coreProperties>
</file>