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REPORTE!$A$4:$Q$156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99" i="16" l="1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A79" i="16"/>
  <c r="B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A116" i="1"/>
  <c r="A117" i="1"/>
  <c r="A118" i="1"/>
  <c r="A119" i="1"/>
  <c r="A120" i="1"/>
  <c r="A121" i="1"/>
  <c r="A122" i="1"/>
  <c r="A123" i="1"/>
  <c r="A124" i="1"/>
  <c r="A5" i="1" l="1"/>
  <c r="A6" i="1"/>
  <c r="A7" i="1"/>
  <c r="A8" i="1"/>
  <c r="A9" i="1"/>
  <c r="A10" i="1"/>
  <c r="A11" i="1"/>
  <c r="A12" i="1"/>
  <c r="A17" i="1"/>
  <c r="A22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7" i="1"/>
  <c r="G17" i="1"/>
  <c r="H17" i="1"/>
  <c r="I17" i="1"/>
  <c r="J17" i="1"/>
  <c r="K17" i="1"/>
  <c r="F22" i="1"/>
  <c r="G22" i="1"/>
  <c r="H22" i="1"/>
  <c r="I22" i="1"/>
  <c r="J22" i="1"/>
  <c r="K22" i="1"/>
  <c r="A125" i="1"/>
  <c r="A126" i="1"/>
  <c r="A127" i="1"/>
  <c r="A128" i="1"/>
  <c r="A129" i="1"/>
  <c r="A13" i="1"/>
  <c r="A130" i="1"/>
  <c r="A14" i="1"/>
  <c r="A15" i="1"/>
  <c r="A131" i="1"/>
  <c r="A132" i="1"/>
  <c r="A133" i="1"/>
  <c r="A16" i="1"/>
  <c r="A134" i="1"/>
  <c r="A135" i="1"/>
  <c r="A136" i="1"/>
  <c r="A18" i="1"/>
  <c r="A137" i="1"/>
  <c r="A19" i="1"/>
  <c r="A20" i="1"/>
  <c r="A21" i="1"/>
  <c r="A23" i="1"/>
  <c r="A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" i="1"/>
  <c r="G13" i="1"/>
  <c r="H13" i="1"/>
  <c r="I13" i="1"/>
  <c r="J13" i="1"/>
  <c r="K13" i="1"/>
  <c r="F130" i="1"/>
  <c r="G130" i="1"/>
  <c r="H130" i="1"/>
  <c r="I130" i="1"/>
  <c r="J130" i="1"/>
  <c r="K130" i="1"/>
  <c r="F14" i="1"/>
  <c r="G14" i="1"/>
  <c r="H14" i="1"/>
  <c r="I14" i="1"/>
  <c r="J14" i="1"/>
  <c r="K14" i="1"/>
  <c r="F15" i="1"/>
  <c r="G15" i="1"/>
  <c r="H15" i="1"/>
  <c r="I15" i="1"/>
  <c r="J15" i="1"/>
  <c r="K15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6" i="1"/>
  <c r="G16" i="1"/>
  <c r="H16" i="1"/>
  <c r="I16" i="1"/>
  <c r="J16" i="1"/>
  <c r="K16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8" i="1"/>
  <c r="G18" i="1"/>
  <c r="H18" i="1"/>
  <c r="I18" i="1"/>
  <c r="J18" i="1"/>
  <c r="K18" i="1"/>
  <c r="F137" i="1"/>
  <c r="G137" i="1"/>
  <c r="H137" i="1"/>
  <c r="I137" i="1"/>
  <c r="J137" i="1"/>
  <c r="K137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3" i="1"/>
  <c r="G23" i="1"/>
  <c r="H23" i="1"/>
  <c r="I23" i="1"/>
  <c r="J23" i="1"/>
  <c r="K23" i="1"/>
  <c r="F24" i="1"/>
  <c r="G24" i="1"/>
  <c r="H24" i="1"/>
  <c r="I24" i="1"/>
  <c r="J24" i="1"/>
  <c r="K24" i="1"/>
  <c r="A25" i="1" l="1"/>
  <c r="A26" i="1"/>
  <c r="F25" i="1"/>
  <c r="G25" i="1"/>
  <c r="H25" i="1"/>
  <c r="I25" i="1"/>
  <c r="J25" i="1"/>
  <c r="K25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138" i="1"/>
  <c r="A28" i="1"/>
  <c r="A139" i="1"/>
  <c r="A29" i="1"/>
  <c r="A30" i="1"/>
  <c r="A31" i="1"/>
  <c r="A140" i="1"/>
  <c r="A32" i="1"/>
  <c r="A33" i="1"/>
  <c r="A34" i="1"/>
  <c r="A35" i="1"/>
  <c r="A36" i="1"/>
  <c r="A37" i="1"/>
  <c r="A141" i="1"/>
  <c r="A142" i="1"/>
  <c r="A143" i="1"/>
  <c r="A144" i="1"/>
  <c r="A145" i="1"/>
  <c r="A38" i="1"/>
  <c r="A39" i="1"/>
  <c r="A146" i="1"/>
  <c r="A40" i="1"/>
  <c r="A147" i="1"/>
  <c r="F138" i="1"/>
  <c r="G138" i="1"/>
  <c r="H138" i="1"/>
  <c r="I138" i="1"/>
  <c r="J138" i="1"/>
  <c r="K138" i="1"/>
  <c r="F28" i="1"/>
  <c r="G28" i="1"/>
  <c r="H28" i="1"/>
  <c r="I28" i="1"/>
  <c r="J28" i="1"/>
  <c r="K28" i="1"/>
  <c r="F139" i="1"/>
  <c r="G139" i="1"/>
  <c r="H139" i="1"/>
  <c r="I139" i="1"/>
  <c r="J139" i="1"/>
  <c r="K139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140" i="1"/>
  <c r="G140" i="1"/>
  <c r="H140" i="1"/>
  <c r="I140" i="1"/>
  <c r="J140" i="1"/>
  <c r="K140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38" i="1"/>
  <c r="G38" i="1"/>
  <c r="H38" i="1"/>
  <c r="I38" i="1"/>
  <c r="J38" i="1"/>
  <c r="K38" i="1"/>
  <c r="F39" i="1"/>
  <c r="G39" i="1"/>
  <c r="H39" i="1"/>
  <c r="I39" i="1"/>
  <c r="J39" i="1"/>
  <c r="K39" i="1"/>
  <c r="F146" i="1"/>
  <c r="G146" i="1"/>
  <c r="H146" i="1"/>
  <c r="I146" i="1"/>
  <c r="J146" i="1"/>
  <c r="K146" i="1"/>
  <c r="F40" i="1"/>
  <c r="G40" i="1"/>
  <c r="H40" i="1"/>
  <c r="I40" i="1"/>
  <c r="J40" i="1"/>
  <c r="K40" i="1"/>
  <c r="F147" i="1"/>
  <c r="G147" i="1"/>
  <c r="H147" i="1"/>
  <c r="I147" i="1"/>
  <c r="J147" i="1"/>
  <c r="K147" i="1"/>
  <c r="F41" i="1" l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148" i="1"/>
  <c r="G148" i="1"/>
  <c r="H148" i="1"/>
  <c r="I148" i="1"/>
  <c r="J148" i="1"/>
  <c r="K148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A41" i="1"/>
  <c r="A42" i="1"/>
  <c r="A43" i="1"/>
  <c r="A44" i="1"/>
  <c r="A45" i="1"/>
  <c r="A46" i="1"/>
  <c r="A47" i="1"/>
  <c r="A148" i="1"/>
  <c r="A48" i="1"/>
  <c r="A49" i="1"/>
  <c r="A50" i="1"/>
  <c r="A51" i="1"/>
  <c r="A52" i="1"/>
  <c r="A53" i="1"/>
  <c r="F54" i="1" l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149" i="1"/>
  <c r="G149" i="1"/>
  <c r="H149" i="1"/>
  <c r="I149" i="1"/>
  <c r="J149" i="1"/>
  <c r="K149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A54" i="1"/>
  <c r="A55" i="1"/>
  <c r="A56" i="1"/>
  <c r="A149" i="1"/>
  <c r="A57" i="1"/>
  <c r="A58" i="1"/>
  <c r="A59" i="1"/>
  <c r="A60" i="1"/>
  <c r="A61" i="1"/>
  <c r="A62" i="1"/>
  <c r="A63" i="1"/>
  <c r="A64" i="1"/>
  <c r="A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150" i="1"/>
  <c r="G150" i="1"/>
  <c r="H150" i="1"/>
  <c r="I150" i="1"/>
  <c r="J150" i="1"/>
  <c r="K150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A66" i="1"/>
  <c r="A67" i="1"/>
  <c r="A68" i="1"/>
  <c r="A69" i="1"/>
  <c r="A150" i="1"/>
  <c r="A70" i="1"/>
  <c r="A71" i="1"/>
  <c r="A72" i="1"/>
  <c r="A73" i="1"/>
  <c r="A74" i="1"/>
  <c r="A75" i="1"/>
  <c r="F99" i="1"/>
  <c r="F98" i="1"/>
  <c r="F97" i="1"/>
  <c r="F96" i="1"/>
  <c r="F156" i="1"/>
  <c r="F155" i="1"/>
  <c r="F95" i="1"/>
  <c r="F94" i="1"/>
  <c r="F93" i="1"/>
  <c r="F92" i="1"/>
  <c r="F91" i="1"/>
  <c r="F90" i="1"/>
  <c r="F89" i="1"/>
  <c r="F88" i="1"/>
  <c r="F87" i="1"/>
  <c r="F86" i="1"/>
  <c r="F154" i="1"/>
  <c r="F85" i="1"/>
  <c r="F153" i="1"/>
  <c r="F84" i="1"/>
  <c r="F83" i="1"/>
  <c r="F152" i="1"/>
  <c r="F151" i="1"/>
  <c r="F82" i="1"/>
  <c r="F81" i="1"/>
  <c r="F80" i="1"/>
  <c r="F79" i="1"/>
  <c r="F78" i="1"/>
  <c r="F77" i="1"/>
  <c r="F76" i="1"/>
  <c r="G76" i="1" l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151" i="1"/>
  <c r="H151" i="1"/>
  <c r="I151" i="1"/>
  <c r="J151" i="1"/>
  <c r="K151" i="1"/>
  <c r="G152" i="1"/>
  <c r="H152" i="1"/>
  <c r="I152" i="1"/>
  <c r="J152" i="1"/>
  <c r="K152" i="1"/>
  <c r="G83" i="1"/>
  <c r="H83" i="1"/>
  <c r="I83" i="1"/>
  <c r="J83" i="1"/>
  <c r="K83" i="1"/>
  <c r="G84" i="1"/>
  <c r="H84" i="1"/>
  <c r="I84" i="1"/>
  <c r="J84" i="1"/>
  <c r="K84" i="1"/>
  <c r="A85" i="1"/>
  <c r="A153" i="1"/>
  <c r="A76" i="1"/>
  <c r="A77" i="1"/>
  <c r="A78" i="1"/>
  <c r="A79" i="1"/>
  <c r="A80" i="1"/>
  <c r="A81" i="1"/>
  <c r="A82" i="1"/>
  <c r="A151" i="1"/>
  <c r="A152" i="1"/>
  <c r="A83" i="1"/>
  <c r="A84" i="1"/>
  <c r="G153" i="1" l="1"/>
  <c r="H153" i="1"/>
  <c r="I153" i="1"/>
  <c r="J153" i="1"/>
  <c r="K153" i="1"/>
  <c r="G85" i="1"/>
  <c r="H85" i="1"/>
  <c r="I85" i="1"/>
  <c r="J85" i="1"/>
  <c r="K85" i="1"/>
  <c r="G154" i="1"/>
  <c r="H154" i="1"/>
  <c r="I154" i="1"/>
  <c r="J154" i="1"/>
  <c r="K154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A154" i="1"/>
  <c r="A86" i="1"/>
  <c r="A87" i="1"/>
  <c r="A88" i="1"/>
  <c r="A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A90" i="1"/>
  <c r="A91" i="1"/>
  <c r="A92" i="1"/>
  <c r="A93" i="1"/>
  <c r="G94" i="1" l="1"/>
  <c r="H94" i="1"/>
  <c r="I94" i="1"/>
  <c r="J94" i="1"/>
  <c r="K94" i="1"/>
  <c r="A94" i="1"/>
  <c r="A95" i="1" l="1"/>
  <c r="G95" i="1"/>
  <c r="H95" i="1"/>
  <c r="I95" i="1"/>
  <c r="J95" i="1"/>
  <c r="K95" i="1"/>
  <c r="G155" i="1" l="1"/>
  <c r="H155" i="1"/>
  <c r="I155" i="1"/>
  <c r="J155" i="1"/>
  <c r="K155" i="1"/>
  <c r="A155" i="1"/>
  <c r="G156" i="1" l="1"/>
  <c r="H156" i="1"/>
  <c r="I156" i="1"/>
  <c r="J156" i="1"/>
  <c r="K156" i="1"/>
  <c r="A156" i="1"/>
  <c r="G96" i="1" l="1"/>
  <c r="H96" i="1"/>
  <c r="I96" i="1"/>
  <c r="J96" i="1"/>
  <c r="K96" i="1"/>
  <c r="G97" i="1"/>
  <c r="H97" i="1"/>
  <c r="I97" i="1"/>
  <c r="J97" i="1"/>
  <c r="K97" i="1"/>
  <c r="A96" i="1"/>
  <c r="A97" i="1"/>
  <c r="G98" i="1"/>
  <c r="H98" i="1"/>
  <c r="I98" i="1"/>
  <c r="J98" i="1"/>
  <c r="K98" i="1"/>
  <c r="G99" i="1"/>
  <c r="H99" i="1"/>
  <c r="I99" i="1"/>
  <c r="J99" i="1"/>
  <c r="K99" i="1"/>
  <c r="A98" i="1"/>
  <c r="A99" i="1"/>
  <c r="A100" i="1" l="1"/>
  <c r="F100" i="1"/>
  <c r="G100" i="1"/>
  <c r="H100" i="1"/>
  <c r="I100" i="1"/>
  <c r="J100" i="1"/>
  <c r="K100" i="1"/>
  <c r="A101" i="1" l="1"/>
  <c r="F101" i="1"/>
  <c r="G101" i="1"/>
  <c r="H101" i="1"/>
  <c r="I101" i="1"/>
  <c r="J101" i="1"/>
  <c r="K101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</calcChain>
</file>

<file path=xl/sharedStrings.xml><?xml version="1.0" encoding="utf-8"?>
<sst xmlns="http://schemas.openxmlformats.org/spreadsheetml/2006/main" count="13785" uniqueCount="2660">
  <si>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</si>
  <si>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</si>
  <si>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</si>
  <si>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</si>
  <si>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</si>
  <si>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</si>
  <si>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</si>
  <si>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</si>
  <si>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</si>
  <si>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</si>
  <si>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</si>
  <si>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</si>
  <si>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</si>
  <si>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</si>
  <si>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</si>
  <si>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</si>
  <si>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</si>
  <si>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</si>
  <si>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</si>
  <si>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</si>
  <si>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</si>
  <si>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</si>
  <si>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</si>
  <si>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</si>
  <si>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</si>
  <si>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</si>
  <si>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</si>
  <si>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</si>
  <si>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</si>
  <si>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</si>
  <si>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</si>
  <si>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</si>
  <si>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</si>
  <si>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</si>
  <si>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</si>
  <si>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</si>
  <si>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</si>
  <si>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</si>
  <si>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</si>
  <si>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</si>
  <si>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</si>
  <si>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</si>
  <si>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</si>
  <si>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</si>
  <si>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</si>
  <si>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</si>
  <si>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</si>
  <si>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</si>
  <si>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</si>
  <si>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</si>
  <si>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</si>
  <si>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</si>
  <si>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</si>
  <si>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</si>
  <si>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</si>
  <si>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</si>
  <si>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</si>
  <si>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</si>
  <si>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</si>
  <si>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</si>
  <si>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</si>
  <si>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</si>
  <si>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</si>
  <si>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</si>
  <si>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</si>
  <si>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</si>
  <si>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</si>
  <si>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</si>
  <si>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</si>
  <si>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</si>
  <si>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</si>
  <si>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</si>
  <si>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</si>
  <si>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</si>
  <si>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</si>
  <si>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</si>
  <si>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</si>
  <si>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</si>
  <si>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</si>
  <si>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</si>
  <si>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</si>
  <si>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</si>
  <si>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</si>
  <si>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</si>
  <si>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</si>
  <si>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</si>
  <si>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</si>
  <si>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</si>
  <si>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</si>
  <si>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</si>
  <si>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</si>
  <si>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</si>
  <si>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</si>
  <si>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</si>
  <si>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</si>
  <si>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</si>
  <si>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</si>
  <si>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</si>
  <si>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</si>
  <si>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</si>
  <si>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</si>
  <si>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</si>
  <si>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</si>
  <si>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</si>
  <si>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</si>
  <si>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</si>
  <si>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</si>
  <si>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</si>
  <si>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</si>
  <si>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</si>
  <si>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</si>
  <si>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</si>
  <si>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</si>
  <si>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</si>
  <si>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</si>
  <si>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</si>
  <si>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</si>
  <si>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</si>
  <si>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</si>
  <si>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</si>
  <si>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</si>
  <si>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</si>
  <si>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</si>
  <si>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</si>
  <si>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</si>
  <si>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</si>
  <si>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</si>
  <si>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</si>
  <si>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</si>
  <si>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</si>
  <si>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</si>
  <si>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</si>
  <si>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</si>
  <si>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</si>
  <si>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</si>
  <si>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</si>
  <si>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</si>
  <si>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</si>
  <si>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</si>
  <si>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</si>
  <si>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</si>
  <si>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</si>
  <si>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</si>
  <si>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</si>
  <si>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</si>
  <si>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</si>
  <si>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</si>
  <si>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</si>
  <si>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</si>
  <si>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</si>
  <si>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</si>
  <si>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</si>
  <si>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</si>
  <si>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</si>
  <si>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</si>
  <si>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</si>
  <si>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</si>
  <si>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</si>
  <si>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</si>
  <si>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</si>
  <si>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</si>
  <si>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</si>
  <si>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</si>
  <si>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</si>
  <si>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</si>
  <si>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</si>
  <si>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</si>
  <si>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</si>
  <si>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</si>
  <si>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</si>
  <si>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</si>
  <si>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</si>
  <si>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</si>
  <si>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</si>
  <si>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</si>
  <si>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</si>
  <si>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</si>
  <si>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</si>
  <si>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</si>
  <si>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</si>
  <si>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</si>
  <si>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</si>
  <si>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</si>
  <si>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</si>
  <si>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</si>
  <si>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</si>
  <si>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</si>
  <si>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</si>
  <si>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</si>
  <si>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</si>
  <si>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</si>
  <si>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</si>
  <si>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</si>
  <si>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</si>
  <si>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</si>
  <si>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</si>
  <si>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</si>
  <si>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</si>
  <si>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</si>
  <si>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</si>
  <si>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</si>
  <si>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</si>
  <si>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</si>
  <si>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</si>
  <si>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</si>
  <si>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</si>
  <si>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</si>
  <si>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</si>
  <si>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</si>
  <si>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</si>
  <si>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</si>
  <si>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</si>
  <si>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</si>
  <si>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</si>
  <si>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</si>
  <si>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</si>
  <si>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</si>
  <si>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</si>
  <si>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</si>
  <si>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</si>
  <si>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</si>
  <si>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</si>
  <si>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</si>
  <si>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</si>
  <si>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</si>
  <si>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</si>
  <si>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</si>
  <si>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</si>
  <si>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</si>
  <si>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</si>
  <si>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</si>
  <si>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</si>
  <si>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</si>
  <si>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</si>
  <si>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</si>
  <si>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</si>
  <si>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</si>
  <si>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</si>
  <si>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</si>
  <si>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</si>
  <si>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</si>
  <si>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</si>
  <si>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</si>
  <si>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</si>
  <si>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</si>
  <si>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</si>
  <si>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</si>
  <si>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</si>
  <si>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</si>
  <si>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</si>
  <si>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</si>
  <si>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</si>
  <si>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</si>
  <si>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</si>
  <si>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</si>
  <si>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</si>
  <si>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</si>
  <si>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</si>
  <si>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</si>
  <si>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</si>
  <si>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</si>
  <si>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</si>
  <si>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</si>
  <si>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</si>
  <si>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</si>
  <si>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</si>
  <si>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</si>
  <si>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</si>
  <si>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</si>
  <si>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</si>
  <si>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</si>
  <si>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</si>
  <si>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</si>
  <si>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</si>
  <si>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</si>
  <si>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</si>
  <si>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</si>
  <si>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</si>
  <si>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</si>
  <si>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</si>
  <si>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</si>
  <si>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</si>
  <si>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</si>
  <si>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</si>
  <si>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</si>
  <si>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</si>
  <si>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</si>
  <si>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</si>
  <si>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</si>
  <si>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</si>
  <si>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</si>
  <si>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</si>
  <si>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</si>
  <si>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</si>
  <si>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</si>
  <si>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</si>
  <si>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</si>
  <si>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</si>
  <si>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</si>
  <si>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</si>
  <si>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</si>
  <si>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</si>
  <si>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</si>
  <si>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</si>
  <si>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</si>
  <si>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</si>
  <si>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</si>
  <si>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</si>
  <si>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</si>
  <si>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</si>
  <si>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</si>
  <si>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</si>
  <si>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</si>
  <si>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</si>
  <si>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</si>
  <si>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</si>
  <si>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</si>
  <si>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</si>
  <si>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</si>
  <si>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</si>
  <si>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</si>
  <si>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</si>
  <si>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</si>
  <si>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</si>
  <si>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</si>
  <si>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</si>
  <si>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</si>
  <si>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</si>
  <si>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</si>
  <si>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</si>
  <si>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</si>
  <si>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</si>
  <si>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</si>
  <si>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</si>
  <si>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</si>
  <si>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</si>
  <si>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</si>
  <si>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</si>
  <si>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</si>
  <si>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</si>
  <si>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</si>
  <si>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</si>
  <si>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</si>
  <si>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</si>
  <si>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</si>
  <si>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</si>
  <si>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</si>
  <si>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</si>
  <si>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</si>
  <si>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</si>
  <si>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</si>
  <si>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</si>
  <si>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</si>
  <si>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</si>
  <si>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</si>
  <si>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</si>
  <si>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</si>
  <si>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</si>
  <si>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</si>
  <si>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</si>
  <si>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</si>
  <si>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</si>
  <si>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</si>
  <si>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</si>
  <si>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</si>
  <si>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</si>
  <si>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</si>
  <si>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</si>
  <si>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</si>
  <si>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</si>
  <si>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</si>
  <si>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</si>
  <si>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</si>
  <si>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</si>
  <si>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</si>
  <si>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</si>
  <si>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</si>
  <si>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</si>
  <si>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</si>
  <si>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</si>
  <si>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</si>
  <si>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</si>
  <si>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</si>
  <si>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</si>
  <si>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</si>
  <si>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</si>
  <si>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</si>
  <si>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</si>
  <si>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</si>
  <si>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</si>
  <si>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</si>
  <si>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</si>
  <si>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</si>
  <si>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</si>
  <si>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</si>
  <si>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</si>
  <si>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</si>
  <si>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</si>
  <si>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</si>
  <si>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</si>
  <si>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</si>
  <si>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</si>
  <si>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</si>
  <si>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</si>
  <si>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</si>
  <si>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</si>
  <si>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</si>
  <si>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</si>
  <si>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</si>
  <si>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</si>
  <si>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</si>
  <si>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</si>
  <si>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</si>
  <si>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</si>
  <si>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</si>
  <si>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</si>
  <si>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</si>
  <si>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</si>
  <si>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</si>
  <si>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</si>
  <si>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</si>
  <si>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</si>
  <si>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</si>
  <si>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</si>
  <si>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</si>
  <si>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</si>
  <si>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</si>
  <si>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</si>
  <si>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</si>
  <si>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</si>
  <si>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</si>
  <si>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</si>
  <si>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</si>
  <si>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</si>
  <si>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</si>
  <si>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</si>
  <si>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</si>
  <si>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</si>
  <si>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</si>
  <si>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</si>
  <si>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</si>
  <si>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</si>
  <si>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</si>
  <si>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</si>
  <si>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</si>
  <si>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</si>
  <si>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</si>
  <si>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</si>
  <si>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</si>
  <si>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</si>
  <si>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</si>
  <si>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</si>
  <si>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</si>
  <si>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</si>
  <si>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</si>
  <si>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</si>
  <si>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</si>
  <si>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</si>
  <si>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</si>
  <si>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</si>
  <si>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</si>
  <si>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</si>
  <si>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</si>
  <si>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</si>
  <si>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</si>
  <si>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</si>
  <si>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</si>
  <si>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</si>
  <si>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</si>
  <si>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</si>
  <si>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</si>
  <si>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</si>
  <si>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</si>
  <si>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</si>
  <si>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</si>
  <si>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</si>
  <si>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</si>
  <si>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</si>
  <si>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</si>
  <si>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</si>
  <si>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</si>
  <si>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</si>
  <si>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</si>
  <si>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</si>
  <si>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</si>
  <si>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</si>
  <si>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</si>
  <si>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</si>
  <si>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</si>
  <si>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</si>
  <si>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</si>
  <si>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</si>
  <si>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</si>
  <si>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</si>
  <si>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</si>
  <si>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</si>
  <si>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</si>
  <si>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</si>
  <si>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</si>
  <si>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</si>
  <si>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</si>
  <si>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</si>
  <si>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</si>
  <si>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</si>
  <si>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</si>
  <si>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</si>
  <si>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</si>
  <si>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</si>
  <si>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</si>
  <si>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</si>
  <si>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</si>
  <si>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</si>
  <si>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</si>
  <si>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</si>
  <si>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</si>
  <si>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</si>
  <si>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</si>
  <si>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</si>
  <si>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</si>
  <si>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</si>
  <si>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</si>
  <si>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</si>
  <si>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</si>
  <si>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</si>
  <si>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</si>
  <si>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</si>
  <si>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</si>
  <si>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</si>
  <si>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</si>
  <si>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</si>
  <si>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</si>
  <si>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</si>
  <si>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</si>
  <si>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</si>
  <si>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</si>
  <si>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</si>
  <si>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</si>
  <si>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</si>
  <si>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</si>
  <si>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</si>
  <si>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</si>
  <si>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</si>
  <si>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</si>
  <si>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</si>
  <si>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</si>
  <si>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</si>
  <si>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</si>
  <si>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</si>
  <si>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</si>
  <si>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</si>
  <si>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</si>
  <si>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</si>
  <si>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</si>
  <si>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</si>
  <si>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</si>
  <si>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</si>
  <si>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</si>
  <si>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</si>
  <si>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</si>
  <si>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</si>
  <si>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</si>
  <si>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</si>
  <si>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</si>
  <si>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</si>
  <si>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</si>
  <si>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</si>
  <si>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</si>
  <si>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</si>
  <si>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</si>
  <si>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</si>
  <si>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</si>
  <si>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</si>
  <si>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</si>
  <si>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</si>
  <si>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</si>
  <si>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</si>
  <si>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</si>
  <si>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</si>
  <si>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</si>
  <si>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</si>
  <si>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</si>
  <si>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</si>
  <si>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</si>
  <si>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</si>
  <si>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</si>
  <si>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</si>
  <si>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</si>
  <si>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</si>
  <si>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</si>
  <si>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</si>
  <si>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</si>
  <si>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</si>
  <si>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</si>
  <si>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</si>
  <si>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</si>
  <si>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</si>
  <si>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</si>
  <si>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</si>
  <si>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</si>
  <si>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</si>
  <si>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</si>
  <si>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</si>
  <si>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</si>
  <si>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</si>
  <si>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</si>
  <si>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</si>
  <si>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</si>
  <si>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</si>
  <si>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</si>
  <si>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</si>
  <si>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</si>
  <si>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</si>
  <si>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</si>
  <si>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</si>
  <si>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</si>
  <si>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</si>
  <si>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</si>
  <si>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</si>
  <si>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</si>
  <si>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</si>
  <si>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</si>
  <si>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</si>
  <si>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</si>
  <si>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</si>
  <si>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</si>
  <si>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</si>
  <si>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</si>
  <si>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</si>
  <si>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</si>
  <si>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</si>
  <si>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</si>
  <si>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</si>
  <si>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</si>
  <si>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</si>
  <si>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</si>
  <si>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</si>
  <si>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</si>
  <si>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</si>
  <si>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</si>
  <si>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</si>
  <si>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</si>
  <si>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</si>
  <si>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</si>
  <si>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</si>
  <si>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</si>
  <si>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</si>
  <si>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</si>
  <si>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</si>
  <si>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</si>
  <si>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</si>
  <si>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</si>
  <si>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</si>
  <si>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</si>
  <si>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</si>
  <si>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</si>
  <si>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</si>
  <si>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</si>
  <si>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</si>
  <si>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</si>
  <si>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</si>
  <si>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</si>
  <si>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</si>
  <si>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</si>
  <si>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</si>
  <si>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</si>
  <si>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</si>
  <si>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</si>
  <si>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</si>
  <si>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</si>
  <si>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</si>
  <si>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</si>
  <si>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</si>
  <si>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</si>
  <si>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</si>
  <si>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</si>
  <si>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</si>
  <si>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</si>
  <si>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</si>
  <si>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</si>
  <si>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</si>
  <si>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</si>
  <si>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</si>
  <si>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</si>
  <si>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</si>
  <si>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</si>
  <si>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</si>
  <si>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</si>
  <si>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</si>
  <si>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</si>
  <si>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</si>
  <si>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</si>
  <si>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</si>
  <si>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</si>
  <si>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</si>
  <si>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</si>
  <si>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</si>
  <si>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</si>
  <si>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</si>
  <si>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</si>
  <si>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</si>
  <si>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</si>
  <si>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</si>
  <si>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</si>
  <si>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</si>
  <si>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</si>
  <si>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</si>
  <si>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</si>
  <si>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</si>
  <si>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</si>
  <si>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</si>
  <si>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</si>
  <si>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</si>
  <si>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</si>
  <si>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</si>
  <si>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</si>
  <si>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</si>
  <si>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</si>
  <si>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</si>
  <si>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</si>
  <si>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</si>
  <si>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</si>
  <si>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</si>
  <si>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</si>
  <si>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</si>
  <si>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</si>
  <si>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</si>
  <si>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</si>
  <si>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</si>
  <si>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</si>
  <si>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</si>
  <si>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</si>
  <si>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</si>
  <si>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</si>
  <si>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</si>
  <si>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</si>
  <si>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</si>
  <si>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</si>
  <si>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</si>
  <si>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</si>
  <si>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</si>
  <si>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</si>
  <si>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</si>
  <si>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</si>
  <si>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</si>
  <si>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</si>
  <si>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</si>
  <si>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</si>
  <si>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</si>
  <si>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</si>
  <si>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</si>
  <si>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</si>
  <si>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</si>
  <si>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</si>
  <si>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</si>
  <si>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</si>
  <si>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</si>
  <si>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</si>
  <si>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</si>
  <si>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</si>
  <si>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</si>
  <si>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</si>
  <si>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</si>
  <si>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</si>
  <si>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</si>
  <si>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</si>
  <si>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</si>
  <si>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</si>
  <si>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</si>
  <si>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</si>
  <si>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</si>
  <si>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</si>
  <si>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</si>
  <si>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</si>
  <si>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</si>
  <si>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</si>
  <si>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</si>
  <si>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</si>
  <si>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</si>
  <si>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</si>
  <si>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</si>
  <si>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</si>
  <si>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</si>
  <si>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</si>
  <si>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</si>
  <si>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</si>
  <si>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</si>
  <si>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</si>
  <si>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</si>
  <si>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</si>
  <si>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</si>
  <si>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</si>
  <si>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</si>
  <si>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</si>
  <si>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</si>
  <si>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</si>
  <si>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</si>
  <si>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</si>
  <si>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</si>
  <si>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</si>
  <si>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</si>
  <si>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</si>
  <si>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</si>
  <si>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</si>
  <si>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</si>
  <si>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</si>
  <si>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</si>
  <si>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</si>
  <si>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</si>
  <si>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</si>
  <si>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</si>
  <si>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</si>
  <si>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</si>
  <si>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</si>
  <si>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</si>
  <si>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</si>
  <si>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</si>
  <si>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</si>
  <si>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</si>
  <si>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</si>
  <si>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</si>
  <si>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</si>
  <si>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</si>
  <si>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</si>
  <si>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</si>
  <si>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</si>
  <si>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</si>
  <si>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</si>
  <si>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</si>
  <si>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</si>
  <si>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</si>
  <si>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</si>
  <si>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</si>
  <si>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</si>
  <si>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</si>
  <si>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</si>
  <si>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</si>
  <si>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</si>
  <si>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</si>
  <si>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</si>
  <si>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</si>
  <si>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</si>
  <si>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</si>
  <si>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</si>
  <si>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</si>
  <si>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</si>
  <si>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</si>
  <si>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</si>
  <si>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</si>
  <si>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</si>
  <si>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</si>
  <si>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</si>
  <si>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</si>
  <si>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</si>
  <si>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</si>
  <si>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</si>
  <si>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</si>
  <si>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</si>
  <si>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</si>
  <si>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</si>
  <si>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</si>
  <si>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</si>
  <si>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</si>
  <si>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</si>
  <si>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</si>
  <si>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</si>
  <si>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</si>
  <si>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</si>
  <si>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</si>
  <si>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</si>
  <si>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</si>
  <si>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</si>
  <si>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</si>
  <si>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</si>
  <si>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</si>
  <si>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</si>
  <si>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</si>
  <si>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</si>
  <si>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</si>
  <si>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</si>
  <si>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</si>
  <si>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</si>
  <si>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</si>
  <si>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</si>
  <si>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</si>
  <si>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</si>
  <si>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</si>
  <si>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</si>
  <si>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</si>
  <si>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</si>
  <si>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</si>
  <si>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</si>
  <si>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</si>
  <si>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</si>
  <si>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</si>
  <si>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</si>
  <si>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</si>
  <si>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</si>
  <si>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</si>
  <si>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</si>
  <si>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</si>
  <si>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</si>
  <si>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</si>
  <si>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</si>
  <si>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</si>
  <si>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</si>
  <si>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</si>
  <si>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</si>
  <si>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</si>
  <si>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</si>
  <si>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</si>
  <si>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</si>
  <si>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</si>
  <si>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</si>
  <si>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</si>
  <si>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</si>
  <si>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</si>
  <si>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</si>
  <si>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</si>
  <si>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</si>
  <si>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</si>
  <si>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</si>
  <si>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</si>
  <si>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</si>
  <si>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</si>
  <si>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</si>
  <si>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</si>
  <si>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</si>
  <si>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</si>
  <si>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</si>
  <si>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</si>
  <si>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</si>
  <si>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</si>
  <si>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</si>
  <si>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</si>
  <si>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</si>
  <si>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</si>
  <si>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</si>
  <si>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</si>
  <si>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</si>
  <si>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</si>
  <si>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</si>
  <si>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</si>
  <si>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</si>
  <si>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</si>
  <si>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</si>
  <si>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</si>
  <si>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</si>
  <si>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</si>
  <si>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</si>
  <si>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</si>
  <si>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</si>
  <si>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</si>
  <si>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</si>
  <si>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</si>
  <si>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</si>
  <si>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</si>
  <si>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</si>
  <si>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</si>
  <si>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</si>
  <si>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</si>
  <si>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</si>
  <si>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</si>
  <si>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</si>
  <si>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</si>
  <si>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</si>
  <si>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</si>
  <si>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</si>
  <si>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</si>
  <si>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</si>
  <si>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</si>
  <si>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</si>
  <si>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</si>
  <si>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</si>
  <si>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</si>
  <si>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</si>
  <si>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</si>
  <si>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</si>
  <si>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</si>
  <si>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</si>
  <si>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</si>
  <si>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</si>
  <si>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</si>
  <si>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</si>
  <si>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</si>
  <si>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</si>
  <si>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</si>
  <si>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</si>
  <si>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</si>
  <si>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</si>
  <si>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</si>
  <si>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</si>
  <si>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</si>
  <si>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</si>
  <si>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</si>
  <si>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</si>
  <si>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</si>
  <si>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</si>
  <si>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</si>
  <si>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</si>
  <si>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</si>
  <si>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</si>
  <si>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</si>
  <si>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</si>
  <si>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</si>
  <si>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</si>
  <si>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</si>
  <si>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</si>
  <si>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</si>
  <si>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</si>
  <si>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</si>
  <si>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</si>
  <si>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</si>
  <si>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</si>
  <si>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</si>
  <si>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</si>
  <si>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</si>
  <si>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</si>
  <si>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</si>
  <si>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</si>
  <si>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</si>
  <si>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</si>
  <si>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</si>
  <si>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</si>
  <si>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</si>
  <si>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</si>
  <si>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</si>
  <si>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</si>
  <si>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</si>
  <si>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</si>
  <si>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</si>
  <si>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</si>
  <si>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</si>
  <si>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</si>
  <si>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</si>
  <si>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</si>
  <si>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</si>
  <si>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</si>
  <si>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</si>
  <si>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</si>
  <si>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</si>
  <si>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</si>
  <si>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</si>
  <si>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</si>
  <si>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</si>
  <si>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</si>
  <si>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</si>
  <si>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</si>
  <si>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</si>
  <si>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</si>
  <si>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</si>
  <si>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</si>
  <si>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</si>
  <si>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</si>
  <si>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</si>
  <si>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</si>
  <si>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</si>
  <si>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</si>
  <si>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</si>
  <si>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</si>
  <si>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</si>
  <si>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</si>
  <si>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</si>
  <si>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</si>
  <si>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</si>
  <si>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</si>
  <si>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</si>
  <si>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</si>
  <si>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</si>
  <si>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</si>
  <si>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</si>
  <si>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</si>
  <si>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</si>
  <si>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</si>
  <si>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</si>
  <si>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</si>
  <si>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</si>
  <si>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</si>
  <si>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</si>
  <si>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</si>
  <si>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</si>
  <si>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</si>
  <si>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</si>
  <si>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</si>
  <si>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</si>
  <si>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</si>
  <si>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</si>
  <si>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</si>
  <si>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</si>
  <si>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</si>
  <si>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</si>
  <si>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</si>
  <si>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</si>
  <si>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</si>
  <si>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</si>
  <si>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</si>
  <si>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</si>
  <si>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</si>
  <si>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</si>
  <si>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</si>
  <si>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</si>
  <si>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</si>
  <si>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</si>
  <si>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</si>
  <si>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</si>
  <si>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</si>
  <si>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</si>
  <si>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</si>
  <si>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</si>
  <si>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</si>
  <si>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</si>
  <si>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</si>
  <si>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</si>
  <si>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</si>
  <si>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</si>
  <si>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</si>
  <si>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</si>
  <si>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</si>
  <si>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</si>
  <si>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</si>
  <si>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</si>
  <si>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</si>
  <si>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</si>
  <si>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</si>
  <si>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</si>
  <si>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</si>
  <si>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</si>
  <si>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</si>
  <si>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</si>
  <si>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</si>
  <si>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</si>
  <si>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</si>
  <si>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</si>
  <si>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</si>
  <si>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</si>
  <si>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</si>
  <si>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</si>
  <si>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</si>
  <si>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</si>
  <si>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</si>
  <si>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</si>
  <si>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</si>
  <si>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</si>
  <si>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</si>
  <si>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</si>
  <si>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</si>
  <si>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</si>
  <si>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</si>
  <si>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</si>
  <si>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</si>
  <si>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</si>
  <si>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</si>
  <si>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</si>
  <si>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</si>
  <si>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</si>
  <si>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</si>
  <si>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</si>
  <si>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</si>
  <si>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</si>
  <si>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</si>
  <si>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</si>
  <si>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</si>
  <si>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</si>
  <si>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</si>
  <si>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</si>
  <si>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</si>
  <si>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</si>
  <si>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</si>
  <si>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</si>
  <si>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</si>
  <si>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</si>
  <si>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</si>
  <si>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</si>
  <si>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</si>
  <si>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</si>
  <si>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</si>
  <si>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</si>
  <si>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</si>
  <si>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</si>
  <si>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</si>
  <si>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</si>
  <si>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</si>
  <si>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</si>
  <si>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</si>
  <si>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</si>
  <si>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</si>
  <si>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</si>
  <si>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</si>
  <si>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</si>
  <si>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</si>
  <si>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</si>
  <si>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</si>
  <si>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</si>
  <si>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</si>
  <si>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</si>
  <si>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</si>
  <si>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</si>
  <si>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</si>
  <si>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</si>
  <si>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</si>
  <si>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</si>
  <si>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</si>
  <si>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</si>
  <si>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</si>
  <si>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</si>
  <si>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</si>
  <si>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</si>
  <si>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</si>
  <si>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</si>
  <si>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</si>
  <si>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</si>
  <si>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</si>
  <si>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</si>
  <si>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</si>
  <si>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</si>
  <si>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</si>
  <si>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</si>
  <si>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</si>
  <si>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</si>
  <si>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</si>
  <si>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</si>
  <si>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</si>
  <si>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</si>
  <si>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</si>
  <si>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</si>
  <si>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</si>
  <si>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</si>
  <si>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</si>
  <si>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</si>
  <si>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</si>
  <si>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</si>
  <si>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</si>
  <si>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</si>
  <si>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</si>
  <si>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</si>
  <si>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</si>
  <si>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</si>
  <si>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</si>
  <si>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</si>
  <si>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</si>
  <si>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</si>
  <si>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</si>
  <si>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</si>
  <si>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</si>
  <si>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</si>
  <si>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</si>
  <si>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</si>
  <si>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</si>
  <si>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</si>
  <si>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</si>
  <si>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</si>
  <si>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</si>
  <si>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</si>
  <si>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</si>
  <si>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</si>
  <si>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</si>
  <si>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</si>
  <si>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</si>
  <si>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</si>
  <si>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</si>
  <si>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</si>
  <si>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</si>
  <si>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</si>
  <si>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</si>
  <si>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</si>
  <si>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</si>
  <si>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</si>
  <si>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</si>
  <si>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</si>
  <si>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</si>
  <si>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</si>
  <si>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</si>
  <si>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</si>
  <si>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</si>
  <si>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</si>
  <si>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</si>
  <si>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</si>
  <si>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</si>
  <si>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</si>
  <si>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</si>
  <si>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</si>
  <si>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</si>
  <si>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</si>
  <si>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</si>
  <si>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</si>
  <si>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</si>
  <si>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</si>
  <si>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</si>
  <si>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</si>
  <si>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</si>
  <si>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</si>
  <si>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</si>
  <si>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</si>
  <si>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</si>
  <si>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</si>
  <si>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</si>
  <si>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</si>
  <si>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</si>
  <si>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</si>
  <si>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</si>
  <si>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</si>
  <si>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</si>
  <si>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</si>
  <si>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</si>
  <si>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</si>
  <si>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</si>
  <si>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</si>
  <si>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</si>
  <si>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</si>
  <si>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</si>
  <si>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</si>
  <si>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</si>
  <si>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</si>
  <si>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</si>
  <si>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</si>
  <si>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</si>
  <si>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</si>
  <si>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</si>
  <si>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</si>
  <si>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</si>
  <si>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</si>
  <si>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</si>
  <si>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</si>
  <si>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</si>
  <si>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</si>
  <si>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</si>
  <si>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</si>
  <si>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</si>
  <si>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</si>
  <si>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</si>
  <si>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</si>
  <si>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</si>
  <si>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</si>
  <si>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</si>
  <si>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</si>
  <si>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</si>
  <si>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</si>
  <si>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</si>
  <si>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</si>
  <si>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</si>
  <si>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</si>
  <si>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</si>
  <si>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</si>
  <si>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</si>
  <si>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</si>
  <si>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</si>
  <si>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</si>
  <si>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</si>
  <si>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</si>
  <si>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</si>
  <si>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</si>
  <si>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</si>
  <si>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</si>
  <si>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</si>
  <si>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</si>
  <si>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</si>
  <si>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</si>
  <si>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</si>
  <si>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</si>
  <si>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</si>
  <si>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</si>
  <si>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</si>
  <si>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</si>
  <si>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</si>
  <si>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</si>
  <si>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</si>
  <si>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</si>
  <si>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</si>
  <si>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</si>
  <si>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</si>
  <si>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</si>
  <si>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</si>
  <si>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</si>
  <si>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</si>
  <si>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</si>
  <si>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</si>
  <si>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</si>
  <si>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</si>
  <si>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</si>
  <si>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</si>
  <si>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</si>
  <si>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</si>
  <si>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</si>
  <si>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</si>
  <si>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</si>
  <si>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</si>
  <si>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</si>
  <si>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</si>
  <si>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</si>
  <si>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</si>
  <si>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</si>
  <si>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</si>
  <si>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</si>
  <si>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</si>
  <si>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</si>
  <si>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</si>
  <si>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</si>
  <si>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</si>
  <si>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</si>
  <si>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</si>
  <si>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</si>
  <si>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</si>
  <si>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</si>
  <si>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</si>
  <si>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</si>
  <si>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</si>
  <si>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</si>
  <si>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</si>
  <si>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</si>
  <si>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</si>
  <si>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</si>
  <si>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</si>
  <si>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</si>
  <si>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</si>
  <si>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</si>
  <si>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</si>
  <si>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</si>
  <si>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</si>
  <si>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</si>
  <si>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</si>
  <si>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</si>
  <si>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</si>
  <si>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</si>
  <si>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</si>
  <si>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</si>
  <si>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</si>
  <si>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</si>
  <si>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</si>
  <si>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</si>
  <si>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</si>
  <si>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</si>
  <si>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</si>
  <si>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</si>
  <si>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</si>
  <si>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</si>
  <si>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</si>
  <si>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</si>
  <si>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</si>
  <si>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</si>
  <si>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</si>
  <si>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</si>
  <si>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</si>
  <si>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</si>
  <si>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</si>
  <si>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</si>
  <si>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</si>
  <si>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</si>
  <si>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</si>
  <si>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</si>
  <si>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</si>
  <si>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</si>
  <si>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</si>
  <si>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</si>
  <si>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</si>
  <si>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</si>
  <si>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</si>
  <si>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</si>
  <si>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</si>
  <si>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</si>
  <si>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</si>
  <si>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</si>
  <si>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</si>
  <si>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</si>
  <si>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</si>
  <si>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</si>
  <si>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</si>
  <si>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</si>
  <si>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</si>
  <si>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</si>
  <si>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</si>
  <si>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</si>
  <si>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</si>
  <si>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</si>
  <si>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</si>
  <si>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</si>
  <si>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</si>
  <si>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</si>
  <si>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</si>
  <si>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</si>
  <si>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</si>
  <si>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</si>
  <si>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</si>
  <si>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</si>
  <si>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</si>
  <si>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</si>
  <si>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</si>
  <si>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</si>
  <si>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</si>
  <si>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</si>
  <si>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</si>
  <si>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</si>
  <si>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</si>
  <si>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</si>
  <si>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</si>
  <si>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</si>
  <si>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</si>
  <si>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</si>
  <si>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</si>
  <si>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</si>
  <si>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</si>
  <si>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</si>
  <si>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</si>
  <si>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</si>
  <si>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</si>
  <si>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</si>
  <si>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</si>
  <si>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</si>
  <si>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</si>
  <si>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</si>
  <si>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</si>
  <si>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</si>
  <si>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</si>
  <si>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</si>
  <si>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</si>
  <si>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</si>
  <si>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</si>
  <si>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</si>
  <si>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</si>
  <si>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</si>
  <si>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</si>
  <si>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</si>
  <si>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</si>
  <si>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</si>
  <si>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</si>
  <si>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</si>
  <si>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</si>
  <si>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</si>
  <si>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</si>
  <si>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</si>
  <si>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</si>
  <si>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</si>
  <si>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</si>
  <si>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</si>
  <si>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</si>
  <si>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</si>
  <si>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</si>
  <si>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</si>
  <si>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</si>
  <si>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</si>
  <si>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</si>
  <si>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</si>
  <si>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</si>
  <si>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</si>
  <si>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</si>
  <si>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</si>
  <si>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</si>
  <si>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</si>
  <si>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</si>
  <si>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</si>
  <si>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</si>
  <si>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</si>
  <si>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</si>
  <si>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</si>
  <si>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</si>
  <si>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</si>
  <si>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</si>
  <si>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</si>
  <si>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</si>
  <si>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</si>
  <si>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</si>
  <si>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</si>
  <si>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</si>
  <si>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</si>
  <si>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</si>
  <si>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</si>
  <si>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</si>
  <si>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</si>
  <si>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</si>
  <si>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</si>
  <si>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</si>
  <si>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</si>
  <si>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</si>
  <si>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</si>
  <si>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</si>
  <si>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</si>
  <si>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</si>
  <si>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</si>
  <si>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</si>
  <si>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</si>
  <si>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</si>
  <si>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</si>
  <si>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</si>
  <si>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</si>
  <si>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</si>
  <si>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</si>
  <si>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</si>
  <si>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</si>
  <si>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</si>
  <si>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</si>
  <si>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</si>
  <si>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</si>
  <si>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</si>
  <si>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</si>
  <si>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</si>
  <si>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</si>
  <si>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</si>
  <si>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</si>
  <si>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</si>
  <si>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</si>
  <si>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</si>
  <si>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</si>
  <si>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</si>
  <si>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</si>
  <si>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</si>
  <si>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</si>
  <si>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</si>
  <si>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</si>
  <si>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</si>
  <si>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</si>
  <si>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</si>
  <si>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</si>
  <si>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</si>
  <si>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</si>
  <si>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</si>
  <si>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</si>
  <si>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</si>
  <si>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</si>
  <si>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</si>
  <si>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</si>
  <si>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</si>
  <si>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</si>
  <si>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</si>
  <si>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</si>
  <si>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</si>
  <si>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</si>
  <si>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</si>
  <si>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</si>
  <si>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</si>
  <si>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</si>
  <si>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</si>
  <si>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</si>
  <si>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</si>
  <si>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</si>
  <si>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</si>
  <si>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</si>
  <si>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</si>
  <si>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</si>
  <si>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</si>
  <si>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</si>
  <si>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</si>
  <si>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</si>
  <si>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</si>
  <si>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</si>
  <si>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</si>
  <si>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</si>
  <si>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</si>
  <si>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</si>
  <si>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</si>
  <si>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</si>
  <si>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</si>
  <si>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</si>
  <si>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</si>
  <si>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</si>
  <si>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</si>
  <si>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</si>
  <si>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</si>
  <si>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</si>
  <si>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</si>
  <si>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</si>
  <si>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</si>
  <si>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</si>
  <si>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</si>
  <si>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</si>
  <si>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</si>
  <si>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</si>
  <si>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</si>
  <si>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</si>
  <si>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</si>
  <si>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</si>
  <si>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</si>
  <si>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</si>
  <si>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</si>
  <si>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</si>
  <si>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</si>
  <si>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</si>
  <si>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</si>
  <si>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</si>
  <si>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</si>
  <si>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</si>
  <si>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</si>
  <si>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</si>
  <si>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</si>
  <si>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</si>
  <si>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</si>
  <si>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</si>
  <si>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</si>
  <si>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</si>
  <si>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</si>
  <si>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</si>
  <si>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</si>
  <si>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</si>
  <si>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</si>
  <si>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</si>
  <si>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</si>
  <si>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</si>
  <si>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</si>
  <si>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</si>
  <si>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</si>
  <si>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</si>
  <si>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</si>
  <si>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</si>
  <si>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</si>
  <si>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</si>
  <si>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</si>
  <si>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</si>
  <si>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</si>
  <si>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</si>
  <si>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</si>
  <si>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</si>
  <si>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</si>
  <si>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</si>
  <si>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</si>
  <si>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</si>
  <si>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</si>
  <si>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</si>
  <si>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</si>
  <si>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</si>
  <si>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</si>
  <si>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</si>
  <si>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</si>
  <si>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</si>
  <si>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</si>
  <si>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</si>
  <si>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</si>
  <si>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</si>
  <si>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</si>
  <si>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</si>
  <si>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</si>
  <si>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</si>
  <si>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</si>
  <si>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</si>
  <si>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</si>
  <si>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</si>
  <si>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</si>
  <si>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</si>
  <si>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</si>
  <si>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</si>
  <si>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</si>
  <si>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</si>
  <si>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</si>
  <si>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</si>
  <si>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</si>
  <si>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</si>
  <si>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</si>
  <si>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</si>
  <si>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</si>
  <si>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</si>
  <si>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</si>
  <si>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</si>
  <si>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</si>
  <si>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</si>
  <si>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</si>
  <si>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</si>
  <si>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</si>
  <si>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</si>
  <si>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</si>
  <si>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</si>
  <si>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</si>
  <si>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</si>
  <si>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</si>
  <si>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</si>
  <si>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</si>
  <si>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</si>
  <si>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</si>
  <si>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</si>
  <si>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</si>
  <si>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</si>
  <si>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</si>
  <si>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</si>
  <si>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</si>
  <si>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</si>
  <si>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</si>
  <si>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</si>
  <si>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</si>
  <si>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</si>
  <si>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</si>
  <si>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</si>
  <si>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</si>
  <si>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</si>
  <si>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</si>
  <si>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</si>
  <si>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</si>
  <si>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</si>
  <si>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</si>
  <si>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</si>
  <si>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</si>
  <si>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</si>
  <si>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</si>
  <si>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</si>
  <si>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</si>
  <si>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</si>
  <si>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</si>
  <si>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</si>
  <si>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</si>
  <si>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</si>
  <si>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</si>
  <si>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</si>
  <si>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</si>
  <si>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</si>
  <si>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</si>
  <si>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</si>
  <si>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</si>
  <si>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</si>
  <si>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</si>
  <si>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</si>
  <si>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</si>
  <si>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</si>
  <si>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</si>
  <si>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</si>
  <si>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</si>
  <si>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</si>
  <si>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</si>
  <si>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</si>
  <si>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</si>
  <si>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</si>
  <si>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</si>
  <si>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</si>
  <si>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</si>
  <si>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</si>
  <si>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</si>
  <si>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</si>
  <si>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</si>
  <si>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</si>
  <si>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</si>
  <si>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</si>
  <si>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</si>
  <si>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</si>
  <si>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</si>
  <si>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</si>
  <si>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</si>
  <si>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</si>
  <si>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</si>
  <si>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</si>
  <si>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</si>
  <si>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</si>
  <si>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</si>
  <si>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</si>
  <si>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</si>
  <si>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</si>
  <si>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</si>
  <si>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</si>
  <si>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</si>
  <si>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</si>
  <si>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</si>
  <si>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</si>
  <si>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</si>
  <si>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</si>
  <si>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</si>
  <si>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</si>
  <si>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</si>
  <si>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</si>
  <si>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</si>
  <si>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</si>
  <si>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</si>
  <si>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</si>
  <si>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</si>
  <si>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</si>
  <si>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</si>
  <si>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</si>
  <si>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</si>
  <si>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</si>
  <si>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</si>
  <si>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</si>
  <si>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</si>
  <si>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</si>
  <si>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</si>
  <si>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</si>
  <si>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</si>
  <si>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</si>
  <si>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</si>
  <si>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</si>
  <si>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</si>
  <si>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</si>
  <si>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</si>
  <si>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</si>
  <si>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</si>
  <si>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</si>
  <si>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</si>
  <si>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</si>
  <si>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</si>
  <si>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</si>
  <si>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</si>
  <si>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</si>
  <si>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</si>
  <si>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</si>
  <si>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</si>
  <si>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</si>
  <si>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</si>
  <si>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</si>
  <si>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</si>
  <si>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</si>
  <si>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</si>
  <si>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</si>
  <si>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</si>
  <si>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</si>
  <si>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</si>
  <si>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</si>
  <si>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</si>
  <si>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</si>
  <si>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</si>
  <si>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</si>
  <si>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</si>
  <si>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</si>
  <si>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</si>
  <si>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</si>
  <si>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</si>
  <si>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</si>
  <si>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</si>
  <si>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</si>
  <si>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</si>
  <si>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</si>
  <si>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</si>
  <si>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</si>
  <si>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</si>
  <si>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</si>
  <si>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</si>
  <si>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</si>
  <si>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</si>
  <si>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</si>
  <si>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</si>
  <si>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</si>
  <si>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</si>
  <si>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</si>
  <si>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</si>
  <si>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</si>
  <si>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</si>
  <si>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</si>
  <si>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</si>
  <si>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</si>
  <si>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</si>
  <si>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</si>
  <si>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</si>
  <si>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</si>
  <si>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</si>
  <si>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</si>
  <si>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</si>
  <si>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</si>
  <si>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</si>
  <si>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</si>
  <si>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</si>
  <si>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</si>
  <si>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</si>
  <si>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</si>
  <si>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</si>
  <si>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</si>
  <si>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</si>
  <si>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</si>
  <si>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</si>
  <si>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</si>
  <si>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</si>
  <si>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</si>
  <si>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</si>
  <si>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</si>
  <si>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</si>
  <si>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</si>
  <si>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</si>
  <si>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</si>
  <si>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</si>
  <si>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</si>
  <si>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</si>
  <si>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</si>
  <si>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</si>
  <si>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</si>
  <si>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</si>
  <si>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</si>
  <si>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</si>
  <si>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</si>
  <si>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</si>
  <si>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</si>
  <si>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</si>
  <si>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</si>
  <si>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</si>
  <si>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</si>
  <si>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</si>
  <si>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</si>
  <si>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</si>
  <si>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</si>
  <si>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</si>
  <si>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</si>
  <si>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</si>
  <si>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</si>
  <si>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</si>
  <si>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</si>
  <si>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</si>
  <si>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</si>
  <si>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</si>
  <si>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</si>
  <si>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</si>
  <si>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</si>
  <si>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</si>
  <si>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</si>
  <si>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</si>
  <si>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</si>
  <si>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</si>
  <si>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</si>
  <si>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</si>
  <si>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</si>
  <si>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</si>
  <si>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</si>
  <si>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</si>
  <si>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</si>
  <si>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</si>
  <si>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</si>
  <si>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</si>
  <si>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</si>
  <si>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</si>
  <si>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</si>
  <si>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</si>
  <si>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</si>
  <si>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</si>
  <si>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</si>
  <si>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</si>
  <si>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</si>
  <si>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</si>
  <si>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</si>
  <si>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</si>
  <si>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</si>
  <si>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</si>
  <si>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</si>
  <si>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</si>
  <si>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</si>
  <si>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</si>
  <si>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</si>
  <si>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</si>
  <si>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</si>
  <si>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</si>
  <si>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</si>
  <si>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</si>
  <si>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</si>
  <si>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</si>
  <si>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</si>
  <si>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</si>
  <si>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</si>
  <si>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</si>
  <si>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</si>
  <si>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</si>
  <si>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</si>
  <si>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</si>
  <si>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</si>
  <si>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</si>
  <si>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</si>
  <si>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</si>
  <si>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</si>
  <si>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</si>
  <si>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</si>
  <si>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</si>
  <si>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</si>
  <si>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</si>
  <si>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</si>
  <si>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</si>
  <si>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</si>
  <si>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</si>
  <si>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</si>
  <si>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</si>
  <si>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</si>
  <si>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</si>
  <si>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</si>
  <si>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</si>
  <si>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</si>
  <si>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</si>
  <si>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</si>
  <si>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</si>
  <si>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</si>
  <si>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</si>
  <si>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</si>
  <si>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</si>
  <si>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</si>
  <si>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</si>
  <si>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</si>
  <si>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</si>
  <si>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</si>
  <si>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</si>
  <si>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</si>
  <si>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</si>
  <si>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</si>
  <si>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</si>
  <si>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</si>
  <si>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</si>
  <si>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</si>
  <si>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</si>
  <si>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</si>
  <si>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</si>
  <si>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</si>
  <si>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</si>
  <si>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</si>
  <si>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</si>
  <si>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</si>
  <si>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</si>
  <si>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</si>
  <si>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</si>
  <si>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</si>
  <si>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</si>
  <si>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</si>
  <si>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</si>
  <si>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</si>
  <si>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</si>
  <si>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</si>
  <si>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</si>
  <si>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</si>
  <si>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</si>
  <si>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</si>
  <si>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</si>
  <si>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</si>
  <si>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</si>
  <si>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</si>
  <si>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</si>
  <si>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</si>
  <si>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</si>
  <si>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</si>
  <si>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</si>
  <si>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</si>
  <si>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</si>
  <si>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</si>
  <si>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</si>
  <si>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</si>
  <si>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</si>
  <si>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</si>
  <si>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</si>
  <si>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</si>
  <si>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</si>
  <si>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</si>
  <si>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</si>
  <si>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</si>
  <si>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</si>
  <si>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</si>
  <si>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</si>
  <si>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</si>
  <si>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</si>
  <si>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</si>
  <si>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</si>
  <si>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</si>
  <si>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</si>
  <si>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</si>
  <si>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</si>
  <si>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</si>
  <si>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</si>
  <si>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</si>
  <si>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</si>
  <si>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</si>
  <si>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</si>
  <si>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</si>
  <si>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</si>
  <si>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</si>
  <si>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</si>
  <si>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</si>
  <si>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</si>
  <si>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</si>
  <si>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</si>
  <si>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</si>
  <si>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</si>
  <si>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</si>
  <si>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</si>
  <si>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</si>
  <si>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</si>
  <si>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</si>
  <si>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</si>
  <si>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</si>
  <si>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</si>
  <si>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</si>
  <si>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</si>
  <si>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</si>
  <si>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</si>
  <si>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</si>
  <si>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</si>
  <si>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</si>
  <si>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</si>
  <si>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</si>
  <si>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</si>
  <si>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</si>
  <si>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</si>
  <si>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</si>
  <si>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</si>
  <si>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</si>
  <si>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</si>
  <si>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</si>
  <si>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</si>
  <si>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</si>
  <si>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</si>
  <si>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</si>
  <si>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</si>
  <si>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</si>
  <si>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</si>
  <si>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</si>
  <si>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</si>
  <si>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</si>
  <si>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</si>
  <si>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</si>
  <si>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</si>
  <si>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</si>
  <si>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</si>
  <si>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</si>
  <si>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</si>
  <si>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</si>
  <si>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</si>
  <si>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</si>
  <si>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</si>
  <si>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</si>
  <si>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</si>
  <si>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</si>
  <si>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</si>
  <si>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</si>
  <si>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</si>
  <si>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</si>
  <si>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</si>
  <si>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</si>
  <si>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</si>
  <si>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</si>
  <si>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</si>
  <si>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</si>
  <si>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</si>
  <si>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</si>
  <si>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</si>
  <si>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</si>
  <si>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</si>
  <si>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</si>
  <si>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</si>
  <si>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</si>
  <si>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</si>
  <si>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</si>
  <si>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</si>
  <si>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</si>
  <si>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</si>
  <si>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</si>
  <si>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</si>
  <si>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</si>
  <si>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</si>
  <si>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</si>
  <si>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</si>
  <si>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</si>
  <si>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</si>
  <si>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</si>
  <si>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</si>
  <si>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</si>
  <si>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</si>
  <si>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</si>
  <si>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</si>
  <si>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</si>
  <si>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</si>
  <si>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</si>
  <si>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</si>
  <si>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</si>
  <si>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</si>
  <si>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</si>
  <si>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</si>
  <si>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</si>
  <si>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</si>
  <si>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</si>
  <si>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</si>
  <si>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</si>
  <si>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</si>
  <si>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</si>
  <si>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</si>
  <si>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</si>
  <si>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</si>
  <si>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</si>
  <si>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</si>
  <si>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</si>
  <si>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</si>
  <si>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</si>
  <si>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</si>
  <si>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</si>
  <si>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</si>
  <si>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</si>
  <si>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</si>
  <si>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</si>
  <si>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</si>
  <si>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</si>
  <si>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</si>
  <si>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</si>
  <si>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</si>
  <si>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</si>
  <si>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</si>
  <si>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</si>
  <si>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</si>
  <si>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</si>
  <si>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</si>
  <si>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</si>
  <si>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</si>
  <si>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</si>
  <si>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</si>
  <si>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</si>
  <si>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</si>
  <si>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</si>
  <si>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</si>
  <si>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</si>
  <si>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</si>
  <si>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</si>
  <si>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</si>
  <si>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</si>
  <si>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</si>
  <si>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</si>
  <si>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</si>
  <si>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</si>
  <si>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</si>
  <si>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</si>
  <si>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</si>
  <si>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</si>
  <si>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</si>
  <si>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</si>
  <si>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</si>
  <si>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</si>
  <si>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</si>
  <si>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</si>
  <si>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</si>
  <si>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</si>
  <si>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</si>
  <si>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</si>
  <si>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</si>
  <si>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</si>
  <si>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</si>
  <si>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</si>
  <si>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</si>
  <si>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</si>
  <si>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</si>
  <si>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</si>
  <si>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</si>
  <si>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</si>
  <si>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</si>
  <si>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</si>
  <si>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</si>
  <si>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</si>
  <si>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</si>
  <si>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</si>
  <si>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</si>
  <si>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</si>
  <si>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</si>
  <si>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</si>
  <si>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</si>
  <si>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</si>
  <si>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</si>
  <si>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</si>
  <si>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</si>
  <si>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</si>
  <si>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</si>
  <si>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</si>
  <si>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</si>
  <si>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</si>
  <si>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</si>
  <si>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</si>
  <si>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</si>
  <si>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</si>
  <si>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</si>
  <si>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</si>
  <si>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</si>
  <si>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</si>
  <si>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</si>
  <si>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</si>
  <si>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</si>
  <si>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</si>
  <si>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</si>
  <si>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</si>
  <si>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</si>
  <si>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</si>
  <si>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</si>
  <si>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</si>
  <si>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</si>
  <si>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</si>
  <si>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</si>
  <si>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</si>
  <si>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</si>
  <si>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</si>
  <si>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</si>
  <si>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</si>
  <si>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</si>
  <si>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</si>
  <si>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</si>
  <si>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</si>
  <si>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</si>
  <si>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</si>
  <si>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</si>
  <si>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</si>
  <si>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</si>
  <si>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</si>
  <si>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</si>
  <si>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</si>
  <si>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</si>
  <si>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</si>
  <si>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</si>
  <si>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</si>
  <si>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</si>
  <si>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</si>
  <si>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</si>
  <si>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</si>
  <si>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</si>
  <si>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</si>
  <si>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</si>
  <si>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</si>
  <si>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</si>
  <si>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</si>
  <si>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</si>
  <si>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</si>
  <si>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</si>
  <si>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</si>
  <si>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</si>
  <si>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</si>
  <si>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</si>
  <si>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</si>
  <si>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</si>
  <si>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</si>
  <si>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</si>
  <si>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</si>
  <si>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</si>
  <si>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</si>
  <si>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</si>
  <si>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</si>
  <si>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</si>
  <si>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</si>
  <si>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</si>
  <si>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</si>
  <si>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</si>
  <si>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</si>
  <si>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</si>
  <si>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</si>
  <si>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</si>
  <si>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</si>
  <si>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</si>
  <si>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</si>
  <si>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</si>
  <si>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</si>
  <si>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</si>
  <si>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</si>
  <si>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</si>
  <si>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</si>
  <si>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</si>
  <si>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</si>
  <si>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</si>
  <si>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</si>
  <si>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</si>
  <si>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</si>
  <si>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</si>
  <si>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</si>
  <si>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</si>
  <si>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</si>
  <si>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</si>
  <si>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</si>
  <si>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</si>
  <si>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</si>
  <si>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</si>
  <si>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</si>
  <si>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</si>
  <si>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</si>
  <si>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</si>
  <si>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</si>
  <si>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</si>
  <si>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</si>
  <si>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</si>
  <si>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</si>
  <si>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</si>
  <si>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</si>
  <si>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</si>
  <si>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</si>
  <si>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</si>
  <si>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</si>
  <si>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</si>
  <si>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</si>
  <si>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</si>
  <si>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</si>
  <si>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</si>
  <si>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</si>
  <si>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</si>
  <si>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</si>
  <si>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</si>
  <si>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</si>
  <si>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</si>
  <si>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</si>
  <si>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</si>
  <si>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</si>
  <si>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</si>
  <si>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</si>
  <si>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</si>
  <si>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</si>
  <si>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</si>
  <si>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</si>
  <si>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</si>
  <si>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</si>
  <si>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</si>
  <si>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</si>
  <si>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</si>
  <si>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</si>
  <si>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</si>
  <si>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</si>
  <si>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</si>
  <si>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</si>
  <si>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</si>
  <si>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</si>
  <si>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</si>
  <si>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</si>
  <si>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</si>
  <si>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</si>
  <si>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</si>
  <si>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</si>
  <si>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</si>
  <si>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</si>
  <si>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</si>
  <si>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</si>
  <si>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</si>
  <si>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</si>
  <si>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</si>
  <si>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</si>
  <si>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 xml:space="preserve">Gil Carrera, Santiago </t>
  </si>
  <si>
    <t>Gavetas Vacías + Gavetas Fallando</t>
  </si>
  <si>
    <t>2 Gavetas Vacías y 1 Fallando</t>
  </si>
  <si>
    <t>ReservaC Norte</t>
  </si>
  <si>
    <t xml:space="preserve">Brioso Luciano, Cristino </t>
  </si>
  <si>
    <t>ATM CEMDOE</t>
  </si>
  <si>
    <t>Abastecidos</t>
  </si>
  <si>
    <t>335800636</t>
  </si>
  <si>
    <t>335801169</t>
  </si>
  <si>
    <t>335801143</t>
  </si>
  <si>
    <t>335801142</t>
  </si>
  <si>
    <t>335801083</t>
  </si>
  <si>
    <t>335801440</t>
  </si>
  <si>
    <t>335801436</t>
  </si>
  <si>
    <t>335801425</t>
  </si>
  <si>
    <t>335801409</t>
  </si>
  <si>
    <t>335801402</t>
  </si>
  <si>
    <t>335801398</t>
  </si>
  <si>
    <t>335801394</t>
  </si>
  <si>
    <t>335801583</t>
  </si>
  <si>
    <t>335801570</t>
  </si>
  <si>
    <t>335801550</t>
  </si>
  <si>
    <t>335801527</t>
  </si>
  <si>
    <t>335801525</t>
  </si>
  <si>
    <t>335801522</t>
  </si>
  <si>
    <t>335801521</t>
  </si>
  <si>
    <t>335801503</t>
  </si>
  <si>
    <t>335801460</t>
  </si>
  <si>
    <t>335801451</t>
  </si>
  <si>
    <t>335801447</t>
  </si>
  <si>
    <t>335801840</t>
  </si>
  <si>
    <t>335801839</t>
  </si>
  <si>
    <t>335801838</t>
  </si>
  <si>
    <t>335801835</t>
  </si>
  <si>
    <t>335801831</t>
  </si>
  <si>
    <t>335801829</t>
  </si>
  <si>
    <t>335801728</t>
  </si>
  <si>
    <t>335801721</t>
  </si>
  <si>
    <t>335801714</t>
  </si>
  <si>
    <t>335801619</t>
  </si>
  <si>
    <t>335801612</t>
  </si>
  <si>
    <t>335801879</t>
  </si>
  <si>
    <t>335801878</t>
  </si>
  <si>
    <t>335801877</t>
  </si>
  <si>
    <t>335801873</t>
  </si>
  <si>
    <t>335801872</t>
  </si>
  <si>
    <t>335801871</t>
  </si>
  <si>
    <t>335801869</t>
  </si>
  <si>
    <t>335801868</t>
  </si>
  <si>
    <t>335801865</t>
  </si>
  <si>
    <t>335801864</t>
  </si>
  <si>
    <t>335801859</t>
  </si>
  <si>
    <t>335801854</t>
  </si>
  <si>
    <t>335801853</t>
  </si>
  <si>
    <t>335801894</t>
  </si>
  <si>
    <t>335801893</t>
  </si>
  <si>
    <t>335801892</t>
  </si>
  <si>
    <t>335801891</t>
  </si>
  <si>
    <t>335801890</t>
  </si>
  <si>
    <t>335801889</t>
  </si>
  <si>
    <t>335801888</t>
  </si>
  <si>
    <t>335801887</t>
  </si>
  <si>
    <t>335801886</t>
  </si>
  <si>
    <t>335801885</t>
  </si>
  <si>
    <t>335801884</t>
  </si>
  <si>
    <t>335801883</t>
  </si>
  <si>
    <t>335801882</t>
  </si>
  <si>
    <t>335801881</t>
  </si>
  <si>
    <t>En Servicio</t>
  </si>
  <si>
    <t>Hold</t>
  </si>
  <si>
    <t>Closed</t>
  </si>
  <si>
    <t>335802250</t>
  </si>
  <si>
    <t>335802246</t>
  </si>
  <si>
    <t>335802232</t>
  </si>
  <si>
    <t>335802228</t>
  </si>
  <si>
    <t>335802157</t>
  </si>
  <si>
    <t>335802118</t>
  </si>
  <si>
    <t>335802107</t>
  </si>
  <si>
    <t>335802099</t>
  </si>
  <si>
    <t>335802077</t>
  </si>
  <si>
    <t>335802073</t>
  </si>
  <si>
    <t>335802067</t>
  </si>
  <si>
    <t>335802053</t>
  </si>
  <si>
    <t>335802045</t>
  </si>
  <si>
    <t>335802041</t>
  </si>
  <si>
    <t>335802037</t>
  </si>
  <si>
    <t>335802030</t>
  </si>
  <si>
    <t>335802022</t>
  </si>
  <si>
    <t>335802021</t>
  </si>
  <si>
    <t>335801988</t>
  </si>
  <si>
    <t>335801986</t>
  </si>
  <si>
    <t>335801982</t>
  </si>
  <si>
    <t>335801976</t>
  </si>
  <si>
    <t>335801960</t>
  </si>
  <si>
    <t>GAVETA DE DEPOSITO LLENA</t>
  </si>
  <si>
    <t>GAVETA DE RECHAZO LLENA</t>
  </si>
  <si>
    <t>Martinez Perez, Jeffrey</t>
  </si>
  <si>
    <t>Doñe Ramirez, Luis Manuel</t>
  </si>
  <si>
    <t>CARGA EXITOSA</t>
  </si>
  <si>
    <t>REINICIO EXITOSO</t>
  </si>
  <si>
    <t>335802692</t>
  </si>
  <si>
    <t>335802652</t>
  </si>
  <si>
    <t>335802631</t>
  </si>
  <si>
    <t>335802629</t>
  </si>
  <si>
    <t>335802607</t>
  </si>
  <si>
    <t>335802605</t>
  </si>
  <si>
    <t>335802600</t>
  </si>
  <si>
    <t>335802593</t>
  </si>
  <si>
    <t>335802592</t>
  </si>
  <si>
    <t>335802586</t>
  </si>
  <si>
    <t>335802573</t>
  </si>
  <si>
    <t>335802566</t>
  </si>
  <si>
    <t>335802558</t>
  </si>
  <si>
    <t>335802546</t>
  </si>
  <si>
    <t>335802543</t>
  </si>
  <si>
    <t>335802509</t>
  </si>
  <si>
    <t>335802500</t>
  </si>
  <si>
    <t>335802486</t>
  </si>
  <si>
    <t>335802480</t>
  </si>
  <si>
    <t>335802462</t>
  </si>
  <si>
    <t>335802461</t>
  </si>
  <si>
    <t>335802432</t>
  </si>
  <si>
    <t>335802304</t>
  </si>
  <si>
    <t>Reyes Martinez, Samuel Elymax</t>
  </si>
  <si>
    <t>Peguero Solano, Victor Manuel</t>
  </si>
  <si>
    <t>335802731</t>
  </si>
  <si>
    <t>335802725</t>
  </si>
  <si>
    <t>335802719</t>
  </si>
  <si>
    <t>335802716</t>
  </si>
  <si>
    <t>335802634</t>
  </si>
  <si>
    <t>335802630</t>
  </si>
  <si>
    <t>335802627</t>
  </si>
  <si>
    <t>335802621</t>
  </si>
  <si>
    <t>335802514</t>
  </si>
  <si>
    <t>335802442</t>
  </si>
  <si>
    <t xml:space="preserve">Martinez Perez, Jeffrey </t>
  </si>
  <si>
    <t>335803097</t>
  </si>
  <si>
    <t>335803094</t>
  </si>
  <si>
    <t>335803093</t>
  </si>
  <si>
    <t>335803091</t>
  </si>
  <si>
    <t>335802982</t>
  </si>
  <si>
    <t>335802943</t>
  </si>
  <si>
    <t>335802850</t>
  </si>
  <si>
    <t>335802826</t>
  </si>
  <si>
    <t>335802814</t>
  </si>
  <si>
    <t>24 Febrero de 2021</t>
  </si>
  <si>
    <t>GAVETA VACIAS + GAVETAS FALLANDO</t>
  </si>
  <si>
    <t>335803130</t>
  </si>
  <si>
    <t>335803129</t>
  </si>
  <si>
    <t>335803128</t>
  </si>
  <si>
    <t>335803127</t>
  </si>
  <si>
    <t>335803126</t>
  </si>
  <si>
    <t>335803124</t>
  </si>
  <si>
    <t>335803122</t>
  </si>
  <si>
    <t>335803121</t>
  </si>
  <si>
    <t>335803120</t>
  </si>
  <si>
    <t>335803119</t>
  </si>
  <si>
    <t>335803118</t>
  </si>
  <si>
    <t>335803117</t>
  </si>
  <si>
    <t>335803116</t>
  </si>
  <si>
    <t>335803114</t>
  </si>
  <si>
    <t>335802814 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</si>
</sst>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22" fontId="50" fillId="5" borderId="59" xfId="0" applyNumberFormat="1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50" fillId="5" borderId="5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6"/>
      <tableStyleElement type="headerRow" dxfId="315"/>
      <tableStyleElement type="totalRow" dxfId="314"/>
      <tableStyleElement type="firstColumn" dxfId="313"/>
      <tableStyleElement type="lastColumn" dxfId="312"/>
      <tableStyleElement type="firstRowStripe" dxfId="311"/>
      <tableStyleElement type="firstColumnStripe" dxfId="31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Febrero/21/5to.%20Corte%20Reporte%20Seguimiento%20Cajeros%20Automaticos%20%2021-02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</v>
          </cell>
          <cell r="C464" t="str">
            <v>DISTRITO NACIONAL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660</v>
          </cell>
          <cell r="B508" t="str">
            <v>ATM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Pensiones y Jubilaciones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Occidental Mall</v>
          </cell>
          <cell r="C652" t="str">
            <v>DISTRITO NACIONAL</v>
          </cell>
        </row>
        <row r="653">
          <cell r="A653">
            <v>813</v>
          </cell>
          <cell r="B653" t="str">
            <v>ATM UNP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  <cell r="C823" t="str">
            <v>DISTRITO NACIONAL</v>
          </cell>
        </row>
        <row r="824">
          <cell r="A824">
            <v>994</v>
          </cell>
          <cell r="B824" t="str">
            <v>ATM Telemicro</v>
          </cell>
          <cell r="C824" t="str">
            <v>DISTRITO NACIONAL</v>
          </cell>
        </row>
        <row r="825">
          <cell r="A825">
            <v>995</v>
          </cell>
          <cell r="B825" t="str">
            <v xml:space="preserve">ATM Oficina San Cristobal III (Lobby) </v>
          </cell>
          <cell r="C825" t="str">
            <v>SUR</v>
          </cell>
        </row>
        <row r="826">
          <cell r="A826">
            <v>996</v>
          </cell>
          <cell r="B826" t="str">
            <v xml:space="preserve">ATM Estación Texaco Charles Summer </v>
          </cell>
          <cell r="C826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496</v>
          </cell>
          <cell r="B337" t="str">
            <v>DRBR496</v>
          </cell>
          <cell r="C337" t="str">
            <v>La Sirena Bonao</v>
          </cell>
          <cell r="D337" t="str">
            <v>Diebold</v>
          </cell>
          <cell r="E337" t="str">
            <v>Norte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La Vega</v>
          </cell>
        </row>
        <row r="338">
          <cell r="A338">
            <v>497</v>
          </cell>
          <cell r="B338" t="str">
            <v>DRBR497</v>
          </cell>
          <cell r="C338" t="str">
            <v>OFICINA EL PORTAL II</v>
          </cell>
          <cell r="D338" t="str">
            <v>NCR</v>
          </cell>
          <cell r="E338" t="str">
            <v>Norte</v>
          </cell>
          <cell r="F338" t="str">
            <v>SI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No</v>
          </cell>
          <cell r="L338" t="str">
            <v>Si</v>
          </cell>
          <cell r="M338" t="str">
            <v>No</v>
          </cell>
          <cell r="N338" t="str">
            <v>Si</v>
          </cell>
          <cell r="O338" t="str">
            <v>Santiago 2</v>
          </cell>
        </row>
        <row r="339">
          <cell r="A339">
            <v>498</v>
          </cell>
          <cell r="B339" t="str">
            <v>DRBR498</v>
          </cell>
          <cell r="C339" t="str">
            <v>SHELL 27 FEB-TIRADENTES</v>
          </cell>
          <cell r="D339" t="str">
            <v>Diebold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Si</v>
          </cell>
          <cell r="O339" t="str">
            <v>Grupo 3</v>
          </cell>
        </row>
        <row r="340">
          <cell r="A340">
            <v>499</v>
          </cell>
          <cell r="B340" t="str">
            <v>DRBR499</v>
          </cell>
          <cell r="C340" t="str">
            <v>ESTACION ESSO 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8</v>
          </cell>
        </row>
        <row r="341">
          <cell r="A341">
            <v>500</v>
          </cell>
          <cell r="B341" t="str">
            <v>DRBR500</v>
          </cell>
          <cell r="C341" t="str">
            <v>OFICINA CUTUPU</v>
          </cell>
          <cell r="D341" t="str">
            <v>Wincor Nixdorf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No</v>
          </cell>
          <cell r="L341" t="str">
            <v>Si</v>
          </cell>
          <cell r="M341" t="str">
            <v>No</v>
          </cell>
          <cell r="N341" t="str">
            <v>Si</v>
          </cell>
          <cell r="O341" t="str">
            <v>La Vega</v>
          </cell>
        </row>
        <row r="342">
          <cell r="A342">
            <v>501</v>
          </cell>
          <cell r="B342" t="str">
            <v>DRBR501</v>
          </cell>
          <cell r="C342" t="str">
            <v>OFICINA LAS CANELAS</v>
          </cell>
          <cell r="D342" t="str">
            <v>NCR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Oficina</v>
          </cell>
        </row>
        <row r="343">
          <cell r="A343">
            <v>502</v>
          </cell>
          <cell r="B343" t="str">
            <v>DRBR502</v>
          </cell>
          <cell r="C343" t="str">
            <v>CENTRO M. MATERNO INFANTIL</v>
          </cell>
          <cell r="D343" t="str">
            <v>Diebold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>Santiago 1</v>
          </cell>
        </row>
        <row r="344">
          <cell r="A344">
            <v>504</v>
          </cell>
          <cell r="B344" t="str">
            <v>DRBR504</v>
          </cell>
          <cell r="C344" t="str">
            <v>CURNA-UASD, NAGUA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Nagua</v>
          </cell>
        </row>
        <row r="345">
          <cell r="A345">
            <v>507</v>
          </cell>
          <cell r="B345" t="str">
            <v>DRBR507</v>
          </cell>
          <cell r="C345" t="str">
            <v>Estacion SIGMA Boca Chica</v>
          </cell>
          <cell r="D345" t="str">
            <v/>
          </cell>
          <cell r="E345" t="str">
            <v/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510</v>
          </cell>
          <cell r="B346" t="str">
            <v>DRBR510</v>
          </cell>
          <cell r="C346" t="str">
            <v>FERRETERIA BELLON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Santiago 1</v>
          </cell>
        </row>
        <row r="347">
          <cell r="A347">
            <v>511</v>
          </cell>
          <cell r="B347" t="str">
            <v>DRBR511</v>
          </cell>
          <cell r="C347" t="str">
            <v>OFICINA RIO SAN JUAN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No</v>
          </cell>
          <cell r="N347" t="str">
            <v>Si</v>
          </cell>
          <cell r="O347" t="str">
            <v>Nagua</v>
          </cell>
        </row>
        <row r="348">
          <cell r="A348">
            <v>512</v>
          </cell>
          <cell r="B348" t="str">
            <v>DRBR512</v>
          </cell>
          <cell r="C348"/>
          <cell r="D348"/>
          <cell r="E348"/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513</v>
          </cell>
          <cell r="B349" t="str">
            <v>DRBR513</v>
          </cell>
          <cell r="C349" t="str">
            <v>OFICINA NISIBON</v>
          </cell>
          <cell r="D349" t="str">
            <v>Diebold</v>
          </cell>
          <cell r="E349" t="str">
            <v>Este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Oficina</v>
          </cell>
        </row>
        <row r="350">
          <cell r="A350">
            <v>514</v>
          </cell>
          <cell r="B350" t="str">
            <v>DRBR514</v>
          </cell>
          <cell r="C350" t="str">
            <v>AUTOSERVICIO C. DE GAULLE</v>
          </cell>
          <cell r="D350" t="str">
            <v>Diebold</v>
          </cell>
          <cell r="E350" t="str">
            <v>Distrito Nacional</v>
          </cell>
          <cell r="F350" t="str">
            <v>NO</v>
          </cell>
          <cell r="G350" t="str">
            <v>Si</v>
          </cell>
          <cell r="H350" t="str">
            <v>No</v>
          </cell>
          <cell r="I350" t="str">
            <v>No</v>
          </cell>
          <cell r="J350" t="str">
            <v>No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No</v>
          </cell>
          <cell r="O350" t="str">
            <v>Grupo 4</v>
          </cell>
        </row>
        <row r="351">
          <cell r="A351">
            <v>515</v>
          </cell>
          <cell r="B351" t="str">
            <v>DRBR515</v>
          </cell>
          <cell r="C351" t="str">
            <v>Agora Mall #1</v>
          </cell>
          <cell r="D351" t="str">
            <v>NCR</v>
          </cell>
          <cell r="E351" t="str">
            <v>Distrito Nacional</v>
          </cell>
          <cell r="F351" t="str">
            <v>SI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No</v>
          </cell>
          <cell r="O351" t="str">
            <v>Grupo 8</v>
          </cell>
        </row>
        <row r="352">
          <cell r="A352">
            <v>516</v>
          </cell>
          <cell r="B352" t="str">
            <v>DRBR516</v>
          </cell>
          <cell r="C352" t="str">
            <v>OFIC GAZCUE</v>
          </cell>
          <cell r="D352" t="str">
            <v>Diebold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Si</v>
          </cell>
          <cell r="O352" t="str">
            <v>Grupo 3</v>
          </cell>
        </row>
        <row r="353">
          <cell r="A353">
            <v>517</v>
          </cell>
          <cell r="B353" t="str">
            <v>DRBR517</v>
          </cell>
          <cell r="C353" t="str">
            <v>Autobanco San Soucí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7</v>
          </cell>
        </row>
        <row r="354">
          <cell r="A354">
            <v>518</v>
          </cell>
          <cell r="B354" t="str">
            <v>DRBR518</v>
          </cell>
          <cell r="C354" t="str">
            <v>OFIC LOS ALAMOS</v>
          </cell>
          <cell r="D354" t="str">
            <v>Diebold</v>
          </cell>
          <cell r="E354" t="str">
            <v>Norte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Santiago 2</v>
          </cell>
        </row>
        <row r="355">
          <cell r="A355">
            <v>519</v>
          </cell>
          <cell r="B355" t="str">
            <v>DRBR519</v>
          </cell>
          <cell r="C355" t="str">
            <v>PLAZA C. ESTRELLA, BAVARO</v>
          </cell>
          <cell r="D355" t="str">
            <v>Diebold</v>
          </cell>
          <cell r="E355" t="str">
            <v>Este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Si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Romana-Higuey</v>
          </cell>
        </row>
        <row r="356">
          <cell r="A356">
            <v>520</v>
          </cell>
          <cell r="B356" t="str">
            <v>DRBR520</v>
          </cell>
          <cell r="C356" t="str">
            <v>COOPERATIVA NAVARRETE</v>
          </cell>
          <cell r="D356" t="str">
            <v>Diebold</v>
          </cell>
          <cell r="E356" t="str">
            <v>Norte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Si</v>
          </cell>
          <cell r="M356" t="str">
            <v>No</v>
          </cell>
          <cell r="N356" t="str">
            <v>Si</v>
          </cell>
          <cell r="O356" t="str">
            <v>Oficina</v>
          </cell>
        </row>
        <row r="357">
          <cell r="A357">
            <v>521</v>
          </cell>
          <cell r="B357" t="str">
            <v>DRBR521</v>
          </cell>
          <cell r="C357" t="str">
            <v>OFIC. BAYAHIBE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Romana-Higuey</v>
          </cell>
        </row>
        <row r="358">
          <cell r="A358">
            <v>522</v>
          </cell>
          <cell r="B358" t="str">
            <v>DRBR522</v>
          </cell>
          <cell r="C358" t="str">
            <v>OFIC. GALERIA 360</v>
          </cell>
          <cell r="D358" t="str">
            <v>Diebold</v>
          </cell>
          <cell r="E358" t="str">
            <v>Distrito Nacional</v>
          </cell>
          <cell r="F358" t="str">
            <v>SI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>Grupo 8</v>
          </cell>
        </row>
        <row r="359">
          <cell r="A359">
            <v>524</v>
          </cell>
          <cell r="B359" t="str">
            <v>DRBR524</v>
          </cell>
          <cell r="C359" t="str">
            <v>DNCD</v>
          </cell>
          <cell r="D359" t="str">
            <v>Wincor Nixdorf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3</v>
          </cell>
        </row>
        <row r="360">
          <cell r="A360">
            <v>525</v>
          </cell>
          <cell r="B360" t="str">
            <v>DRBR525</v>
          </cell>
          <cell r="C360" t="str">
            <v>ATM Supermercado Bravo Las Americas</v>
          </cell>
          <cell r="D360" t="str">
            <v>NCR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No</v>
          </cell>
          <cell r="K360" t="str">
            <v>No</v>
          </cell>
          <cell r="L360" t="str">
            <v>No</v>
          </cell>
          <cell r="M360" t="str">
            <v>No</v>
          </cell>
          <cell r="N360" t="str">
            <v>No</v>
          </cell>
          <cell r="O360" t="str">
            <v/>
          </cell>
        </row>
        <row r="361">
          <cell r="A361">
            <v>527</v>
          </cell>
          <cell r="B361" t="str">
            <v>DRBR527</v>
          </cell>
          <cell r="C361" t="str">
            <v>Of. Zona Oriental #2</v>
          </cell>
          <cell r="D361" t="str">
            <v/>
          </cell>
          <cell r="E361" t="str">
            <v>Distrito Nacional</v>
          </cell>
          <cell r="F361" t="str">
            <v>SI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528</v>
          </cell>
          <cell r="B362" t="str">
            <v>DRBR284</v>
          </cell>
          <cell r="C362" t="str">
            <v>FERRETERIA OCHOA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Si</v>
          </cell>
          <cell r="N362" t="str">
            <v>No</v>
          </cell>
          <cell r="O362" t="str">
            <v>Santiago 2</v>
          </cell>
        </row>
        <row r="363">
          <cell r="A363">
            <v>529</v>
          </cell>
          <cell r="B363" t="str">
            <v>DRBR529</v>
          </cell>
          <cell r="C363" t="str">
            <v>PLAN SOCIAL PRESIDENCIA</v>
          </cell>
          <cell r="D363" t="str">
            <v>Wincor Nixdorf</v>
          </cell>
          <cell r="E363" t="str">
            <v>Distrito Nacional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No</v>
          </cell>
          <cell r="M363" t="str">
            <v>No</v>
          </cell>
          <cell r="N363" t="str">
            <v>No</v>
          </cell>
          <cell r="O363" t="str">
            <v>Grupo 7</v>
          </cell>
        </row>
        <row r="364">
          <cell r="A364">
            <v>531</v>
          </cell>
          <cell r="B364" t="str">
            <v>DRBR531</v>
          </cell>
          <cell r="C364" t="str">
            <v>ESCUELA NAC. JUDICATURA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No</v>
          </cell>
          <cell r="H364" t="str">
            <v>No</v>
          </cell>
          <cell r="I364" t="str">
            <v>No</v>
          </cell>
          <cell r="J364" t="str">
            <v>No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3</v>
          </cell>
        </row>
        <row r="365">
          <cell r="A365">
            <v>532</v>
          </cell>
          <cell r="B365" t="str">
            <v>DRBR532</v>
          </cell>
          <cell r="C365" t="str">
            <v>OFIC. GUANABANO</v>
          </cell>
          <cell r="D365" t="str">
            <v>Wincor Nixdorf</v>
          </cell>
          <cell r="E365" t="str">
            <v>Norte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No</v>
          </cell>
          <cell r="L365" t="str">
            <v>Si</v>
          </cell>
          <cell r="M365" t="str">
            <v>No</v>
          </cell>
          <cell r="N365" t="str">
            <v>Si</v>
          </cell>
          <cell r="O365" t="str">
            <v>La Vega</v>
          </cell>
        </row>
        <row r="366">
          <cell r="A366">
            <v>533</v>
          </cell>
          <cell r="B366" t="str">
            <v>DRBR533</v>
          </cell>
          <cell r="C366" t="str">
            <v>Ofic. AILA II</v>
          </cell>
          <cell r="D366" t="str">
            <v>Diebold</v>
          </cell>
          <cell r="E366" t="str">
            <v>Este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Si</v>
          </cell>
          <cell r="O366" t="str">
            <v>Grupo 9</v>
          </cell>
        </row>
        <row r="367">
          <cell r="A367">
            <v>534</v>
          </cell>
          <cell r="B367" t="str">
            <v>DRBR534</v>
          </cell>
          <cell r="C367" t="str">
            <v>Ofic. Torre BRRD II</v>
          </cell>
          <cell r="D367" t="str">
            <v>Wincor Nixdorf</v>
          </cell>
          <cell r="E367" t="str">
            <v>Distrito Nacional</v>
          </cell>
          <cell r="F367" t="str">
            <v>SI</v>
          </cell>
          <cell r="G367" t="str">
            <v>Si</v>
          </cell>
          <cell r="H367" t="str">
            <v>No</v>
          </cell>
          <cell r="I367" t="str">
            <v>No</v>
          </cell>
          <cell r="J367" t="str">
            <v>No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No</v>
          </cell>
          <cell r="O367" t="str">
            <v>Grupo 2</v>
          </cell>
        </row>
        <row r="368">
          <cell r="A368">
            <v>535</v>
          </cell>
          <cell r="B368" t="str">
            <v>DRBR535</v>
          </cell>
          <cell r="C368" t="str">
            <v>Autoservicio Torre BR</v>
          </cell>
          <cell r="D368" t="str">
            <v>NCR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536</v>
          </cell>
          <cell r="B369" t="str">
            <v>DRBR509</v>
          </cell>
          <cell r="C369" t="str">
            <v>PLAZA LAMA SAN ISIDRO</v>
          </cell>
          <cell r="D369" t="str">
            <v>Wincor Nixdorf</v>
          </cell>
          <cell r="E369" t="str">
            <v>Distrito Nacional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>Grupo 4</v>
          </cell>
        </row>
        <row r="370">
          <cell r="A370">
            <v>537</v>
          </cell>
          <cell r="B370" t="str">
            <v>DRBR537</v>
          </cell>
          <cell r="C370" t="str">
            <v>EST. TEXACO ENRIQUILLO</v>
          </cell>
          <cell r="D370" t="str">
            <v>Wincor Nixdorf</v>
          </cell>
          <cell r="E370" t="str">
            <v>Sur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Si</v>
          </cell>
          <cell r="O370" t="str">
            <v>Barahona</v>
          </cell>
        </row>
        <row r="371">
          <cell r="A371">
            <v>538</v>
          </cell>
          <cell r="B371" t="str">
            <v>DRBR538</v>
          </cell>
          <cell r="C371" t="str">
            <v>Autoservicios San Francisco de Macoris</v>
          </cell>
          <cell r="D371" t="str">
            <v>NCR</v>
          </cell>
          <cell r="E371" t="str">
            <v/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/>
          </cell>
        </row>
        <row r="372">
          <cell r="A372">
            <v>539</v>
          </cell>
          <cell r="B372" t="str">
            <v>DRBR539</v>
          </cell>
          <cell r="C372" t="str">
            <v>S/M Cadena Los Proceres</v>
          </cell>
          <cell r="D372" t="str">
            <v/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Grupo 6</v>
          </cell>
        </row>
        <row r="373">
          <cell r="A373">
            <v>540</v>
          </cell>
          <cell r="B373" t="str">
            <v>DRBR540</v>
          </cell>
          <cell r="C373" t="str">
            <v>Ofic. SAMBIL I</v>
          </cell>
          <cell r="D373" t="str">
            <v>Wincor Nixdorf</v>
          </cell>
          <cell r="E373" t="str">
            <v>Distrito Nacional</v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8</v>
          </cell>
        </row>
        <row r="374">
          <cell r="A374">
            <v>541</v>
          </cell>
          <cell r="B374" t="str">
            <v>DRBR541</v>
          </cell>
          <cell r="C374" t="str">
            <v>OFIC. SAMBIL II</v>
          </cell>
          <cell r="D374" t="str">
            <v>Wincor Nixdorf</v>
          </cell>
          <cell r="E374" t="str">
            <v>Distrito Nacional</v>
          </cell>
          <cell r="F374" t="str">
            <v>SI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542</v>
          </cell>
          <cell r="B375" t="str">
            <v>DRBR542</v>
          </cell>
          <cell r="C375" t="str">
            <v>S/M CADENA CARRETERA M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NO</v>
          </cell>
          <cell r="H375" t="str">
            <v>SI</v>
          </cell>
          <cell r="I375" t="str">
            <v/>
          </cell>
          <cell r="J375" t="str">
            <v>SI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A376">
            <v>544</v>
          </cell>
          <cell r="B376" t="str">
            <v>DRBR481</v>
          </cell>
          <cell r="C376" t="str">
            <v>DIRECCION GENERAL TECNOLOGIA</v>
          </cell>
          <cell r="D376" t="str">
            <v>NCR</v>
          </cell>
          <cell r="E376" t="str">
            <v>Distrito Nacional</v>
          </cell>
          <cell r="F376" t="str">
            <v>NO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Si</v>
          </cell>
          <cell r="O376" t="str">
            <v>Grupo 2</v>
          </cell>
        </row>
        <row r="377">
          <cell r="A377">
            <v>545</v>
          </cell>
          <cell r="B377" t="str">
            <v>DRBR995</v>
          </cell>
          <cell r="C377" t="str">
            <v>Isabel La Católica II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7</v>
          </cell>
        </row>
        <row r="378">
          <cell r="A378">
            <v>546</v>
          </cell>
          <cell r="B378" t="str">
            <v>DRBR230</v>
          </cell>
          <cell r="C378" t="str">
            <v>ITLAS</v>
          </cell>
          <cell r="D378" t="str">
            <v>NCR</v>
          </cell>
          <cell r="E378" t="str">
            <v>Este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Si</v>
          </cell>
          <cell r="N378" t="str">
            <v>No</v>
          </cell>
          <cell r="O378" t="str">
            <v>Grupo 9</v>
          </cell>
        </row>
        <row r="379">
          <cell r="A379">
            <v>547</v>
          </cell>
          <cell r="B379" t="str">
            <v>DRBR16B</v>
          </cell>
          <cell r="C379" t="str">
            <v>Plaza Lama Herrera</v>
          </cell>
          <cell r="D379" t="str">
            <v>NCR</v>
          </cell>
          <cell r="E379" t="str">
            <v>Distrito Nacional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Si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6</v>
          </cell>
        </row>
        <row r="380">
          <cell r="A380">
            <v>548</v>
          </cell>
          <cell r="B380" t="str">
            <v>DRBR130</v>
          </cell>
          <cell r="C380" t="str">
            <v>AMET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Grupo 1</v>
          </cell>
        </row>
        <row r="381">
          <cell r="A381">
            <v>549</v>
          </cell>
          <cell r="B381" t="str">
            <v>DRBR026</v>
          </cell>
          <cell r="C381" t="str">
            <v>Ministerio de Turismo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No</v>
          </cell>
          <cell r="M381" t="str">
            <v>No</v>
          </cell>
          <cell r="N381" t="str">
            <v>No</v>
          </cell>
          <cell r="O381" t="str">
            <v>Grupo 3</v>
          </cell>
        </row>
        <row r="382">
          <cell r="A382">
            <v>551</v>
          </cell>
          <cell r="B382" t="str">
            <v>DRBR01C</v>
          </cell>
          <cell r="C382" t="str">
            <v>Ofic. Padre Castellanos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7</v>
          </cell>
        </row>
        <row r="383">
          <cell r="A383">
            <v>552</v>
          </cell>
          <cell r="B383" t="str">
            <v>DRBR323</v>
          </cell>
          <cell r="C383" t="str">
            <v>Suprema Corte de Justicia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No</v>
          </cell>
          <cell r="L383" t="str">
            <v>No</v>
          </cell>
          <cell r="M383" t="str">
            <v>No</v>
          </cell>
          <cell r="N383" t="str">
            <v>No</v>
          </cell>
          <cell r="O383" t="str">
            <v>Grupo 2</v>
          </cell>
        </row>
        <row r="384">
          <cell r="A384">
            <v>553</v>
          </cell>
          <cell r="B384" t="str">
            <v>DRBR270</v>
          </cell>
          <cell r="C384" t="str">
            <v>CENTRO CAJA LAS AMERICAS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No</v>
          </cell>
          <cell r="I384" t="str">
            <v>No</v>
          </cell>
          <cell r="J384" t="str">
            <v>No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7</v>
          </cell>
        </row>
        <row r="385">
          <cell r="A385">
            <v>554</v>
          </cell>
          <cell r="B385" t="str">
            <v>DRBR011</v>
          </cell>
          <cell r="C385" t="str">
            <v>Ofic. Isabel La Católica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555</v>
          </cell>
          <cell r="B386" t="str">
            <v>DRBR24P</v>
          </cell>
          <cell r="C386" t="str">
            <v>Estación Shell Las Praderas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Si</v>
          </cell>
          <cell r="L386" t="str">
            <v>Si</v>
          </cell>
          <cell r="M386" t="str">
            <v>Si</v>
          </cell>
          <cell r="N386" t="str">
            <v>Si</v>
          </cell>
          <cell r="O386" t="str">
            <v>Grupo 6</v>
          </cell>
        </row>
        <row r="387">
          <cell r="A387">
            <v>556</v>
          </cell>
          <cell r="B387" t="str">
            <v>DRBR065</v>
          </cell>
          <cell r="C387" t="str">
            <v>Almacén Av. Luperón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No</v>
          </cell>
          <cell r="H387" t="str">
            <v>No</v>
          </cell>
          <cell r="I387" t="str">
            <v>No</v>
          </cell>
          <cell r="J387" t="str">
            <v>No</v>
          </cell>
          <cell r="K387" t="str">
            <v>No</v>
          </cell>
          <cell r="L387" t="str">
            <v>No</v>
          </cell>
          <cell r="M387" t="str">
            <v>No</v>
          </cell>
          <cell r="N387" t="str">
            <v>No</v>
          </cell>
          <cell r="O387" t="str">
            <v>Grupo 6</v>
          </cell>
        </row>
        <row r="388">
          <cell r="A388">
            <v>557</v>
          </cell>
          <cell r="B388" t="str">
            <v>DRBR022</v>
          </cell>
          <cell r="C388" t="str">
            <v>Tienda La Sirena Av. Mella</v>
          </cell>
          <cell r="D388" t="str">
            <v>NCR</v>
          </cell>
          <cell r="E388" t="str">
            <v>Distrito Nacional</v>
          </cell>
          <cell r="F388" t="str">
            <v>SI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No</v>
          </cell>
          <cell r="O388" t="str">
            <v>Grupo 7</v>
          </cell>
        </row>
        <row r="389">
          <cell r="A389">
            <v>558</v>
          </cell>
          <cell r="B389" t="str">
            <v>DRBR106</v>
          </cell>
          <cell r="C389" t="str">
            <v>Base Naval 27 de Febrero</v>
          </cell>
          <cell r="D389" t="str">
            <v>NCR</v>
          </cell>
          <cell r="E389" t="str">
            <v>Distrito Nacional</v>
          </cell>
          <cell r="F389" t="str">
            <v>NO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Si</v>
          </cell>
          <cell r="O389" t="str">
            <v>Grupo 7</v>
          </cell>
        </row>
        <row r="390">
          <cell r="A390">
            <v>559</v>
          </cell>
          <cell r="B390" t="str">
            <v>DRBR559</v>
          </cell>
          <cell r="C390" t="str">
            <v>UNP Metro #1</v>
          </cell>
          <cell r="D390" t="str">
            <v>NCR</v>
          </cell>
          <cell r="E390" t="str">
            <v>Distrito Nacional</v>
          </cell>
          <cell r="F390" t="str">
            <v>SI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Grupo 8</v>
          </cell>
        </row>
        <row r="391">
          <cell r="A391">
            <v>560</v>
          </cell>
          <cell r="B391" t="str">
            <v>DRBR229</v>
          </cell>
          <cell r="C391" t="str">
            <v>JUNTA CENTRAL ELECTORAL</v>
          </cell>
          <cell r="D391" t="str">
            <v>Diebold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5</v>
          </cell>
        </row>
        <row r="392">
          <cell r="A392">
            <v>561</v>
          </cell>
          <cell r="B392" t="str">
            <v>DRBR133</v>
          </cell>
          <cell r="C392" t="str">
            <v>Comando Reg. P.N. S.D Este</v>
          </cell>
          <cell r="D392" t="str">
            <v>NCR</v>
          </cell>
          <cell r="E392" t="str">
            <v>Distrito Nacional</v>
          </cell>
          <cell r="F392" t="str">
            <v>NO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4</v>
          </cell>
        </row>
        <row r="393">
          <cell r="A393">
            <v>562</v>
          </cell>
          <cell r="B393" t="str">
            <v>DRBR226</v>
          </cell>
          <cell r="C393" t="str">
            <v>JUMBO Carretera Mella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No</v>
          </cell>
          <cell r="O393" t="str">
            <v>Grupo 4</v>
          </cell>
        </row>
        <row r="394">
          <cell r="A394">
            <v>563</v>
          </cell>
          <cell r="B394" t="str">
            <v>DRBR233</v>
          </cell>
          <cell r="C394" t="str">
            <v>Base Aerea San Isidro</v>
          </cell>
          <cell r="D394" t="str">
            <v>NCR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Si</v>
          </cell>
          <cell r="O394" t="str">
            <v>Grupo 9</v>
          </cell>
        </row>
        <row r="395">
          <cell r="A395">
            <v>564</v>
          </cell>
          <cell r="B395" t="str">
            <v>DRBR168</v>
          </cell>
          <cell r="C395" t="str">
            <v>Ministerio de Agricultura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No</v>
          </cell>
          <cell r="K395" t="str">
            <v>No</v>
          </cell>
          <cell r="L395" t="str">
            <v>No</v>
          </cell>
          <cell r="M395" t="str">
            <v>No</v>
          </cell>
          <cell r="N395" t="str">
            <v>No</v>
          </cell>
          <cell r="O395" t="str">
            <v>Grupo 6</v>
          </cell>
        </row>
        <row r="396">
          <cell r="A396">
            <v>565</v>
          </cell>
          <cell r="B396" t="str">
            <v>DRBR24H</v>
          </cell>
          <cell r="C396" t="str">
            <v>S/M Cadena, Nuñez De C.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No</v>
          </cell>
          <cell r="O396" t="str">
            <v>Grupo 6</v>
          </cell>
        </row>
        <row r="397">
          <cell r="A397">
            <v>566</v>
          </cell>
          <cell r="B397" t="str">
            <v>DRBR508</v>
          </cell>
          <cell r="C397" t="str">
            <v>HIPERMERCADO OLE AUT. DUARTE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567</v>
          </cell>
          <cell r="B398" t="str">
            <v>DRBR015</v>
          </cell>
          <cell r="C398" t="str">
            <v>Ofic. Máximo Gómez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Si</v>
          </cell>
          <cell r="O398" t="str">
            <v>Grupo 3</v>
          </cell>
        </row>
        <row r="399">
          <cell r="A399">
            <v>568</v>
          </cell>
          <cell r="B399" t="str">
            <v>DRBR01F</v>
          </cell>
          <cell r="C399" t="str">
            <v>Ministerio de Educación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No</v>
          </cell>
          <cell r="K399" t="str">
            <v>No</v>
          </cell>
          <cell r="L399" t="str">
            <v>No</v>
          </cell>
          <cell r="M399" t="str">
            <v>No</v>
          </cell>
          <cell r="N399" t="str">
            <v>No</v>
          </cell>
          <cell r="O399" t="str">
            <v>Grupo 3</v>
          </cell>
        </row>
        <row r="400">
          <cell r="A400">
            <v>569</v>
          </cell>
          <cell r="B400" t="str">
            <v>DRBR03B</v>
          </cell>
          <cell r="C400" t="str">
            <v>Superintendencia De Seguros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570</v>
          </cell>
          <cell r="B401" t="str">
            <v>DRBR478</v>
          </cell>
          <cell r="C401" t="str">
            <v>SUPERMERCADO LIVERPOOL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No</v>
          </cell>
          <cell r="O401" t="str">
            <v>Grupo 1</v>
          </cell>
        </row>
        <row r="402">
          <cell r="A402">
            <v>571</v>
          </cell>
          <cell r="B402" t="str">
            <v>DRBR16C</v>
          </cell>
          <cell r="C402" t="str">
            <v>Hospital Central FFAA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8</v>
          </cell>
        </row>
        <row r="403">
          <cell r="A403">
            <v>572</v>
          </cell>
          <cell r="B403" t="str">
            <v>DRBR174</v>
          </cell>
          <cell r="C403" t="str">
            <v>Olé Av. Ovando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1</v>
          </cell>
        </row>
        <row r="404">
          <cell r="A404">
            <v>573</v>
          </cell>
          <cell r="B404" t="str">
            <v>DRBR038</v>
          </cell>
          <cell r="C404" t="str">
            <v>IDSS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No</v>
          </cell>
          <cell r="L404" t="str">
            <v>No</v>
          </cell>
          <cell r="M404" t="str">
            <v>No</v>
          </cell>
          <cell r="N404" t="str">
            <v>No</v>
          </cell>
          <cell r="O404" t="str">
            <v>Grupo 1</v>
          </cell>
        </row>
        <row r="405">
          <cell r="A405">
            <v>574</v>
          </cell>
          <cell r="B405" t="str">
            <v>DRBR080</v>
          </cell>
          <cell r="C405" t="str">
            <v>Club Obras Públicas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No</v>
          </cell>
          <cell r="O405" t="str">
            <v>Grupo 1</v>
          </cell>
        </row>
        <row r="406">
          <cell r="A406">
            <v>575</v>
          </cell>
          <cell r="B406" t="str">
            <v>DRBR16P</v>
          </cell>
          <cell r="C406" t="str">
            <v>EDESUR Tiradentes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No</v>
          </cell>
          <cell r="O406" t="str">
            <v>Grupo 8</v>
          </cell>
        </row>
        <row r="407">
          <cell r="A407">
            <v>576</v>
          </cell>
          <cell r="B407" t="str">
            <v>DRBR576</v>
          </cell>
          <cell r="C407" t="str">
            <v>Nizao</v>
          </cell>
          <cell r="D407" t="str">
            <v>NCR</v>
          </cell>
          <cell r="E407" t="str">
            <v>Sur</v>
          </cell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>
            <v>577</v>
          </cell>
          <cell r="B408" t="str">
            <v>DRBR173</v>
          </cell>
          <cell r="C408" t="str">
            <v>Olé Av. Duarte</v>
          </cell>
          <cell r="D408" t="str">
            <v>NCR</v>
          </cell>
          <cell r="E408" t="str">
            <v>Distrito Nacional</v>
          </cell>
          <cell r="F408" t="str">
            <v>SI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7</v>
          </cell>
        </row>
        <row r="409">
          <cell r="A409">
            <v>578</v>
          </cell>
          <cell r="B409" t="str">
            <v>DRBR324</v>
          </cell>
          <cell r="C409" t="str">
            <v>Procuraduría G. de La Rep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2</v>
          </cell>
        </row>
        <row r="410">
          <cell r="A410">
            <v>579</v>
          </cell>
          <cell r="B410" t="str">
            <v>DRBR579</v>
          </cell>
          <cell r="C410" t="str">
            <v>ESTACION SUNIX DOWN TOWN</v>
          </cell>
          <cell r="D410" t="str">
            <v>Diebold</v>
          </cell>
          <cell r="E410" t="str">
            <v>Este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Romana-Higuey</v>
          </cell>
        </row>
        <row r="411">
          <cell r="A411">
            <v>580</v>
          </cell>
          <cell r="B411" t="str">
            <v>DRBR523</v>
          </cell>
          <cell r="C411" t="str">
            <v>EDIFICIO PROPAGAS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1</v>
          </cell>
        </row>
        <row r="412">
          <cell r="A412">
            <v>581</v>
          </cell>
          <cell r="B412" t="str">
            <v>DRBR426</v>
          </cell>
          <cell r="C412" t="str">
            <v>BNV II</v>
          </cell>
          <cell r="D412" t="str">
            <v>NCR</v>
          </cell>
          <cell r="E412" t="str">
            <v>Distrito Nacional</v>
          </cell>
          <cell r="F412" t="str">
            <v/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8</v>
          </cell>
        </row>
        <row r="413">
          <cell r="A413">
            <v>583</v>
          </cell>
          <cell r="B413" t="str">
            <v>DRBR431</v>
          </cell>
          <cell r="C413" t="str">
            <v>MINISTERIO DE LA FFAA I</v>
          </cell>
          <cell r="D413" t="str">
            <v>NCR</v>
          </cell>
          <cell r="E413" t="str">
            <v>Distrito Nacional</v>
          </cell>
          <cell r="F413" t="str">
            <v>NO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Si</v>
          </cell>
          <cell r="O413" t="str">
            <v>Grupo 5</v>
          </cell>
        </row>
        <row r="414">
          <cell r="A414">
            <v>584</v>
          </cell>
          <cell r="B414" t="str">
            <v>DRBR404</v>
          </cell>
          <cell r="C414" t="str">
            <v>Ofic. San Cristobal</v>
          </cell>
          <cell r="D414" t="str">
            <v>NCR</v>
          </cell>
          <cell r="E414" t="str">
            <v>Sur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585</v>
          </cell>
          <cell r="B415" t="str">
            <v>DRBR083</v>
          </cell>
          <cell r="C415" t="str">
            <v>Ofic. Haina Oriental</v>
          </cell>
          <cell r="D415" t="str">
            <v>NCR</v>
          </cell>
          <cell r="E415" t="str">
            <v>Sur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No</v>
          </cell>
          <cell r="L415" t="str">
            <v>Si</v>
          </cell>
          <cell r="M415" t="str">
            <v>No</v>
          </cell>
          <cell r="N415" t="str">
            <v>No</v>
          </cell>
          <cell r="O415" t="str">
            <v>Grupo 5</v>
          </cell>
        </row>
        <row r="416">
          <cell r="A416">
            <v>586</v>
          </cell>
          <cell r="B416" t="str">
            <v>DRBR01Q</v>
          </cell>
          <cell r="C416" t="str">
            <v>Palacio de Justicia</v>
          </cell>
          <cell r="D416" t="str">
            <v>NCR</v>
          </cell>
          <cell r="E416" t="str">
            <v>Distrito Nacional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No</v>
          </cell>
          <cell r="M416" t="str">
            <v>No</v>
          </cell>
          <cell r="N416" t="str">
            <v>No</v>
          </cell>
          <cell r="O416" t="str">
            <v>Grupo 3</v>
          </cell>
        </row>
        <row r="417">
          <cell r="A417">
            <v>587</v>
          </cell>
          <cell r="B417" t="str">
            <v>DRBR123</v>
          </cell>
          <cell r="C417" t="str">
            <v>Cuerpo de Ayudantes Militares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3</v>
          </cell>
        </row>
        <row r="418">
          <cell r="A418">
            <v>588</v>
          </cell>
          <cell r="B418" t="str">
            <v>DRBR01O</v>
          </cell>
          <cell r="C418" t="str">
            <v>INAVI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No</v>
          </cell>
          <cell r="N418" t="str">
            <v>No</v>
          </cell>
          <cell r="O418" t="str">
            <v>Grupo 3</v>
          </cell>
        </row>
        <row r="419">
          <cell r="A419">
            <v>589</v>
          </cell>
          <cell r="B419" t="str">
            <v>DRBR23E</v>
          </cell>
          <cell r="C419" t="str">
            <v>S/M Bravo San Vicente P.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No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4</v>
          </cell>
        </row>
        <row r="420">
          <cell r="A420">
            <v>590</v>
          </cell>
          <cell r="B420" t="str">
            <v>DRBR177</v>
          </cell>
          <cell r="C420" t="str">
            <v>Olé Av. Las Américas</v>
          </cell>
          <cell r="D420" t="str">
            <v>NCR</v>
          </cell>
          <cell r="E420" t="str">
            <v>Distrito Nacional</v>
          </cell>
          <cell r="F420" t="str">
            <v>SI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No</v>
          </cell>
          <cell r="O420" t="str">
            <v>Grupo 9</v>
          </cell>
        </row>
        <row r="421">
          <cell r="A421">
            <v>591</v>
          </cell>
          <cell r="B421" t="str">
            <v>DRBR24Z</v>
          </cell>
          <cell r="C421" t="str">
            <v>Universidad del Caribe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No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5</v>
          </cell>
        </row>
        <row r="422">
          <cell r="A422">
            <v>592</v>
          </cell>
          <cell r="B422" t="str">
            <v>DRBR081</v>
          </cell>
          <cell r="C422" t="str">
            <v>Centro Caja San Cristobal #1</v>
          </cell>
          <cell r="D422" t="str">
            <v>NCR</v>
          </cell>
          <cell r="E422" t="str">
            <v>Sur</v>
          </cell>
          <cell r="F422" t="str">
            <v>SI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Si</v>
          </cell>
          <cell r="O422" t="str">
            <v>Grupo 5</v>
          </cell>
        </row>
        <row r="423">
          <cell r="A423">
            <v>593</v>
          </cell>
          <cell r="B423" t="str">
            <v>DRBR242</v>
          </cell>
          <cell r="C423" t="str">
            <v>Fuerzas Armadas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594</v>
          </cell>
          <cell r="B424" t="str">
            <v>DRBR594</v>
          </cell>
          <cell r="C424" t="str">
            <v>PLAZA VENEZUELA, SANTIAGO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Santiago 1</v>
          </cell>
        </row>
        <row r="425">
          <cell r="A425">
            <v>595</v>
          </cell>
          <cell r="B425" t="str">
            <v>DRBR595</v>
          </cell>
          <cell r="C425" t="str">
            <v>SUPERMERCADO CENTRAL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596</v>
          </cell>
          <cell r="B426" t="str">
            <v>DRBR274</v>
          </cell>
          <cell r="C426" t="str">
            <v>Autobanco Malecon Center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Grupo 3</v>
          </cell>
        </row>
        <row r="427">
          <cell r="A427">
            <v>597</v>
          </cell>
          <cell r="B427" t="str">
            <v>DRBR316</v>
          </cell>
          <cell r="C427" t="str">
            <v>CTBS SANTIAGO</v>
          </cell>
          <cell r="D427" t="str">
            <v>NCR</v>
          </cell>
          <cell r="E427" t="str">
            <v>Norte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Santiago 1</v>
          </cell>
        </row>
        <row r="428">
          <cell r="A428">
            <v>599</v>
          </cell>
          <cell r="B428" t="str">
            <v>DRBR258</v>
          </cell>
          <cell r="C428" t="str">
            <v>Ofic. Plaza Internacional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Santiago 1</v>
          </cell>
        </row>
        <row r="429">
          <cell r="A429">
            <v>601</v>
          </cell>
          <cell r="B429" t="str">
            <v>DRBR255</v>
          </cell>
          <cell r="C429" t="str">
            <v>Plaza Haché, Santiago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602</v>
          </cell>
          <cell r="B430" t="str">
            <v>DRBR122</v>
          </cell>
          <cell r="C430" t="str">
            <v>Zona Franca #1,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No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2</v>
          </cell>
        </row>
        <row r="431">
          <cell r="A431">
            <v>603</v>
          </cell>
          <cell r="B431" t="str">
            <v>DRBR126</v>
          </cell>
          <cell r="C431" t="str">
            <v>Zona Franca #2,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604</v>
          </cell>
          <cell r="B432" t="str">
            <v>DRBR401</v>
          </cell>
          <cell r="C432" t="str">
            <v>Ofic. Estancia Nueva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Si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Si</v>
          </cell>
          <cell r="O432" t="str">
            <v>La Vega</v>
          </cell>
        </row>
        <row r="433">
          <cell r="A433">
            <v>605</v>
          </cell>
          <cell r="B433" t="str">
            <v>DRBR141</v>
          </cell>
          <cell r="C433" t="str">
            <v>Ofic. Bonao</v>
          </cell>
          <cell r="D433" t="str">
            <v>NCR</v>
          </cell>
          <cell r="E433" t="str">
            <v>Norte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606</v>
          </cell>
          <cell r="B434" t="str">
            <v>DRBR704</v>
          </cell>
          <cell r="C434" t="str">
            <v>Ofic. Manolo Tavarez Justo</v>
          </cell>
          <cell r="D434" t="str">
            <v>NCR</v>
          </cell>
          <cell r="E434" t="str">
            <v>Norte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No</v>
          </cell>
          <cell r="L434" t="str">
            <v>Si</v>
          </cell>
          <cell r="M434" t="str">
            <v>No</v>
          </cell>
          <cell r="N434" t="str">
            <v>Si</v>
          </cell>
          <cell r="O434" t="str">
            <v>Puerto Plata</v>
          </cell>
        </row>
        <row r="435">
          <cell r="A435">
            <v>607</v>
          </cell>
          <cell r="B435" t="str">
            <v>DRBR607</v>
          </cell>
          <cell r="C435" t="str">
            <v>ONAPI</v>
          </cell>
          <cell r="D435" t="str">
            <v>NCR</v>
          </cell>
          <cell r="E435" t="str">
            <v>Distrito Nacional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No</v>
          </cell>
          <cell r="O435" t="str">
            <v>Grupo 6</v>
          </cell>
        </row>
        <row r="436">
          <cell r="A436">
            <v>608</v>
          </cell>
          <cell r="B436" t="str">
            <v>DRBR305</v>
          </cell>
          <cell r="C436" t="str">
            <v>OFIC. JUMBO SAN PEDRO</v>
          </cell>
          <cell r="D436" t="str">
            <v>NCR</v>
          </cell>
          <cell r="E436" t="str">
            <v>Este</v>
          </cell>
          <cell r="F436" t="str">
            <v>SI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No</v>
          </cell>
          <cell r="O436" t="str">
            <v>San Pedro de Macorís</v>
          </cell>
        </row>
        <row r="437">
          <cell r="A437">
            <v>609</v>
          </cell>
          <cell r="B437" t="str">
            <v>DRBR120</v>
          </cell>
          <cell r="C437" t="str">
            <v>Jumbo, San Pedro</v>
          </cell>
          <cell r="D437" t="str">
            <v>NCR</v>
          </cell>
          <cell r="E437" t="str">
            <v>Este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610</v>
          </cell>
          <cell r="B438" t="str">
            <v>DRBR610</v>
          </cell>
          <cell r="C438" t="str">
            <v>EDEESTE</v>
          </cell>
          <cell r="D438" t="str">
            <v>NCR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No</v>
          </cell>
          <cell r="L438" t="str">
            <v>Si</v>
          </cell>
          <cell r="M438" t="str">
            <v>No</v>
          </cell>
          <cell r="N438" t="str">
            <v>No</v>
          </cell>
          <cell r="O438" t="str">
            <v>Grupo 7</v>
          </cell>
        </row>
        <row r="439">
          <cell r="A439">
            <v>611</v>
          </cell>
          <cell r="B439" t="str">
            <v>DRBR611</v>
          </cell>
          <cell r="C439" t="str">
            <v>DGII SEDE CENTRAL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No</v>
          </cell>
          <cell r="K439" t="str">
            <v>No</v>
          </cell>
          <cell r="L439" t="str">
            <v>No</v>
          </cell>
          <cell r="M439" t="str">
            <v>No</v>
          </cell>
          <cell r="N439" t="str">
            <v>Si</v>
          </cell>
          <cell r="O439" t="str">
            <v>Grupo 3</v>
          </cell>
        </row>
        <row r="440">
          <cell r="A440">
            <v>612</v>
          </cell>
          <cell r="B440" t="str">
            <v>DRBR220</v>
          </cell>
          <cell r="C440" t="str">
            <v>Plaza Orense</v>
          </cell>
          <cell r="D440" t="str">
            <v>NCR</v>
          </cell>
          <cell r="E440" t="str">
            <v>Este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Romana-Higuey</v>
          </cell>
        </row>
        <row r="441">
          <cell r="A441">
            <v>613</v>
          </cell>
          <cell r="B441" t="str">
            <v>DRBR145</v>
          </cell>
          <cell r="C441" t="str">
            <v>Almacenes Zaglul, Higuey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615</v>
          </cell>
          <cell r="B442" t="str">
            <v>DRBR418</v>
          </cell>
          <cell r="C442" t="str">
            <v>ESTACION SUNIX CABRAL</v>
          </cell>
          <cell r="D442" t="str">
            <v>NCR</v>
          </cell>
          <cell r="E442" t="str">
            <v>Sur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Si</v>
          </cell>
          <cell r="O442" t="str">
            <v>Barahona</v>
          </cell>
        </row>
        <row r="443">
          <cell r="A443">
            <v>616</v>
          </cell>
          <cell r="B443" t="str">
            <v>DRBR187</v>
          </cell>
          <cell r="C443" t="str">
            <v>Fortaleza 5ta Brigada E.N</v>
          </cell>
          <cell r="D443" t="str">
            <v>NCR</v>
          </cell>
          <cell r="E443" t="str">
            <v>Sur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Barahona</v>
          </cell>
        </row>
        <row r="444">
          <cell r="A444">
            <v>617</v>
          </cell>
          <cell r="B444" t="str">
            <v>DRBR617</v>
          </cell>
          <cell r="C444" t="str">
            <v>Guardia Presidencial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Grupo 3</v>
          </cell>
        </row>
        <row r="445">
          <cell r="A445">
            <v>618</v>
          </cell>
          <cell r="B445" t="str">
            <v>DRBR618</v>
          </cell>
          <cell r="C445" t="str">
            <v>BIENES NACIONALES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No</v>
          </cell>
          <cell r="K445" t="str">
            <v>No</v>
          </cell>
          <cell r="L445" t="str">
            <v>No</v>
          </cell>
          <cell r="M445" t="str">
            <v>No</v>
          </cell>
          <cell r="N445" t="str">
            <v>No</v>
          </cell>
          <cell r="O445" t="str">
            <v>Grupo 3</v>
          </cell>
        </row>
        <row r="446">
          <cell r="A446">
            <v>619</v>
          </cell>
          <cell r="B446" t="str">
            <v>DRBR619</v>
          </cell>
          <cell r="C446" t="str">
            <v>Academia de Hatillo</v>
          </cell>
          <cell r="D446" t="str">
            <v>NCR</v>
          </cell>
          <cell r="E446" t="str">
            <v>Sur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5</v>
          </cell>
        </row>
        <row r="447">
          <cell r="A447">
            <v>620</v>
          </cell>
          <cell r="B447" t="str">
            <v>DRBR620</v>
          </cell>
          <cell r="C447" t="str">
            <v>MINISTERIO MEDIO AMBIENTE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No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5</v>
          </cell>
        </row>
        <row r="448">
          <cell r="A448">
            <v>621</v>
          </cell>
          <cell r="B448" t="str">
            <v>DRBR621</v>
          </cell>
          <cell r="C448" t="str">
            <v>CESAC</v>
          </cell>
          <cell r="D448" t="str">
            <v>NCR</v>
          </cell>
          <cell r="E448" t="str">
            <v>Este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9</v>
          </cell>
        </row>
        <row r="449">
          <cell r="A449">
            <v>622</v>
          </cell>
          <cell r="B449" t="str">
            <v>DRBR622</v>
          </cell>
          <cell r="C449" t="str">
            <v>Ayuntamiento D.N.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2</v>
          </cell>
        </row>
        <row r="450">
          <cell r="A450">
            <v>623</v>
          </cell>
          <cell r="B450" t="str">
            <v>DRBR623</v>
          </cell>
          <cell r="C450" t="str">
            <v>Operaciones Especiales</v>
          </cell>
          <cell r="D450" t="str">
            <v>NCR</v>
          </cell>
          <cell r="E450" t="str">
            <v>Distrito Nacional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5</v>
          </cell>
        </row>
        <row r="451">
          <cell r="A451">
            <v>624</v>
          </cell>
          <cell r="B451" t="str">
            <v>DRBR624</v>
          </cell>
          <cell r="C451" t="str">
            <v>POLICIA NACIONAL I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Si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Grupo 3</v>
          </cell>
        </row>
        <row r="452">
          <cell r="A452">
            <v>625</v>
          </cell>
          <cell r="B452" t="str">
            <v>DRBR625</v>
          </cell>
          <cell r="C452" t="str">
            <v>POLICIA NACIONAL II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Si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626</v>
          </cell>
          <cell r="B453" t="str">
            <v>DRBR626</v>
          </cell>
          <cell r="C453" t="str">
            <v>MERCASD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No</v>
          </cell>
          <cell r="L453" t="str">
            <v>Si</v>
          </cell>
          <cell r="M453" t="str">
            <v>Si</v>
          </cell>
          <cell r="N453" t="str">
            <v>No</v>
          </cell>
          <cell r="O453" t="str">
            <v>Grupo 5</v>
          </cell>
        </row>
        <row r="454">
          <cell r="A454">
            <v>627</v>
          </cell>
          <cell r="B454" t="str">
            <v>DRBR163</v>
          </cell>
          <cell r="C454" t="str">
            <v>CAASD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8</v>
          </cell>
        </row>
        <row r="455">
          <cell r="A455">
            <v>628</v>
          </cell>
          <cell r="B455" t="str">
            <v>DRBR086</v>
          </cell>
          <cell r="C455" t="str">
            <v>Autobanco Fuerza Aerea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9</v>
          </cell>
        </row>
        <row r="456">
          <cell r="A456">
            <v>629</v>
          </cell>
          <cell r="B456" t="str">
            <v>DRBR24M</v>
          </cell>
          <cell r="C456" t="str">
            <v>Ofic. Americana Independencia #1</v>
          </cell>
          <cell r="D456" t="str">
            <v>NCR</v>
          </cell>
          <cell r="E456" t="str">
            <v>Distrito Nacional</v>
          </cell>
          <cell r="F456" t="str">
            <v>SI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Grupo 5</v>
          </cell>
        </row>
        <row r="457">
          <cell r="A457">
            <v>630</v>
          </cell>
          <cell r="B457" t="str">
            <v>DRBR112</v>
          </cell>
          <cell r="C457" t="str">
            <v>Ofic. Plaza Zaglul San Pedro de Macorís #1</v>
          </cell>
          <cell r="D457" t="str">
            <v>NCR</v>
          </cell>
          <cell r="E457" t="str">
            <v>Este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 Pedro de Macorís</v>
          </cell>
        </row>
        <row r="458">
          <cell r="A458">
            <v>631</v>
          </cell>
          <cell r="B458" t="str">
            <v>DRBR417</v>
          </cell>
          <cell r="C458" t="str">
            <v>ASOCODEQUI, QUISQUEYA</v>
          </cell>
          <cell r="D458" t="str">
            <v>NCR</v>
          </cell>
          <cell r="E458" t="str">
            <v>Este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 Pedro de Macorís</v>
          </cell>
        </row>
        <row r="459">
          <cell r="A459">
            <v>632</v>
          </cell>
          <cell r="B459" t="str">
            <v>DRBR263</v>
          </cell>
          <cell r="C459" t="str">
            <v>Autobanco Gurabo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Si</v>
          </cell>
          <cell r="O459" t="str">
            <v>Santiago 1</v>
          </cell>
        </row>
        <row r="460">
          <cell r="A460">
            <v>633</v>
          </cell>
          <cell r="B460" t="str">
            <v>DRBR260</v>
          </cell>
          <cell r="C460" t="str">
            <v>Autobanco Las Colinas</v>
          </cell>
          <cell r="D460" t="str">
            <v>NCR</v>
          </cell>
          <cell r="E460" t="str">
            <v>Norte</v>
          </cell>
          <cell r="F460" t="str">
            <v>SI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2</v>
          </cell>
        </row>
        <row r="461">
          <cell r="A461">
            <v>634</v>
          </cell>
          <cell r="B461" t="str">
            <v>DRBR273</v>
          </cell>
          <cell r="C461" t="str">
            <v>AYUNTAMIENTO LOS LLANOS</v>
          </cell>
          <cell r="D461" t="str">
            <v>Wincor Nixdorf</v>
          </cell>
          <cell r="E461" t="str">
            <v>Este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No</v>
          </cell>
          <cell r="L461" t="str">
            <v>No</v>
          </cell>
          <cell r="M461" t="str">
            <v>No</v>
          </cell>
          <cell r="N461" t="str">
            <v>Si</v>
          </cell>
          <cell r="O461" t="str">
            <v>San Pedro de Macorís</v>
          </cell>
        </row>
        <row r="462">
          <cell r="A462">
            <v>635</v>
          </cell>
          <cell r="B462" t="str">
            <v>DRBR12J</v>
          </cell>
          <cell r="C462" t="str">
            <v>Zona Franca Tamboril</v>
          </cell>
          <cell r="D462" t="str">
            <v>NCR</v>
          </cell>
          <cell r="E462" t="str">
            <v>Norte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Santiago 1</v>
          </cell>
        </row>
        <row r="463">
          <cell r="A463">
            <v>636</v>
          </cell>
          <cell r="B463" t="str">
            <v>DRBR110</v>
          </cell>
          <cell r="C463" t="str">
            <v>Oficina Tamboril</v>
          </cell>
          <cell r="D463" t="str">
            <v>NCR</v>
          </cell>
          <cell r="E463" t="str">
            <v>Norte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No</v>
          </cell>
          <cell r="L463" t="str">
            <v>Si</v>
          </cell>
          <cell r="M463" t="str">
            <v>No</v>
          </cell>
          <cell r="N463" t="str">
            <v>Si</v>
          </cell>
          <cell r="O463" t="str">
            <v>Santiago 1</v>
          </cell>
        </row>
        <row r="464">
          <cell r="A464">
            <v>637</v>
          </cell>
          <cell r="B464" t="str">
            <v>DRBR637</v>
          </cell>
          <cell r="C464" t="str">
            <v>OFICINA MONCION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>Oficina</v>
          </cell>
        </row>
        <row r="465">
          <cell r="A465">
            <v>638</v>
          </cell>
          <cell r="B465" t="str">
            <v>DRBR638</v>
          </cell>
          <cell r="C465" t="str">
            <v>OFIC. S/M YOMA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San Francisco de Macorís</v>
          </cell>
        </row>
        <row r="466">
          <cell r="A466">
            <v>639</v>
          </cell>
          <cell r="B466" t="str">
            <v>DRBR639</v>
          </cell>
          <cell r="C466" t="str">
            <v>Comision Policial y Militar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Si</v>
          </cell>
          <cell r="L466" t="str">
            <v>Si</v>
          </cell>
          <cell r="M466" t="str">
            <v>Si</v>
          </cell>
          <cell r="N466" t="str">
            <v>Si</v>
          </cell>
          <cell r="O466" t="str">
            <v>Grupo 1</v>
          </cell>
        </row>
        <row r="467">
          <cell r="A467">
            <v>640</v>
          </cell>
          <cell r="B467" t="str">
            <v>DRBR640</v>
          </cell>
          <cell r="C467" t="str">
            <v>MINISTERIO OBRAS PUBLICAS</v>
          </cell>
          <cell r="D467" t="str">
            <v>NCR</v>
          </cell>
          <cell r="E467" t="str">
            <v>Distrito Nacional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1</v>
          </cell>
        </row>
        <row r="468">
          <cell r="A468">
            <v>641</v>
          </cell>
          <cell r="B468" t="str">
            <v>DRBR176</v>
          </cell>
          <cell r="C468" t="str">
            <v>Farmacia Rimac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No</v>
          </cell>
          <cell r="L468" t="str">
            <v>No</v>
          </cell>
          <cell r="M468" t="str">
            <v>No</v>
          </cell>
          <cell r="N468" t="str">
            <v>Si</v>
          </cell>
          <cell r="O468" t="str">
            <v>Grupo 2</v>
          </cell>
        </row>
        <row r="469">
          <cell r="A469">
            <v>642</v>
          </cell>
          <cell r="B469" t="str">
            <v>DRBR24O</v>
          </cell>
          <cell r="C469" t="str">
            <v>OMSA Sto. Dgo.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Grupo 6</v>
          </cell>
        </row>
        <row r="470">
          <cell r="A470">
            <v>643</v>
          </cell>
          <cell r="B470" t="str">
            <v>DRBR127</v>
          </cell>
          <cell r="C470" t="str">
            <v>Ofic. Valerio</v>
          </cell>
          <cell r="D470" t="str">
            <v>NCR</v>
          </cell>
          <cell r="E470" t="str">
            <v>Norte</v>
          </cell>
          <cell r="F470" t="str">
            <v>NO</v>
          </cell>
          <cell r="G470" t="str">
            <v>Si</v>
          </cell>
          <cell r="H470" t="str">
            <v>No</v>
          </cell>
          <cell r="I470" t="str">
            <v>Si</v>
          </cell>
          <cell r="J470" t="str">
            <v>No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No</v>
          </cell>
          <cell r="O470" t="str">
            <v>Santiago 2</v>
          </cell>
        </row>
        <row r="471">
          <cell r="A471">
            <v>644</v>
          </cell>
          <cell r="B471" t="str">
            <v>DRBR12I</v>
          </cell>
          <cell r="C471" t="str">
            <v>Zona Franca Grupo M</v>
          </cell>
          <cell r="D471" t="str">
            <v>NCR</v>
          </cell>
          <cell r="E471" t="str">
            <v>Norte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No</v>
          </cell>
          <cell r="O471" t="str">
            <v>Santiago 2</v>
          </cell>
        </row>
        <row r="472">
          <cell r="A472">
            <v>645</v>
          </cell>
          <cell r="B472" t="str">
            <v>DRBR329</v>
          </cell>
          <cell r="C472" t="str">
            <v>SBD CABRERA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>Nagua</v>
          </cell>
        </row>
        <row r="473">
          <cell r="A473">
            <v>647</v>
          </cell>
          <cell r="B473" t="str">
            <v>DRBR254</v>
          </cell>
          <cell r="C473" t="str">
            <v>Corasaan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Si</v>
          </cell>
          <cell r="O473" t="str">
            <v>Santiago 2</v>
          </cell>
        </row>
        <row r="474">
          <cell r="A474">
            <v>648</v>
          </cell>
          <cell r="B474" t="str">
            <v>DRBR190</v>
          </cell>
          <cell r="C474" t="str">
            <v>Hermandad de Pensionado</v>
          </cell>
          <cell r="D474" t="str">
            <v>NCR</v>
          </cell>
          <cell r="E474" t="str">
            <v>Distrito Nacional</v>
          </cell>
          <cell r="F474" t="str">
            <v>NO</v>
          </cell>
          <cell r="G474" t="str">
            <v>Si</v>
          </cell>
          <cell r="H474" t="str">
            <v>No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No</v>
          </cell>
          <cell r="M474" t="str">
            <v>No</v>
          </cell>
          <cell r="N474" t="str">
            <v>No</v>
          </cell>
          <cell r="O474" t="str">
            <v>Grupo 8</v>
          </cell>
        </row>
        <row r="475">
          <cell r="A475">
            <v>649</v>
          </cell>
          <cell r="B475" t="str">
            <v>DRBR649</v>
          </cell>
          <cell r="C475" t="str">
            <v>OFIC. GALERIA 56</v>
          </cell>
          <cell r="D475" t="str">
            <v>NCR</v>
          </cell>
          <cell r="E475" t="str">
            <v>Norte</v>
          </cell>
          <cell r="F475" t="str">
            <v>SI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 Francisco de Macorís</v>
          </cell>
        </row>
        <row r="476">
          <cell r="A476">
            <v>650</v>
          </cell>
          <cell r="B476" t="str">
            <v>DRBR650</v>
          </cell>
          <cell r="C476" t="str">
            <v>Edif. 911 Santiago</v>
          </cell>
          <cell r="D476" t="str">
            <v/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/>
          </cell>
        </row>
        <row r="477">
          <cell r="A477">
            <v>651</v>
          </cell>
          <cell r="B477" t="str">
            <v>DRBR651</v>
          </cell>
          <cell r="C477" t="str">
            <v>Estación Eco La Romana</v>
          </cell>
          <cell r="D477" t="str">
            <v/>
          </cell>
          <cell r="E477" t="str">
            <v/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A478">
            <v>653</v>
          </cell>
          <cell r="B478" t="str">
            <v>DRBR653</v>
          </cell>
          <cell r="C478" t="str">
            <v>Estación Isla Jarabacoa</v>
          </cell>
          <cell r="D478" t="str">
            <v/>
          </cell>
          <cell r="E478" t="str">
            <v/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/>
          </cell>
        </row>
        <row r="479">
          <cell r="A479">
            <v>654</v>
          </cell>
          <cell r="B479" t="str">
            <v>DRBR654</v>
          </cell>
          <cell r="C479" t="str">
            <v>Autoservicios Jumbo Puerto Plata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655</v>
          </cell>
          <cell r="B480" t="str">
            <v>DRBR655</v>
          </cell>
          <cell r="C480" t="str">
            <v>ATM 655 Farmacia Sandra</v>
          </cell>
          <cell r="D480" t="str">
            <v>NCR</v>
          </cell>
          <cell r="E480" t="str">
            <v>Sur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No</v>
          </cell>
          <cell r="L480" t="str">
            <v>No</v>
          </cell>
          <cell r="M480" t="str">
            <v>No</v>
          </cell>
          <cell r="N480" t="str">
            <v>No</v>
          </cell>
          <cell r="O480" t="str">
            <v/>
          </cell>
        </row>
        <row r="481">
          <cell r="A481">
            <v>658</v>
          </cell>
          <cell r="B481" t="str">
            <v>DRBR658</v>
          </cell>
          <cell r="C481" t="str">
            <v>Cámara de Cuentas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Grupo 2</v>
          </cell>
        </row>
        <row r="482">
          <cell r="A482">
            <v>659</v>
          </cell>
          <cell r="B482" t="str">
            <v>DRBR659</v>
          </cell>
          <cell r="C482"/>
          <cell r="D482"/>
          <cell r="E482"/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/>
          <cell r="O482"/>
        </row>
        <row r="483">
          <cell r="A483">
            <v>660</v>
          </cell>
          <cell r="B483" t="str">
            <v>DRBR660</v>
          </cell>
          <cell r="C483"/>
          <cell r="D483"/>
          <cell r="E483"/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/>
          <cell r="O483"/>
        </row>
        <row r="484">
          <cell r="A484">
            <v>661</v>
          </cell>
          <cell r="B484" t="str">
            <v>DRBR661</v>
          </cell>
          <cell r="C484" t="str">
            <v>ALMACENES IBERIA SAN PEDRO</v>
          </cell>
          <cell r="D484" t="str">
            <v>NCR</v>
          </cell>
          <cell r="E484" t="str">
            <v>Este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 t="str">
            <v>San Pedro de Macoris</v>
          </cell>
        </row>
        <row r="485">
          <cell r="A485">
            <v>662</v>
          </cell>
          <cell r="B485" t="str">
            <v>DRBR662</v>
          </cell>
          <cell r="C485" t="str">
            <v>ATM UTESA (Santiago)</v>
          </cell>
          <cell r="D485" t="str">
            <v>NCR</v>
          </cell>
          <cell r="E485" t="str">
            <v>NORTE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664</v>
          </cell>
          <cell r="B486" t="str">
            <v>DRBR664</v>
          </cell>
          <cell r="C486" t="str">
            <v>ATM Supermercado Aster (Constanza)</v>
          </cell>
          <cell r="D486" t="str">
            <v>NCR</v>
          </cell>
          <cell r="E486" t="str">
            <v>Norte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Constanza</v>
          </cell>
        </row>
        <row r="487">
          <cell r="A487">
            <v>665</v>
          </cell>
          <cell r="B487" t="str">
            <v>DRBR665</v>
          </cell>
          <cell r="C487" t="str">
            <v>ATM Huacal (Santiago)</v>
          </cell>
          <cell r="D487"/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666</v>
          </cell>
          <cell r="B488" t="str">
            <v>DRBR666</v>
          </cell>
          <cell r="C488" t="str">
            <v>ATM Supermercado El Porvernir Libert</v>
          </cell>
          <cell r="D488" t="str">
            <v>Diebold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/>
        </row>
        <row r="489">
          <cell r="A489">
            <v>667</v>
          </cell>
          <cell r="B489" t="str">
            <v>DRBR667</v>
          </cell>
          <cell r="C489" t="str">
            <v>ATM Zona Franca Emimar Santiago</v>
          </cell>
          <cell r="D489" t="str">
            <v>NCR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668</v>
          </cell>
          <cell r="B490" t="str">
            <v>DRBR668</v>
          </cell>
          <cell r="C490" t="str">
            <v>ATM Hospital HEMMI (Santiago)</v>
          </cell>
          <cell r="D490" t="str">
            <v>NCR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669</v>
          </cell>
          <cell r="B491" t="str">
            <v>DRBR669</v>
          </cell>
          <cell r="C491" t="str">
            <v>ATM Down Town Center</v>
          </cell>
          <cell r="D491" t="str">
            <v>NCR</v>
          </cell>
          <cell r="E491" t="str">
            <v>Este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No</v>
          </cell>
          <cell r="M491" t="str">
            <v>No</v>
          </cell>
          <cell r="N491" t="str">
            <v>No</v>
          </cell>
          <cell r="O491" t="str">
            <v/>
          </cell>
        </row>
        <row r="492">
          <cell r="A492">
            <v>670</v>
          </cell>
          <cell r="B492" t="str">
            <v>DRBR670</v>
          </cell>
          <cell r="C492" t="str">
            <v>Estación Texaco Algodon</v>
          </cell>
          <cell r="D492" t="str">
            <v/>
          </cell>
          <cell r="E492" t="str">
            <v/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/>
          </cell>
        </row>
        <row r="493">
          <cell r="A493">
            <v>671</v>
          </cell>
          <cell r="B493" t="str">
            <v>DRBR671</v>
          </cell>
          <cell r="C493" t="str">
            <v>Ayuntamiento Sto. Dgo. Norte</v>
          </cell>
          <cell r="D493" t="str">
            <v/>
          </cell>
          <cell r="E493" t="str">
            <v/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672</v>
          </cell>
          <cell r="B494" t="str">
            <v>DRBR672</v>
          </cell>
          <cell r="C494" t="str">
            <v>ATM Detacamento Policia Nacional La Victoria</v>
          </cell>
          <cell r="D494" t="str">
            <v>NCR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No</v>
          </cell>
          <cell r="K494" t="str">
            <v>No</v>
          </cell>
          <cell r="L494" t="str">
            <v>No</v>
          </cell>
          <cell r="M494" t="str">
            <v>No</v>
          </cell>
          <cell r="N494" t="str">
            <v>No</v>
          </cell>
          <cell r="O494" t="str">
            <v/>
          </cell>
        </row>
        <row r="495">
          <cell r="A495">
            <v>673</v>
          </cell>
          <cell r="B495" t="str">
            <v>DRBR673</v>
          </cell>
          <cell r="C495" t="str">
            <v>Clinica Dr. Cruz Jiminian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/>
          </cell>
        </row>
        <row r="496">
          <cell r="A496">
            <v>676</v>
          </cell>
          <cell r="B496" t="str">
            <v>DRBR676</v>
          </cell>
          <cell r="C496" t="str">
            <v>ATM Supermercado Bravo Colina Del Oeste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/>
          </cell>
        </row>
        <row r="497">
          <cell r="A497">
            <v>677</v>
          </cell>
          <cell r="B497" t="str">
            <v>DRBR677</v>
          </cell>
          <cell r="C497" t="str">
            <v>PBG Villa jaragua</v>
          </cell>
          <cell r="D497" t="str">
            <v/>
          </cell>
          <cell r="E497" t="str">
            <v/>
          </cell>
          <cell r="F497" t="str">
            <v>SI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No</v>
          </cell>
          <cell r="K497" t="str">
            <v>No</v>
          </cell>
          <cell r="L497" t="str">
            <v>No</v>
          </cell>
          <cell r="M497" t="str">
            <v>No</v>
          </cell>
          <cell r="N497" t="str">
            <v>No</v>
          </cell>
          <cell r="O497" t="str">
            <v/>
          </cell>
        </row>
        <row r="498">
          <cell r="A498">
            <v>678</v>
          </cell>
          <cell r="B498" t="str">
            <v>DRBR678</v>
          </cell>
          <cell r="C498" t="str">
            <v>Eco Petroleo San Isidro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No</v>
          </cell>
          <cell r="K498" t="str">
            <v>No</v>
          </cell>
          <cell r="L498" t="str">
            <v>No</v>
          </cell>
          <cell r="M498" t="str">
            <v>No</v>
          </cell>
          <cell r="N498" t="str">
            <v>No</v>
          </cell>
          <cell r="O498" t="str">
            <v/>
          </cell>
        </row>
        <row r="499">
          <cell r="A499">
            <v>679</v>
          </cell>
          <cell r="B499" t="str">
            <v>DRBR679</v>
          </cell>
          <cell r="C499" t="str">
            <v>Base Aerea Puerto Plata</v>
          </cell>
          <cell r="D499" t="str">
            <v/>
          </cell>
          <cell r="E499" t="str">
            <v/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Si</v>
          </cell>
          <cell r="O499" t="str">
            <v/>
          </cell>
        </row>
        <row r="500">
          <cell r="A500">
            <v>680</v>
          </cell>
          <cell r="B500" t="str">
            <v>DRBR680</v>
          </cell>
          <cell r="C500" t="str">
            <v>HOTEL ROYALTON I</v>
          </cell>
          <cell r="D500" t="str">
            <v>NCR</v>
          </cell>
          <cell r="E500" t="str">
            <v>Este</v>
          </cell>
          <cell r="F500" t="str">
            <v>NO</v>
          </cell>
          <cell r="G500" t="str">
            <v>NO</v>
          </cell>
          <cell r="H500" t="str">
            <v>NO</v>
          </cell>
          <cell r="I500" t="str">
            <v/>
          </cell>
          <cell r="J500" t="str">
            <v>NO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A501">
            <v>681</v>
          </cell>
          <cell r="B501" t="str">
            <v>DRBR681</v>
          </cell>
          <cell r="C501" t="str">
            <v>ATM Hotel Royalton II</v>
          </cell>
          <cell r="D501" t="str">
            <v>NCR</v>
          </cell>
          <cell r="E501" t="str">
            <v>Este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682</v>
          </cell>
          <cell r="B502" t="str">
            <v>DRBR682</v>
          </cell>
          <cell r="C502" t="str">
            <v>BLUE MALL PUNTA CANA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683</v>
          </cell>
          <cell r="B503" t="str">
            <v>DRBR683</v>
          </cell>
          <cell r="C503" t="str">
            <v>INCARNA</v>
          </cell>
          <cell r="D503" t="str">
            <v/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No</v>
          </cell>
          <cell r="M503" t="str">
            <v>No</v>
          </cell>
          <cell r="N503" t="str">
            <v>No</v>
          </cell>
          <cell r="O503" t="str">
            <v>La Vega</v>
          </cell>
        </row>
        <row r="504">
          <cell r="A504">
            <v>684</v>
          </cell>
          <cell r="B504" t="str">
            <v>DRBR684</v>
          </cell>
          <cell r="C504" t="str">
            <v>TEXACO PROLONGACION 27FEB</v>
          </cell>
          <cell r="D504" t="str">
            <v>NCR</v>
          </cell>
          <cell r="E504" t="str">
            <v>Distrito Nacional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685</v>
          </cell>
          <cell r="B505" t="str">
            <v>DRBR685</v>
          </cell>
          <cell r="C505" t="str">
            <v>AUTOSERV UNP UASD</v>
          </cell>
          <cell r="D505" t="str">
            <v>NCR</v>
          </cell>
          <cell r="E505" t="str">
            <v>Distrito Nacional</v>
          </cell>
          <cell r="F505" t="str">
            <v>NO</v>
          </cell>
          <cell r="G505" t="str">
            <v>NO</v>
          </cell>
          <cell r="H505" t="str">
            <v>SI</v>
          </cell>
          <cell r="I505" t="str">
            <v/>
          </cell>
          <cell r="J505" t="str">
            <v>NO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686</v>
          </cell>
          <cell r="B506" t="str">
            <v>DRBR686</v>
          </cell>
          <cell r="C506" t="str">
            <v>Autoservicios Maximo Gomez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687</v>
          </cell>
          <cell r="B507" t="str">
            <v>DRBR687</v>
          </cell>
          <cell r="C507" t="str">
            <v>OFIC. MONTERICO II</v>
          </cell>
          <cell r="D507" t="str">
            <v>NCR</v>
          </cell>
          <cell r="E507" t="str">
            <v>Norte</v>
          </cell>
          <cell r="F507" t="str">
            <v>SI</v>
          </cell>
          <cell r="G507" t="str">
            <v>NO</v>
          </cell>
          <cell r="H507" t="str">
            <v>NO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688</v>
          </cell>
          <cell r="B508" t="str">
            <v>DRBR688</v>
          </cell>
          <cell r="C508" t="str">
            <v>Innova Centro Av. Kennedy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Si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Grupo 6</v>
          </cell>
        </row>
        <row r="509">
          <cell r="A509">
            <v>689</v>
          </cell>
          <cell r="B509" t="str">
            <v>DRBR689</v>
          </cell>
          <cell r="C509" t="str">
            <v>ECO PETROLEO VILLA GONZ</v>
          </cell>
          <cell r="D509" t="str">
            <v>NCR</v>
          </cell>
          <cell r="E509" t="str">
            <v>Norte</v>
          </cell>
          <cell r="F509" t="str">
            <v>NO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690</v>
          </cell>
          <cell r="B510" t="str">
            <v>DRBR690</v>
          </cell>
          <cell r="C510" t="str">
            <v>ATM Eco Petroleo Esperanza</v>
          </cell>
          <cell r="D510" t="str">
            <v>NCR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No</v>
          </cell>
          <cell r="K510" t="str">
            <v>No</v>
          </cell>
          <cell r="L510" t="str">
            <v>No</v>
          </cell>
          <cell r="M510" t="str">
            <v>No</v>
          </cell>
          <cell r="N510" t="str">
            <v>No</v>
          </cell>
          <cell r="O510" t="str">
            <v/>
          </cell>
        </row>
        <row r="511">
          <cell r="A511">
            <v>691</v>
          </cell>
          <cell r="B511" t="str">
            <v>DRBR691</v>
          </cell>
          <cell r="C511" t="str">
            <v>ATM Eco Petroleo Manzanillo</v>
          </cell>
          <cell r="D511" t="str">
            <v/>
          </cell>
          <cell r="E511" t="str">
            <v/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No</v>
          </cell>
          <cell r="K511" t="str">
            <v>No</v>
          </cell>
          <cell r="L511" t="str">
            <v>No</v>
          </cell>
          <cell r="M511" t="str">
            <v>No</v>
          </cell>
          <cell r="N511" t="str">
            <v>No</v>
          </cell>
          <cell r="O511" t="str">
            <v/>
          </cell>
        </row>
        <row r="512">
          <cell r="A512">
            <v>693</v>
          </cell>
          <cell r="B512" t="str">
            <v>DRBR693</v>
          </cell>
          <cell r="C512" t="str">
            <v>INTL Medical Group</v>
          </cell>
          <cell r="D512" t="str">
            <v/>
          </cell>
          <cell r="E512" t="str">
            <v/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Si</v>
          </cell>
          <cell r="O512" t="str">
            <v>Grupo 4</v>
          </cell>
        </row>
        <row r="513">
          <cell r="A513">
            <v>694</v>
          </cell>
          <cell r="B513" t="str">
            <v>DRBR694</v>
          </cell>
          <cell r="C513" t="str">
            <v>ATM Optica 27 de Febrero</v>
          </cell>
          <cell r="D513" t="str">
            <v>NCR</v>
          </cell>
          <cell r="E513" t="str">
            <v>Distrito Nacional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/>
          </cell>
        </row>
        <row r="514">
          <cell r="A514">
            <v>695</v>
          </cell>
          <cell r="B514" t="str">
            <v>DRBR695</v>
          </cell>
          <cell r="C514" t="str">
            <v>Contac Center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/>
          </cell>
        </row>
        <row r="515">
          <cell r="A515">
            <v>696</v>
          </cell>
          <cell r="B515" t="str">
            <v>DRBR696</v>
          </cell>
          <cell r="C515" t="str">
            <v>ATM Olé Jacobo Majluta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697</v>
          </cell>
          <cell r="B516" t="str">
            <v>DRBR697</v>
          </cell>
          <cell r="C516" t="str">
            <v>ATM Hipermercado Olé Ciudad Juan Bosch</v>
          </cell>
          <cell r="D516" t="str">
            <v>NCRMOT</v>
          </cell>
          <cell r="E516" t="str">
            <v>Distrito Nacional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/>
          </cell>
        </row>
        <row r="517">
          <cell r="A517">
            <v>698</v>
          </cell>
          <cell r="B517" t="str">
            <v>DRBR698</v>
          </cell>
          <cell r="C517" t="str">
            <v>Parador Bellamar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N/A</v>
          </cell>
          <cell r="N517" t="str">
            <v>N/A</v>
          </cell>
          <cell r="O517" t="str">
            <v/>
          </cell>
        </row>
        <row r="518">
          <cell r="A518">
            <v>699</v>
          </cell>
          <cell r="B518" t="str">
            <v>DRBR699</v>
          </cell>
          <cell r="C518" t="str">
            <v>SUPERMERCADO BRAVO BANI</v>
          </cell>
          <cell r="D518" t="str">
            <v>NCR</v>
          </cell>
          <cell r="E518" t="str">
            <v>Sur</v>
          </cell>
          <cell r="F518" t="str">
            <v>NO</v>
          </cell>
          <cell r="G518" t="str">
            <v>NO</v>
          </cell>
          <cell r="H518" t="str">
            <v>SI</v>
          </cell>
          <cell r="I518" t="str">
            <v/>
          </cell>
          <cell r="J518" t="str">
            <v>NO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A519">
            <v>701</v>
          </cell>
          <cell r="B519" t="str">
            <v>DRBR701</v>
          </cell>
          <cell r="C519" t="str">
            <v>Autoservicios Los Alcarrizos</v>
          </cell>
          <cell r="D519" t="str">
            <v/>
          </cell>
          <cell r="E519" t="str">
            <v>Norte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No</v>
          </cell>
          <cell r="M519" t="str">
            <v>No</v>
          </cell>
          <cell r="N519" t="str">
            <v>No</v>
          </cell>
          <cell r="O519" t="str">
            <v/>
          </cell>
        </row>
        <row r="520">
          <cell r="A520">
            <v>703</v>
          </cell>
          <cell r="B520" t="str">
            <v>DRBR703</v>
          </cell>
          <cell r="C520" t="str">
            <v>Ofic. Los Hidalgos</v>
          </cell>
          <cell r="D520" t="str">
            <v>NCR</v>
          </cell>
          <cell r="E520" t="str">
            <v>Norte</v>
          </cell>
          <cell r="F520" t="str">
            <v>NO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Si</v>
          </cell>
          <cell r="L520" t="str">
            <v>Si</v>
          </cell>
          <cell r="M520" t="str">
            <v>Si</v>
          </cell>
          <cell r="N520" t="str">
            <v>Si</v>
          </cell>
          <cell r="O520" t="str">
            <v>Oficina</v>
          </cell>
        </row>
        <row r="521">
          <cell r="A521">
            <v>705</v>
          </cell>
          <cell r="B521" t="str">
            <v>DRBR705</v>
          </cell>
          <cell r="C521" t="str">
            <v>ISFODOSU</v>
          </cell>
          <cell r="D521" t="str">
            <v>NCR</v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Santiago 1</v>
          </cell>
        </row>
        <row r="522">
          <cell r="A522">
            <v>706</v>
          </cell>
          <cell r="B522" t="str">
            <v>DRBR706</v>
          </cell>
          <cell r="C522" t="str">
            <v>Supermercado Pristine</v>
          </cell>
          <cell r="D522" t="str">
            <v>NCR</v>
          </cell>
          <cell r="E522" t="str">
            <v>Distrito Nacional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No</v>
          </cell>
          <cell r="O522" t="str">
            <v>Grupo 4</v>
          </cell>
        </row>
        <row r="523">
          <cell r="A523">
            <v>707</v>
          </cell>
          <cell r="B523" t="str">
            <v>DRBR707</v>
          </cell>
          <cell r="C523" t="str">
            <v>IAD</v>
          </cell>
          <cell r="D523" t="str">
            <v>NCR</v>
          </cell>
          <cell r="E523" t="str">
            <v>Distrito Nacional</v>
          </cell>
          <cell r="F523" t="str">
            <v>NO</v>
          </cell>
          <cell r="G523" t="str">
            <v>No</v>
          </cell>
          <cell r="H523" t="str">
            <v>No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>Grupo 5</v>
          </cell>
        </row>
        <row r="524">
          <cell r="A524">
            <v>708</v>
          </cell>
          <cell r="B524" t="str">
            <v>DRBR505</v>
          </cell>
          <cell r="C524" t="str">
            <v>EL VESTIR DE HOY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Grupo 1</v>
          </cell>
        </row>
        <row r="525">
          <cell r="A525">
            <v>709</v>
          </cell>
          <cell r="B525" t="str">
            <v>DRBR01N</v>
          </cell>
          <cell r="C525" t="str">
            <v>SEMMA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>Grupo 3</v>
          </cell>
        </row>
        <row r="526">
          <cell r="A526">
            <v>710</v>
          </cell>
          <cell r="B526" t="str">
            <v>DRBR506</v>
          </cell>
          <cell r="C526" t="str">
            <v>S/M SOBERANOS, SABANA PERDIDA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No</v>
          </cell>
          <cell r="O526" t="str">
            <v>Grupo 1</v>
          </cell>
        </row>
        <row r="527">
          <cell r="A527">
            <v>712</v>
          </cell>
          <cell r="B527" t="str">
            <v>DRBR128</v>
          </cell>
          <cell r="C527" t="str">
            <v>Oficina Imbert</v>
          </cell>
          <cell r="D527" t="str">
            <v>NCR</v>
          </cell>
          <cell r="E527" t="str">
            <v>Norte</v>
          </cell>
          <cell r="F527" t="str">
            <v>SI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Santiago 2</v>
          </cell>
        </row>
        <row r="528">
          <cell r="A528">
            <v>713</v>
          </cell>
          <cell r="B528" t="str">
            <v>DRBR016</v>
          </cell>
          <cell r="C528" t="str">
            <v>Ofic. Las Américas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No</v>
          </cell>
          <cell r="L528" t="str">
            <v>Si</v>
          </cell>
          <cell r="M528" t="str">
            <v>No</v>
          </cell>
          <cell r="N528" t="str">
            <v>No</v>
          </cell>
          <cell r="O528" t="str">
            <v>Grupo 7</v>
          </cell>
        </row>
        <row r="529">
          <cell r="A529">
            <v>714</v>
          </cell>
          <cell r="B529" t="str">
            <v>DRBR16M</v>
          </cell>
          <cell r="C529" t="str">
            <v>Hospital De Herrera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6</v>
          </cell>
        </row>
        <row r="530">
          <cell r="A530">
            <v>715</v>
          </cell>
          <cell r="B530" t="str">
            <v>DRBR992</v>
          </cell>
          <cell r="C530" t="str">
            <v>Ofic. 27 De Febrero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Si</v>
          </cell>
          <cell r="O530" t="str">
            <v>Grupo 3</v>
          </cell>
        </row>
        <row r="531">
          <cell r="A531">
            <v>716</v>
          </cell>
          <cell r="B531" t="str">
            <v>DRBR340</v>
          </cell>
          <cell r="C531" t="str">
            <v>Ofic. Zona Fca. Santiago</v>
          </cell>
          <cell r="D531" t="str">
            <v>NCR</v>
          </cell>
          <cell r="E531" t="str">
            <v>Norte</v>
          </cell>
          <cell r="F531" t="str">
            <v>SI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No</v>
          </cell>
          <cell r="L531" t="str">
            <v>Si</v>
          </cell>
          <cell r="M531" t="str">
            <v>No</v>
          </cell>
          <cell r="N531" t="str">
            <v>Si</v>
          </cell>
          <cell r="O531" t="str">
            <v>Santiago 2</v>
          </cell>
        </row>
        <row r="532">
          <cell r="A532">
            <v>717</v>
          </cell>
          <cell r="B532" t="str">
            <v>DRBR24K</v>
          </cell>
          <cell r="C532" t="str">
            <v>Ofic. Los Alcarrizos</v>
          </cell>
          <cell r="D532" t="str">
            <v>NCR</v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6</v>
          </cell>
        </row>
        <row r="533">
          <cell r="A533">
            <v>718</v>
          </cell>
          <cell r="B533" t="str">
            <v>DRBR24Y</v>
          </cell>
          <cell r="C533" t="str">
            <v>Feria Ganadera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Si</v>
          </cell>
          <cell r="L533" t="str">
            <v>Si</v>
          </cell>
          <cell r="M533" t="str">
            <v>Si</v>
          </cell>
          <cell r="N533" t="str">
            <v>No</v>
          </cell>
          <cell r="O533" t="str">
            <v>Grupo 5</v>
          </cell>
        </row>
        <row r="534">
          <cell r="A534">
            <v>719</v>
          </cell>
          <cell r="B534" t="str">
            <v>DRBR419</v>
          </cell>
          <cell r="C534" t="str">
            <v>AYUNTAMIENTO SAN LUIS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Si</v>
          </cell>
          <cell r="L534" t="str">
            <v>Si</v>
          </cell>
          <cell r="M534" t="str">
            <v>Si</v>
          </cell>
          <cell r="N534" t="str">
            <v>Si</v>
          </cell>
          <cell r="O534" t="str">
            <v>Grupo 4</v>
          </cell>
        </row>
        <row r="535">
          <cell r="A535">
            <v>720</v>
          </cell>
          <cell r="B535" t="str">
            <v>DRBR12E</v>
          </cell>
          <cell r="C535" t="str">
            <v>OMSA Santiago</v>
          </cell>
          <cell r="D535" t="str">
            <v>NCR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>Santiago 2</v>
          </cell>
        </row>
        <row r="536">
          <cell r="A536">
            <v>721</v>
          </cell>
          <cell r="B536" t="str">
            <v>DRBR23A</v>
          </cell>
          <cell r="C536" t="str">
            <v>Ofic. Charles de Gaulle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722</v>
          </cell>
          <cell r="B537" t="str">
            <v>DRBR393</v>
          </cell>
          <cell r="C537" t="str">
            <v>OFIC. CHARLE DE GAULLE III</v>
          </cell>
          <cell r="D537" t="str">
            <v>NCR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Grupo 4</v>
          </cell>
        </row>
        <row r="538">
          <cell r="A538">
            <v>723</v>
          </cell>
          <cell r="B538" t="str">
            <v>DRBR723</v>
          </cell>
          <cell r="C538" t="str">
            <v xml:space="preserve">ATM Farmacia COOPINFA </v>
          </cell>
          <cell r="D538"/>
          <cell r="E538" t="str">
            <v>NORTE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/>
          <cell r="O538"/>
        </row>
        <row r="539">
          <cell r="A539">
            <v>724</v>
          </cell>
          <cell r="B539" t="str">
            <v>DRBR997</v>
          </cell>
          <cell r="C539" t="str">
            <v>El Huacal I</v>
          </cell>
          <cell r="D539" t="str">
            <v>NCR</v>
          </cell>
          <cell r="E539" t="str">
            <v>Distrito Nacional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No</v>
          </cell>
          <cell r="L539" t="str">
            <v>No</v>
          </cell>
          <cell r="M539" t="str">
            <v>No</v>
          </cell>
          <cell r="N539" t="str">
            <v>No</v>
          </cell>
          <cell r="O539" t="str">
            <v>Grupo 3</v>
          </cell>
        </row>
        <row r="540">
          <cell r="A540">
            <v>725</v>
          </cell>
          <cell r="B540" t="str">
            <v>DRBR998</v>
          </cell>
          <cell r="C540" t="str">
            <v>El Huacal II</v>
          </cell>
          <cell r="D540" t="str">
            <v>NCR</v>
          </cell>
          <cell r="E540" t="str">
            <v>Distrito Nacional</v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>Grupo 3</v>
          </cell>
        </row>
        <row r="541">
          <cell r="A541">
            <v>726</v>
          </cell>
          <cell r="B541" t="str">
            <v>DRBR999</v>
          </cell>
          <cell r="C541" t="str">
            <v>El Huacal III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727</v>
          </cell>
          <cell r="B542" t="str">
            <v>DRBR286</v>
          </cell>
          <cell r="C542" t="str">
            <v>ZF Pisano #1</v>
          </cell>
          <cell r="D542" t="str">
            <v>NCR</v>
          </cell>
          <cell r="E542" t="str">
            <v>Norte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Santiago 2</v>
          </cell>
        </row>
        <row r="543">
          <cell r="A543">
            <v>728</v>
          </cell>
          <cell r="B543" t="str">
            <v>DRBR051</v>
          </cell>
          <cell r="C543" t="str">
            <v>Ofic. La Vega</v>
          </cell>
          <cell r="D543" t="str">
            <v>NCR</v>
          </cell>
          <cell r="E543" t="str">
            <v>Norte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Si</v>
          </cell>
          <cell r="J543" t="str">
            <v>Si</v>
          </cell>
          <cell r="K543" t="str">
            <v>No</v>
          </cell>
          <cell r="L543" t="str">
            <v>Si</v>
          </cell>
          <cell r="M543" t="str">
            <v>No</v>
          </cell>
          <cell r="N543" t="str">
            <v>Si</v>
          </cell>
          <cell r="O543" t="str">
            <v>La Vega</v>
          </cell>
        </row>
        <row r="544">
          <cell r="A544">
            <v>729</v>
          </cell>
          <cell r="B544" t="str">
            <v>DRBR055</v>
          </cell>
          <cell r="C544" t="str">
            <v>Zona Franca La Vega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La Vega</v>
          </cell>
        </row>
        <row r="545">
          <cell r="A545">
            <v>730</v>
          </cell>
          <cell r="B545" t="str">
            <v>DRBR082</v>
          </cell>
          <cell r="C545" t="str">
            <v>Palacio Justicia Barahona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No</v>
          </cell>
          <cell r="L545" t="str">
            <v>No</v>
          </cell>
          <cell r="M545" t="str">
            <v>No</v>
          </cell>
          <cell r="N545" t="str">
            <v>Si</v>
          </cell>
          <cell r="O545" t="str">
            <v>Barahona</v>
          </cell>
        </row>
        <row r="546">
          <cell r="A546">
            <v>731</v>
          </cell>
          <cell r="B546" t="str">
            <v>DRBR311</v>
          </cell>
          <cell r="C546" t="str">
            <v>OFICINA VILLA GONZALEZ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No</v>
          </cell>
          <cell r="L546" t="str">
            <v>Si</v>
          </cell>
          <cell r="M546" t="str">
            <v>No</v>
          </cell>
          <cell r="N546" t="str">
            <v>Si</v>
          </cell>
          <cell r="O546" t="str">
            <v>Oficina</v>
          </cell>
        </row>
        <row r="547">
          <cell r="A547">
            <v>732</v>
          </cell>
          <cell r="B547" t="str">
            <v>DRBR12H</v>
          </cell>
          <cell r="C547" t="str">
            <v>Molino Valle del Cibao</v>
          </cell>
          <cell r="D547" t="str">
            <v>NCR</v>
          </cell>
          <cell r="E547" t="str">
            <v>Norte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Si</v>
          </cell>
          <cell r="L547" t="str">
            <v>Si</v>
          </cell>
          <cell r="M547" t="str">
            <v>Si</v>
          </cell>
          <cell r="N547" t="str">
            <v>Si</v>
          </cell>
          <cell r="O547" t="str">
            <v>Santiago 1</v>
          </cell>
        </row>
        <row r="548">
          <cell r="A548">
            <v>733</v>
          </cell>
          <cell r="B548" t="str">
            <v>DRBR484</v>
          </cell>
          <cell r="C548" t="str">
            <v>Zona Franca Pedernales</v>
          </cell>
          <cell r="D548" t="str">
            <v>NCR</v>
          </cell>
          <cell r="E548" t="str">
            <v>Sur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Barahona</v>
          </cell>
        </row>
        <row r="549">
          <cell r="A549">
            <v>734</v>
          </cell>
          <cell r="B549" t="str">
            <v>DRBR178</v>
          </cell>
          <cell r="C549" t="str">
            <v>Ofic. Independencia I</v>
          </cell>
          <cell r="D549" t="str">
            <v>NCR</v>
          </cell>
          <cell r="E549" t="str">
            <v>Distrito Nacional</v>
          </cell>
          <cell r="F549" t="str">
            <v>SI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Grupo 2</v>
          </cell>
        </row>
        <row r="550">
          <cell r="A550">
            <v>735</v>
          </cell>
          <cell r="B550" t="str">
            <v>DRBR179</v>
          </cell>
          <cell r="C550" t="str">
            <v>Ofic. Independencia II</v>
          </cell>
          <cell r="D550" t="str">
            <v>NCR</v>
          </cell>
          <cell r="E550" t="str">
            <v>Distrito Nacional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Grupo 2</v>
          </cell>
        </row>
        <row r="551">
          <cell r="A551">
            <v>736</v>
          </cell>
          <cell r="B551" t="str">
            <v>DRBR071</v>
          </cell>
          <cell r="C551" t="str">
            <v>Ofic. Puerto Plata</v>
          </cell>
          <cell r="D551" t="str">
            <v>NCR</v>
          </cell>
          <cell r="E551" t="str">
            <v>Norte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Si</v>
          </cell>
          <cell r="J551" t="str">
            <v>Si</v>
          </cell>
          <cell r="K551" t="str">
            <v>No</v>
          </cell>
          <cell r="L551" t="str">
            <v>Si</v>
          </cell>
          <cell r="M551" t="str">
            <v>No</v>
          </cell>
          <cell r="N551" t="str">
            <v>Si</v>
          </cell>
          <cell r="O551" t="str">
            <v>Puerto Plata</v>
          </cell>
        </row>
        <row r="552">
          <cell r="A552">
            <v>737</v>
          </cell>
          <cell r="B552" t="str">
            <v>DRBR281</v>
          </cell>
          <cell r="C552" t="str">
            <v>OFIC. CABARETE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No</v>
          </cell>
          <cell r="L552" t="str">
            <v>Si</v>
          </cell>
          <cell r="M552" t="str">
            <v>No</v>
          </cell>
          <cell r="N552" t="str">
            <v>Si</v>
          </cell>
          <cell r="O552" t="str">
            <v>Puerto Plata</v>
          </cell>
        </row>
        <row r="553">
          <cell r="A553">
            <v>738</v>
          </cell>
          <cell r="B553" t="str">
            <v>DRBR24S</v>
          </cell>
          <cell r="C553" t="str">
            <v>Zona Fca. Los Alcarrizos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6</v>
          </cell>
        </row>
        <row r="554">
          <cell r="A554">
            <v>739</v>
          </cell>
          <cell r="B554" t="str">
            <v>DRBR269</v>
          </cell>
          <cell r="C554" t="str">
            <v>ESTACION PEAJE AUT. DUARTE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6</v>
          </cell>
        </row>
        <row r="555">
          <cell r="A555">
            <v>740</v>
          </cell>
          <cell r="B555" t="str">
            <v>DRBR109</v>
          </cell>
          <cell r="C555" t="str">
            <v>EDENORTE</v>
          </cell>
          <cell r="D555" t="str">
            <v>NCR</v>
          </cell>
          <cell r="E555" t="str">
            <v>Norte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Santiago 1</v>
          </cell>
        </row>
        <row r="556">
          <cell r="A556">
            <v>741</v>
          </cell>
          <cell r="B556" t="str">
            <v>DRBR460</v>
          </cell>
          <cell r="C556" t="str">
            <v>CURNE-UASD, SAN FCO. MACORIS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 Francisco de Macorís</v>
          </cell>
        </row>
        <row r="557">
          <cell r="A557">
            <v>742</v>
          </cell>
          <cell r="B557" t="str">
            <v>DRBR990</v>
          </cell>
          <cell r="C557" t="str">
            <v>Ofic. Plaza Rey</v>
          </cell>
          <cell r="D557" t="str">
            <v>NCR</v>
          </cell>
          <cell r="E557" t="str">
            <v>Este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Si</v>
          </cell>
          <cell r="O557" t="str">
            <v>Romana-Higuey</v>
          </cell>
        </row>
        <row r="558">
          <cell r="A558">
            <v>743</v>
          </cell>
          <cell r="B558" t="str">
            <v>DRBR287</v>
          </cell>
          <cell r="C558" t="str">
            <v>Ofic. Los Frailes</v>
          </cell>
          <cell r="D558" t="str">
            <v>NCR</v>
          </cell>
          <cell r="E558" t="str">
            <v>Distrito Nacional</v>
          </cell>
          <cell r="F558" t="str">
            <v>SI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No</v>
          </cell>
          <cell r="L558" t="str">
            <v>Si</v>
          </cell>
          <cell r="M558" t="str">
            <v>No</v>
          </cell>
          <cell r="N558" t="str">
            <v>No</v>
          </cell>
          <cell r="O558" t="str">
            <v>Grupo 9</v>
          </cell>
        </row>
        <row r="559">
          <cell r="A559">
            <v>744</v>
          </cell>
          <cell r="B559" t="str">
            <v>DRBR289</v>
          </cell>
          <cell r="C559" t="str">
            <v>LA SIRENA AV. VENEZUELA</v>
          </cell>
          <cell r="D559" t="str">
            <v>NCR</v>
          </cell>
          <cell r="E559" t="str">
            <v>Distrito Nacional</v>
          </cell>
          <cell r="F559" t="str">
            <v>SI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Si</v>
          </cell>
          <cell r="L559" t="str">
            <v>Si</v>
          </cell>
          <cell r="M559" t="str">
            <v>Si</v>
          </cell>
          <cell r="N559" t="str">
            <v>No</v>
          </cell>
          <cell r="O559" t="str">
            <v>Grupo 7</v>
          </cell>
        </row>
        <row r="560">
          <cell r="A560">
            <v>745</v>
          </cell>
          <cell r="B560" t="str">
            <v>DRBR027</v>
          </cell>
          <cell r="C560" t="str">
            <v>Ofic. Duarte</v>
          </cell>
          <cell r="D560" t="str">
            <v>NCR</v>
          </cell>
          <cell r="E560" t="str">
            <v>Distrito Nacional</v>
          </cell>
          <cell r="F560" t="str">
            <v>NO</v>
          </cell>
          <cell r="G560" t="str">
            <v>No</v>
          </cell>
          <cell r="H560" t="str">
            <v>No</v>
          </cell>
          <cell r="I560" t="str">
            <v>No</v>
          </cell>
          <cell r="J560" t="str">
            <v>No</v>
          </cell>
          <cell r="K560" t="str">
            <v>No</v>
          </cell>
          <cell r="L560" t="str">
            <v>No</v>
          </cell>
          <cell r="M560" t="str">
            <v>No</v>
          </cell>
          <cell r="N560" t="str">
            <v>No</v>
          </cell>
          <cell r="O560" t="str">
            <v>Grupo 1</v>
          </cell>
        </row>
        <row r="561">
          <cell r="A561">
            <v>746</v>
          </cell>
          <cell r="B561" t="str">
            <v>DRBR156</v>
          </cell>
          <cell r="C561" t="str">
            <v>Ofic. Las Terrenas</v>
          </cell>
          <cell r="D561" t="str">
            <v>NCR</v>
          </cell>
          <cell r="E561" t="str">
            <v>Norte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Nagua</v>
          </cell>
        </row>
        <row r="562">
          <cell r="A562">
            <v>747</v>
          </cell>
          <cell r="B562" t="str">
            <v>DRBR200</v>
          </cell>
          <cell r="C562" t="str">
            <v>Club BRRD Santiago</v>
          </cell>
          <cell r="D562" t="str">
            <v>NCR</v>
          </cell>
          <cell r="E562" t="str">
            <v>Norte</v>
          </cell>
          <cell r="F562" t="str">
            <v>SI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Santiago 2</v>
          </cell>
        </row>
        <row r="563">
          <cell r="A563">
            <v>748</v>
          </cell>
          <cell r="B563" t="str">
            <v>DRBR150</v>
          </cell>
          <cell r="C563" t="str">
            <v>Banca Corporativa [Antiguo Centro de Caja Yaque]</v>
          </cell>
          <cell r="D563" t="str">
            <v>NCR</v>
          </cell>
          <cell r="E563" t="str">
            <v>Norte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Santiago 1</v>
          </cell>
        </row>
        <row r="564">
          <cell r="A564">
            <v>749</v>
          </cell>
          <cell r="B564" t="str">
            <v>DRBR251</v>
          </cell>
          <cell r="C564" t="str">
            <v>Ofic. Yaque</v>
          </cell>
          <cell r="D564" t="str">
            <v>NCR</v>
          </cell>
          <cell r="E564" t="str">
            <v>Norte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1</v>
          </cell>
        </row>
        <row r="565">
          <cell r="A565">
            <v>750</v>
          </cell>
          <cell r="B565" t="str">
            <v>DRBR265</v>
          </cell>
          <cell r="C565" t="str">
            <v>Oficina Duvergé</v>
          </cell>
          <cell r="D565" t="str">
            <v>NCR</v>
          </cell>
          <cell r="E565" t="str">
            <v>Sur</v>
          </cell>
          <cell r="F565" t="str">
            <v>SI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Si</v>
          </cell>
          <cell r="M565" t="str">
            <v>No</v>
          </cell>
          <cell r="N565" t="str">
            <v>Si</v>
          </cell>
          <cell r="O565" t="str">
            <v>Barahona</v>
          </cell>
        </row>
        <row r="566">
          <cell r="A566">
            <v>751</v>
          </cell>
          <cell r="B566" t="str">
            <v>DRBR751</v>
          </cell>
          <cell r="C566" t="str">
            <v>ATM ECO PETROLEO CAMILO</v>
          </cell>
          <cell r="D566"/>
          <cell r="E566" t="str">
            <v>Sur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/>
          <cell r="O566"/>
        </row>
        <row r="567">
          <cell r="A567">
            <v>752</v>
          </cell>
          <cell r="B567" t="str">
            <v>DRBR280</v>
          </cell>
          <cell r="C567" t="str">
            <v>Ofic. Las Carolinas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Si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La Vega</v>
          </cell>
        </row>
        <row r="568">
          <cell r="A568">
            <v>753</v>
          </cell>
          <cell r="B568" t="str">
            <v>DRBR753</v>
          </cell>
          <cell r="C568" t="str">
            <v>S/M NACIONAL TIRADENTES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Si</v>
          </cell>
          <cell r="L568" t="str">
            <v>Si</v>
          </cell>
          <cell r="M568" t="str">
            <v>Si</v>
          </cell>
          <cell r="N568" t="str">
            <v>No</v>
          </cell>
          <cell r="O568" t="str">
            <v>Grupo 3</v>
          </cell>
        </row>
        <row r="569">
          <cell r="A569">
            <v>754</v>
          </cell>
          <cell r="B569" t="str">
            <v>DRBR754</v>
          </cell>
          <cell r="C569" t="str">
            <v>AUTOBANCO OFIC. LICEY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Si</v>
          </cell>
          <cell r="O569" t="str">
            <v>Santiago 1</v>
          </cell>
        </row>
        <row r="570">
          <cell r="A570">
            <v>755</v>
          </cell>
          <cell r="B570" t="str">
            <v>DRBR755</v>
          </cell>
          <cell r="C570" t="str">
            <v>OFIC. GALERIA DEL ESTE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4</v>
          </cell>
        </row>
        <row r="571">
          <cell r="A571">
            <v>756</v>
          </cell>
          <cell r="B571" t="str">
            <v>DRBR756</v>
          </cell>
          <cell r="C571" t="str">
            <v>OFIC. VILLA LA MATA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Oficina</v>
          </cell>
        </row>
        <row r="572">
          <cell r="A572">
            <v>757</v>
          </cell>
          <cell r="B572" t="str">
            <v>DRBR757</v>
          </cell>
          <cell r="C572" t="str">
            <v>OFIC. PLAZA PASEO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758</v>
          </cell>
          <cell r="B573" t="str">
            <v>DRBR758</v>
          </cell>
          <cell r="C573" t="str">
            <v>ATM S/M Nacional El Embrujo</v>
          </cell>
          <cell r="D573"/>
          <cell r="E573" t="str">
            <v>NORTE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/>
          <cell r="O573"/>
        </row>
        <row r="574">
          <cell r="A574">
            <v>759</v>
          </cell>
          <cell r="B574" t="str">
            <v>DRBR759</v>
          </cell>
          <cell r="C574" t="str">
            <v>Ofic. BUENA VISTA</v>
          </cell>
          <cell r="D574" t="str">
            <v>NCR</v>
          </cell>
          <cell r="E574" t="str">
            <v>Distrito Nacional</v>
          </cell>
          <cell r="F574" t="str">
            <v>SI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Si</v>
          </cell>
          <cell r="M574" t="str">
            <v>No</v>
          </cell>
          <cell r="N574" t="str">
            <v>Si</v>
          </cell>
          <cell r="O574" t="str">
            <v>Grupo 1</v>
          </cell>
        </row>
        <row r="575">
          <cell r="A575">
            <v>760</v>
          </cell>
          <cell r="B575" t="str">
            <v>DRBR760</v>
          </cell>
          <cell r="C575" t="str">
            <v>OFIC. CRUCE GUAYACANES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>Oficina</v>
          </cell>
        </row>
        <row r="576">
          <cell r="A576">
            <v>761</v>
          </cell>
          <cell r="B576" t="str">
            <v>DRBR761</v>
          </cell>
          <cell r="C576" t="str">
            <v>ISSPOL</v>
          </cell>
          <cell r="D576" t="str">
            <v>NCR</v>
          </cell>
          <cell r="E576" t="str">
            <v>Distrito Nacional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Si</v>
          </cell>
          <cell r="O576" t="str">
            <v>Grupo 3</v>
          </cell>
        </row>
        <row r="577">
          <cell r="A577">
            <v>763</v>
          </cell>
          <cell r="B577" t="str">
            <v>DRBR439</v>
          </cell>
          <cell r="C577" t="str">
            <v>OFICINA MONTELLANO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Puerto Plata</v>
          </cell>
        </row>
        <row r="578">
          <cell r="A578">
            <v>764</v>
          </cell>
          <cell r="B578" t="str">
            <v>DRBR451</v>
          </cell>
          <cell r="C578" t="str">
            <v>Ofic. Elias Piña</v>
          </cell>
          <cell r="D578" t="str">
            <v>NCR</v>
          </cell>
          <cell r="E578" t="str">
            <v>Sur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No</v>
          </cell>
          <cell r="L578" t="str">
            <v>Si</v>
          </cell>
          <cell r="M578" t="str">
            <v>No</v>
          </cell>
          <cell r="N578" t="str">
            <v>Si</v>
          </cell>
          <cell r="O578" t="str">
            <v>Oficina</v>
          </cell>
        </row>
        <row r="579">
          <cell r="A579">
            <v>765</v>
          </cell>
          <cell r="B579" t="str">
            <v>DRBR191</v>
          </cell>
          <cell r="C579" t="str">
            <v>Ofic. Azua</v>
          </cell>
          <cell r="D579" t="str">
            <v>NCR</v>
          </cell>
          <cell r="E579" t="str">
            <v>Sur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Si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Oficina</v>
          </cell>
        </row>
        <row r="580">
          <cell r="A580">
            <v>766</v>
          </cell>
          <cell r="B580" t="str">
            <v>DRBR440</v>
          </cell>
          <cell r="C580" t="str">
            <v>OFICINA AZUA II</v>
          </cell>
          <cell r="D580" t="str">
            <v>NCR</v>
          </cell>
          <cell r="E580" t="str">
            <v>Sur</v>
          </cell>
          <cell r="F580" t="str">
            <v>SI</v>
          </cell>
          <cell r="G580" t="str">
            <v>Si</v>
          </cell>
          <cell r="H580" t="str">
            <v>Si</v>
          </cell>
          <cell r="I580" t="str">
            <v>Si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Oficina</v>
          </cell>
        </row>
        <row r="581">
          <cell r="A581">
            <v>767</v>
          </cell>
          <cell r="B581" t="str">
            <v>DRBR059</v>
          </cell>
          <cell r="C581" t="str">
            <v>S/M Diverso,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No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No</v>
          </cell>
          <cell r="N581" t="str">
            <v>No</v>
          </cell>
          <cell r="O581" t="str">
            <v>Oficina</v>
          </cell>
        </row>
        <row r="582">
          <cell r="A582">
            <v>769</v>
          </cell>
          <cell r="B582" t="str">
            <v>DRBR769</v>
          </cell>
          <cell r="C582" t="str">
            <v>ATM UNP Pablo Mella Morales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No</v>
          </cell>
          <cell r="L582" t="str">
            <v>No</v>
          </cell>
          <cell r="M582" t="str">
            <v>No</v>
          </cell>
          <cell r="N582" t="str">
            <v>Si</v>
          </cell>
          <cell r="O582"/>
        </row>
        <row r="583">
          <cell r="A583">
            <v>770</v>
          </cell>
          <cell r="B583" t="str">
            <v>DRBR770</v>
          </cell>
          <cell r="C583" t="str">
            <v>ESTACION ECO LOS HAITISES</v>
          </cell>
          <cell r="D583" t="str">
            <v>NCR</v>
          </cell>
          <cell r="E583" t="str">
            <v>Norte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Nagua</v>
          </cell>
        </row>
        <row r="584">
          <cell r="A584">
            <v>771</v>
          </cell>
          <cell r="B584" t="str">
            <v>DRBR771</v>
          </cell>
          <cell r="C584" t="str">
            <v>UASD - MAO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Si</v>
          </cell>
          <cell r="L584" t="str">
            <v>Si</v>
          </cell>
          <cell r="M584" t="str">
            <v>No</v>
          </cell>
          <cell r="N584" t="str">
            <v>No</v>
          </cell>
          <cell r="O584" t="str">
            <v>Oficina</v>
          </cell>
        </row>
        <row r="585">
          <cell r="A585">
            <v>772</v>
          </cell>
          <cell r="B585" t="str">
            <v>DRBR215</v>
          </cell>
          <cell r="C585" t="str">
            <v>UNP Yamasa</v>
          </cell>
          <cell r="D585" t="str">
            <v>NCR</v>
          </cell>
          <cell r="E585" t="str">
            <v>Este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Oficina</v>
          </cell>
        </row>
        <row r="586">
          <cell r="A586">
            <v>773</v>
          </cell>
          <cell r="B586" t="str">
            <v>DRBR020</v>
          </cell>
          <cell r="C586" t="str">
            <v>Jumbo, La Romana</v>
          </cell>
          <cell r="D586" t="str">
            <v>Diebold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Si</v>
          </cell>
          <cell r="N586" t="str">
            <v>No</v>
          </cell>
          <cell r="O586" t="str">
            <v>Romana-Higuey</v>
          </cell>
        </row>
        <row r="587">
          <cell r="A587">
            <v>774</v>
          </cell>
          <cell r="B587" t="str">
            <v>DRBR061</v>
          </cell>
          <cell r="C587" t="str">
            <v>Ofic. Montecristi</v>
          </cell>
          <cell r="D587" t="str">
            <v>NCR</v>
          </cell>
          <cell r="E587" t="str">
            <v>Norte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Si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775</v>
          </cell>
          <cell r="B588" t="str">
            <v>DRBR450</v>
          </cell>
          <cell r="C588" t="str">
            <v>SUPERMERCADO LILO</v>
          </cell>
          <cell r="D588" t="str">
            <v>NCR</v>
          </cell>
          <cell r="E588" t="str">
            <v>Norte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Oficina</v>
          </cell>
        </row>
        <row r="589">
          <cell r="A589">
            <v>776</v>
          </cell>
          <cell r="B589" t="str">
            <v>DRBR03D</v>
          </cell>
          <cell r="C589" t="str">
            <v>Ofic. Monte Plata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777</v>
          </cell>
          <cell r="B590" t="str">
            <v>DRBR195</v>
          </cell>
          <cell r="C590" t="str">
            <v>S/M Perez, Monte Plata</v>
          </cell>
          <cell r="D590" t="str">
            <v>NCR</v>
          </cell>
          <cell r="E590" t="str">
            <v>Este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778</v>
          </cell>
          <cell r="B591" t="str">
            <v>DRBR202</v>
          </cell>
          <cell r="C591" t="str">
            <v>Ofic. Esperanza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Si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779</v>
          </cell>
          <cell r="B592" t="str">
            <v>DRBR206</v>
          </cell>
          <cell r="C592" t="str">
            <v>Zona Franca Esperanza</v>
          </cell>
          <cell r="D592" t="str">
            <v>NCR</v>
          </cell>
          <cell r="E592" t="str">
            <v>Norte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Si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Oficina</v>
          </cell>
        </row>
        <row r="593">
          <cell r="A593">
            <v>780</v>
          </cell>
          <cell r="B593" t="str">
            <v>DRBR041</v>
          </cell>
          <cell r="C593" t="str">
            <v>Ofic. Barahona #1</v>
          </cell>
          <cell r="D593" t="str">
            <v>NCR</v>
          </cell>
          <cell r="E593" t="str">
            <v>Sur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Barahona</v>
          </cell>
        </row>
        <row r="594">
          <cell r="A594">
            <v>781</v>
          </cell>
          <cell r="B594" t="str">
            <v>DRBR186</v>
          </cell>
          <cell r="C594" t="str">
            <v>Estación Isla Malecon</v>
          </cell>
          <cell r="D594" t="str">
            <v>Wincor Nixdorf</v>
          </cell>
          <cell r="E594" t="str">
            <v>Sur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>Barahona</v>
          </cell>
        </row>
        <row r="595">
          <cell r="A595">
            <v>782</v>
          </cell>
          <cell r="B595" t="str">
            <v>DRBR197</v>
          </cell>
          <cell r="C595" t="str">
            <v>Bco. Agrícola Constanza</v>
          </cell>
          <cell r="D595" t="str">
            <v>NCR</v>
          </cell>
          <cell r="E595" t="str">
            <v>Norte</v>
          </cell>
          <cell r="F595" t="str">
            <v>NO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>Oficina</v>
          </cell>
        </row>
        <row r="596">
          <cell r="A596">
            <v>783</v>
          </cell>
          <cell r="B596" t="str">
            <v>DRBR303</v>
          </cell>
          <cell r="C596" t="str">
            <v>Autobanco Alfa &amp; Omega</v>
          </cell>
          <cell r="D596" t="str">
            <v>NCR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784</v>
          </cell>
          <cell r="B597" t="str">
            <v>DRBR762</v>
          </cell>
          <cell r="C597" t="str">
            <v>Tribunal Superior Electoral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No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Grupo 2</v>
          </cell>
        </row>
        <row r="598">
          <cell r="A598">
            <v>785</v>
          </cell>
          <cell r="B598" t="str">
            <v>DRBR785</v>
          </cell>
          <cell r="C598" t="str">
            <v>S/M Nacional Maximo Gomez</v>
          </cell>
          <cell r="D598" t="str">
            <v>NCR</v>
          </cell>
          <cell r="E598" t="str">
            <v>Distrito Nacional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No</v>
          </cell>
          <cell r="O598" t="str">
            <v>Grupo 3</v>
          </cell>
        </row>
        <row r="599">
          <cell r="A599">
            <v>786</v>
          </cell>
          <cell r="B599" t="str">
            <v>DRBR786</v>
          </cell>
          <cell r="C599" t="str">
            <v>AGORA MALL II</v>
          </cell>
          <cell r="D599" t="str">
            <v>NCR</v>
          </cell>
          <cell r="E599" t="str">
            <v>Distrito Nacional</v>
          </cell>
          <cell r="F599" t="str">
            <v>SI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No</v>
          </cell>
          <cell r="O599" t="str">
            <v>Grupo 8</v>
          </cell>
        </row>
        <row r="600">
          <cell r="A600">
            <v>787</v>
          </cell>
          <cell r="B600" t="str">
            <v>DRBR278</v>
          </cell>
          <cell r="C600" t="str">
            <v>Cafetería CTB #2 [Prueba, Certificación Win7]</v>
          </cell>
          <cell r="D600" t="str">
            <v>Diebold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No</v>
          </cell>
          <cell r="L600" t="str">
            <v>No</v>
          </cell>
          <cell r="M600" t="str">
            <v>No</v>
          </cell>
          <cell r="N600" t="str">
            <v>No</v>
          </cell>
          <cell r="O600" t="str">
            <v>Grupo 2</v>
          </cell>
        </row>
        <row r="601">
          <cell r="A601">
            <v>788</v>
          </cell>
          <cell r="B601" t="str">
            <v>DRBR452</v>
          </cell>
          <cell r="C601" t="str">
            <v>MINIST. RELAC. EXTERIORES</v>
          </cell>
          <cell r="D601" t="str">
            <v>Wincor Nixdorf</v>
          </cell>
          <cell r="E601" t="str">
            <v>Distrito Nacional</v>
          </cell>
          <cell r="F601" t="str">
            <v>NO</v>
          </cell>
          <cell r="G601" t="str">
            <v>No</v>
          </cell>
          <cell r="H601" t="str">
            <v>No</v>
          </cell>
          <cell r="I601" t="str">
            <v>No</v>
          </cell>
          <cell r="J601" t="str">
            <v>No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Grupo 3</v>
          </cell>
        </row>
        <row r="602">
          <cell r="A602">
            <v>789</v>
          </cell>
          <cell r="B602" t="str">
            <v>DRBR789</v>
          </cell>
          <cell r="C602" t="str">
            <v>ATM Hotel Bellevue Boca Chica</v>
          </cell>
          <cell r="D602" t="str">
            <v>NCR</v>
          </cell>
          <cell r="E602" t="str">
            <v>Este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/>
        </row>
        <row r="603">
          <cell r="A603">
            <v>790</v>
          </cell>
          <cell r="B603" t="str">
            <v>DRBR16I</v>
          </cell>
          <cell r="C603" t="str">
            <v>Ofic. Bella Vista Mall #1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Si</v>
          </cell>
          <cell r="L603" t="str">
            <v>Si</v>
          </cell>
          <cell r="M603" t="str">
            <v>Si</v>
          </cell>
          <cell r="N603" t="str">
            <v>No</v>
          </cell>
          <cell r="O603" t="str">
            <v>Grupo 2</v>
          </cell>
        </row>
        <row r="604">
          <cell r="A604">
            <v>791</v>
          </cell>
          <cell r="B604" t="str">
            <v>DRBR791</v>
          </cell>
          <cell r="C604" t="str">
            <v>Of. San Soucí</v>
          </cell>
          <cell r="D604" t="str">
            <v>Wincor Nixdorf</v>
          </cell>
          <cell r="E604" t="str">
            <v>Distrito Nacional</v>
          </cell>
          <cell r="F604" t="str">
            <v>NO</v>
          </cell>
          <cell r="G604" t="str">
            <v>Si</v>
          </cell>
          <cell r="H604" t="str">
            <v>No</v>
          </cell>
          <cell r="I604" t="str">
            <v>No</v>
          </cell>
          <cell r="J604" t="str">
            <v>No</v>
          </cell>
          <cell r="K604" t="str">
            <v>No</v>
          </cell>
          <cell r="L604" t="str">
            <v>No</v>
          </cell>
          <cell r="M604" t="str">
            <v>No</v>
          </cell>
          <cell r="N604" t="str">
            <v>No</v>
          </cell>
          <cell r="O604" t="str">
            <v>Grupo 7</v>
          </cell>
        </row>
        <row r="605">
          <cell r="A605">
            <v>792</v>
          </cell>
          <cell r="B605" t="str">
            <v>DRBR792</v>
          </cell>
          <cell r="C605" t="str">
            <v>ATM Hospital Salvador de Gautier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/>
        </row>
        <row r="606">
          <cell r="A606">
            <v>793</v>
          </cell>
          <cell r="B606" t="str">
            <v>DRBR793</v>
          </cell>
          <cell r="C606" t="str">
            <v>ATM Centro Caja Agora Mal</v>
          </cell>
          <cell r="D606" t="str">
            <v>NCR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Si</v>
          </cell>
          <cell r="O606"/>
        </row>
        <row r="607">
          <cell r="A607">
            <v>794</v>
          </cell>
          <cell r="B607" t="str">
            <v>DRBR794</v>
          </cell>
          <cell r="C607" t="str">
            <v>CODIA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No</v>
          </cell>
          <cell r="O607" t="str">
            <v>Grupo 7</v>
          </cell>
        </row>
        <row r="608">
          <cell r="A608">
            <v>795</v>
          </cell>
          <cell r="B608" t="str">
            <v>DRBR795</v>
          </cell>
          <cell r="C608" t="str">
            <v>SBD Guaymate</v>
          </cell>
          <cell r="D608" t="str">
            <v>Diebold</v>
          </cell>
          <cell r="E608" t="str">
            <v>Este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Romana-Higuey</v>
          </cell>
        </row>
        <row r="609">
          <cell r="A609">
            <v>796</v>
          </cell>
          <cell r="B609" t="str">
            <v>DRBR155</v>
          </cell>
          <cell r="C609" t="str">
            <v>Autobanco Plaza Ventura</v>
          </cell>
          <cell r="D609" t="str">
            <v>NCR</v>
          </cell>
          <cell r="E609" t="str">
            <v>Norte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Nagua</v>
          </cell>
        </row>
        <row r="610">
          <cell r="A610">
            <v>798</v>
          </cell>
          <cell r="B610" t="str">
            <v>DRBR798</v>
          </cell>
          <cell r="C610" t="str">
            <v>Hotel Grand Paradise Samaná</v>
          </cell>
          <cell r="D610" t="str">
            <v>NCR</v>
          </cell>
          <cell r="E610" t="str">
            <v>Norte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Nagua</v>
          </cell>
        </row>
        <row r="611">
          <cell r="A611">
            <v>799</v>
          </cell>
          <cell r="B611" t="str">
            <v>DRBR799</v>
          </cell>
          <cell r="C611" t="str">
            <v>Clínica Corominas Santiago</v>
          </cell>
          <cell r="D611" t="str">
            <v>NCR</v>
          </cell>
          <cell r="E611" t="str">
            <v>Norte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Santiago 2</v>
          </cell>
        </row>
        <row r="612">
          <cell r="A612">
            <v>800</v>
          </cell>
          <cell r="B612" t="str">
            <v>DRBR800</v>
          </cell>
          <cell r="C612" t="str">
            <v>Estación NEXT DIP Pedro Livio Cedeño</v>
          </cell>
          <cell r="D612" t="str">
            <v>NCR</v>
          </cell>
          <cell r="E612" t="str">
            <v>Distrito Nacional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Grupo 1</v>
          </cell>
        </row>
        <row r="613">
          <cell r="A613">
            <v>801</v>
          </cell>
          <cell r="B613" t="str">
            <v>DRBR801</v>
          </cell>
          <cell r="C613" t="str">
            <v>Galeria 360 FoodCourt</v>
          </cell>
          <cell r="D613" t="str">
            <v>NCR</v>
          </cell>
          <cell r="E613" t="str">
            <v>Distrito Nacional</v>
          </cell>
          <cell r="F613" t="str">
            <v>SI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No</v>
          </cell>
          <cell r="O613" t="str">
            <v>Grupo 8</v>
          </cell>
        </row>
        <row r="614">
          <cell r="A614">
            <v>802</v>
          </cell>
          <cell r="B614" t="str">
            <v>DRBR802</v>
          </cell>
          <cell r="C614" t="str">
            <v>Aeropuerto La Romana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Romana-Higuey</v>
          </cell>
        </row>
        <row r="615">
          <cell r="A615">
            <v>803</v>
          </cell>
          <cell r="B615" t="str">
            <v>DRBR803</v>
          </cell>
          <cell r="C615" t="str">
            <v>Hotel Be Live Canoa #1</v>
          </cell>
          <cell r="D615" t="str">
            <v>NCR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Si</v>
          </cell>
          <cell r="O615" t="str">
            <v>Romana-Higuey</v>
          </cell>
        </row>
        <row r="616">
          <cell r="A616">
            <v>804</v>
          </cell>
          <cell r="B616" t="str">
            <v>DRBR804</v>
          </cell>
          <cell r="C616" t="str">
            <v>Hotel Be Live Grand Punta Cana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805</v>
          </cell>
          <cell r="B617" t="str">
            <v>DRBR805</v>
          </cell>
          <cell r="C617" t="str">
            <v>Hotel Be Live Grand Marien, Puerto Plata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Puerto Plata</v>
          </cell>
        </row>
        <row r="618">
          <cell r="A618">
            <v>806</v>
          </cell>
          <cell r="B618" t="str">
            <v>DRBR806</v>
          </cell>
          <cell r="C618" t="str">
            <v>SEWNS Products ZF Santiago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No</v>
          </cell>
          <cell r="O618" t="str">
            <v>Santiago 2</v>
          </cell>
        </row>
        <row r="619">
          <cell r="A619">
            <v>807</v>
          </cell>
          <cell r="B619" t="str">
            <v>DRBR207</v>
          </cell>
          <cell r="C619" t="str">
            <v>S/M Morel</v>
          </cell>
          <cell r="D619" t="str">
            <v>NCR</v>
          </cell>
          <cell r="E619" t="str">
            <v>Norte</v>
          </cell>
          <cell r="F619" t="str">
            <v>SI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808</v>
          </cell>
          <cell r="B620" t="str">
            <v>DRBR808</v>
          </cell>
          <cell r="C620" t="str">
            <v>Oficina Castillo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809</v>
          </cell>
          <cell r="B621" t="str">
            <v>DRBR809</v>
          </cell>
          <cell r="C621" t="str">
            <v>ATM UNP Yoma (Cotui)</v>
          </cell>
          <cell r="D621"/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No</v>
          </cell>
          <cell r="L621" t="str">
            <v>No</v>
          </cell>
          <cell r="M621" t="str">
            <v>No</v>
          </cell>
          <cell r="N621" t="str">
            <v>Si</v>
          </cell>
          <cell r="O621"/>
        </row>
        <row r="622">
          <cell r="A622">
            <v>810</v>
          </cell>
          <cell r="B622" t="str">
            <v>DRBR810</v>
          </cell>
          <cell r="C622" t="str">
            <v>Multicentro La Sirena José Contreras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Si</v>
          </cell>
          <cell r="L622" t="str">
            <v>Si</v>
          </cell>
          <cell r="M622" t="str">
            <v>Si</v>
          </cell>
          <cell r="N622" t="str">
            <v>No</v>
          </cell>
          <cell r="O622" t="str">
            <v>Grupo 3</v>
          </cell>
        </row>
        <row r="623">
          <cell r="A623">
            <v>811</v>
          </cell>
          <cell r="B623" t="str">
            <v>DRBR811</v>
          </cell>
          <cell r="C623" t="str">
            <v>Almacenes Unidos Bella Vista</v>
          </cell>
          <cell r="D623" t="str">
            <v>NCR</v>
          </cell>
          <cell r="E623" t="str">
            <v>Distrito Nacional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No</v>
          </cell>
          <cell r="O623" t="str">
            <v>Grupo 2</v>
          </cell>
        </row>
        <row r="624">
          <cell r="A624">
            <v>812</v>
          </cell>
          <cell r="B624" t="str">
            <v>DRBR812</v>
          </cell>
          <cell r="C624" t="str">
            <v>La Canasta del Pueblo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6</v>
          </cell>
        </row>
        <row r="625">
          <cell r="A625">
            <v>813</v>
          </cell>
          <cell r="B625" t="str">
            <v>DRBR815</v>
          </cell>
          <cell r="C625" t="str">
            <v>ATM occidental Mall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No</v>
          </cell>
          <cell r="L625" t="str">
            <v>No</v>
          </cell>
          <cell r="M625" t="str">
            <v>No</v>
          </cell>
          <cell r="N625" t="str">
            <v>Si</v>
          </cell>
          <cell r="O625"/>
        </row>
        <row r="626">
          <cell r="A626">
            <v>815</v>
          </cell>
          <cell r="B626" t="str">
            <v>DRBR24A</v>
          </cell>
          <cell r="C626" t="str">
            <v>Oficina Plaza Atalaya del Mar</v>
          </cell>
          <cell r="D626" t="str">
            <v>NCR</v>
          </cell>
          <cell r="E626" t="str">
            <v>Distrito Nacional</v>
          </cell>
          <cell r="F626" t="str">
            <v>SI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Grupo 5</v>
          </cell>
        </row>
        <row r="627">
          <cell r="A627">
            <v>816</v>
          </cell>
          <cell r="B627" t="str">
            <v>DRBR816</v>
          </cell>
          <cell r="C627" t="str">
            <v>Oficina Pedro Brand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Si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Si</v>
          </cell>
          <cell r="O627" t="str">
            <v>Grupo 6</v>
          </cell>
        </row>
        <row r="628">
          <cell r="A628">
            <v>817</v>
          </cell>
          <cell r="B628" t="str">
            <v>DRBR817</v>
          </cell>
          <cell r="C628" t="str">
            <v>Ayuntamiento Sabana Larga San José de Ocoa</v>
          </cell>
          <cell r="D628" t="str">
            <v>NCR</v>
          </cell>
          <cell r="E628" t="str">
            <v>Sur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No</v>
          </cell>
          <cell r="M628" t="str">
            <v>No</v>
          </cell>
          <cell r="N628" t="str">
            <v>Si</v>
          </cell>
          <cell r="O628" t="str">
            <v>Oficina</v>
          </cell>
        </row>
        <row r="629">
          <cell r="A629">
            <v>818</v>
          </cell>
          <cell r="B629" t="str">
            <v>DRBR818</v>
          </cell>
          <cell r="C629" t="str">
            <v>Jurisdicción Inmobiliaria Sto. Dgo.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No</v>
          </cell>
          <cell r="H629" t="str">
            <v>No</v>
          </cell>
          <cell r="I629" t="str">
            <v>No</v>
          </cell>
          <cell r="J629" t="str">
            <v>No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819</v>
          </cell>
          <cell r="B630" t="str">
            <v>DRBR819</v>
          </cell>
          <cell r="C630" t="str">
            <v>Jurisdicción Inmobiliaria Santiago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Santiago 2</v>
          </cell>
        </row>
        <row r="631">
          <cell r="A631">
            <v>821</v>
          </cell>
          <cell r="B631" t="str">
            <v>DRBR821</v>
          </cell>
          <cell r="C631" t="str">
            <v>S/M Bravo Ave. Churchill</v>
          </cell>
          <cell r="D631" t="str">
            <v>NCR</v>
          </cell>
          <cell r="E631" t="str">
            <v>Distrito Nacional</v>
          </cell>
          <cell r="F631" t="str">
            <v>SI</v>
          </cell>
          <cell r="G631" t="str">
            <v>Si</v>
          </cell>
          <cell r="H631" t="str">
            <v>No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822</v>
          </cell>
          <cell r="B632" t="str">
            <v>DRBR822</v>
          </cell>
          <cell r="C632" t="str">
            <v>Induspalma Monte Plata</v>
          </cell>
          <cell r="D632" t="str">
            <v>NCR</v>
          </cell>
          <cell r="E632" t="str">
            <v>Este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823</v>
          </cell>
          <cell r="B633" t="str">
            <v>DRBR823</v>
          </cell>
          <cell r="C633" t="str">
            <v>Carril de Haina</v>
          </cell>
          <cell r="D633" t="str">
            <v>NCR</v>
          </cell>
          <cell r="E633" t="str">
            <v>Sur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Si</v>
          </cell>
          <cell r="O633" t="str">
            <v>Grupo 5</v>
          </cell>
        </row>
        <row r="634">
          <cell r="A634">
            <v>824</v>
          </cell>
          <cell r="B634" t="str">
            <v>DRBR824</v>
          </cell>
          <cell r="C634" t="str">
            <v>Multiplaza Higuey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No</v>
          </cell>
          <cell r="O634" t="str">
            <v>Romana-Higuey</v>
          </cell>
        </row>
        <row r="635">
          <cell r="A635">
            <v>825</v>
          </cell>
          <cell r="B635" t="str">
            <v>DRBR825</v>
          </cell>
          <cell r="C635" t="str">
            <v>Estación ECO CIBELES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Si</v>
          </cell>
          <cell r="L635" t="str">
            <v>Si</v>
          </cell>
          <cell r="M635" t="str">
            <v>Si</v>
          </cell>
          <cell r="N635" t="str">
            <v>No</v>
          </cell>
          <cell r="O635" t="str">
            <v>Oficina</v>
          </cell>
        </row>
        <row r="636">
          <cell r="A636">
            <v>826</v>
          </cell>
          <cell r="B636" t="str">
            <v>DRBR826</v>
          </cell>
          <cell r="C636" t="str">
            <v>Diamond Plaza #2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Grupo 8</v>
          </cell>
        </row>
        <row r="637">
          <cell r="A637">
            <v>828</v>
          </cell>
          <cell r="B637" t="str">
            <v>DRBR828</v>
          </cell>
          <cell r="C637" t="str">
            <v>Fiduciaria Reservas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No</v>
          </cell>
          <cell r="H637" t="str">
            <v>No</v>
          </cell>
          <cell r="I637" t="str">
            <v>No</v>
          </cell>
          <cell r="J637" t="str">
            <v>No</v>
          </cell>
          <cell r="K637" t="str">
            <v>No</v>
          </cell>
          <cell r="L637" t="str">
            <v>No</v>
          </cell>
          <cell r="M637" t="str">
            <v>No</v>
          </cell>
          <cell r="N637" t="str">
            <v>No</v>
          </cell>
          <cell r="O637" t="str">
            <v>Grupo 8</v>
          </cell>
        </row>
        <row r="638">
          <cell r="A638">
            <v>829</v>
          </cell>
          <cell r="B638" t="str">
            <v>DRBR829</v>
          </cell>
          <cell r="C638" t="str">
            <v>Multicentro La Sirena Baní</v>
          </cell>
          <cell r="D638" t="str">
            <v>NCR</v>
          </cell>
          <cell r="E638" t="str">
            <v>Sur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No</v>
          </cell>
          <cell r="O638" t="str">
            <v>Oficina</v>
          </cell>
        </row>
        <row r="639">
          <cell r="A639">
            <v>830</v>
          </cell>
          <cell r="B639" t="str">
            <v>DRBR830</v>
          </cell>
          <cell r="C639" t="str">
            <v>Sabana Grande de Boyá</v>
          </cell>
          <cell r="D639" t="str">
            <v>NCR</v>
          </cell>
          <cell r="E639" t="str">
            <v>Este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Si</v>
          </cell>
          <cell r="L639" t="str">
            <v>Si</v>
          </cell>
          <cell r="M639" t="str">
            <v>Si</v>
          </cell>
          <cell r="N639" t="str">
            <v>No</v>
          </cell>
          <cell r="O639" t="str">
            <v>Oficina</v>
          </cell>
        </row>
        <row r="640">
          <cell r="A640">
            <v>831</v>
          </cell>
          <cell r="B640" t="str">
            <v>DRBR831</v>
          </cell>
          <cell r="C640" t="str">
            <v>Politécnico Loyola San Cristobal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Grupo 5</v>
          </cell>
        </row>
        <row r="641">
          <cell r="A641">
            <v>832</v>
          </cell>
          <cell r="B641" t="str">
            <v>DRBR832</v>
          </cell>
          <cell r="C641" t="str">
            <v>Hospital Traumatológico y Quirúrgico Profesor Juan Bosh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La Vega</v>
          </cell>
        </row>
        <row r="642">
          <cell r="A642">
            <v>833</v>
          </cell>
          <cell r="B642" t="str">
            <v>DRBR833</v>
          </cell>
          <cell r="C642" t="str">
            <v>Cafetería CTB #1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2</v>
          </cell>
        </row>
        <row r="643">
          <cell r="A643">
            <v>834</v>
          </cell>
          <cell r="B643" t="str">
            <v>DRBR834</v>
          </cell>
          <cell r="C643" t="str">
            <v>Instituto Medicina Popular (Centro Medico Moderno)</v>
          </cell>
          <cell r="D643" t="str">
            <v>NCR</v>
          </cell>
          <cell r="E643" t="str">
            <v>Distrito Nacional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Grupo 8</v>
          </cell>
        </row>
        <row r="644">
          <cell r="A644">
            <v>835</v>
          </cell>
          <cell r="B644" t="str">
            <v>DRBR835</v>
          </cell>
          <cell r="C644" t="str">
            <v>Centro de Caja Megacentro</v>
          </cell>
          <cell r="D644" t="str">
            <v>NCR</v>
          </cell>
          <cell r="E644" t="str">
            <v>Distrito Nacional</v>
          </cell>
          <cell r="F644" t="str">
            <v>SI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No</v>
          </cell>
          <cell r="O644" t="str">
            <v>Grupo 4</v>
          </cell>
        </row>
        <row r="645">
          <cell r="A645">
            <v>836</v>
          </cell>
          <cell r="B645" t="str">
            <v>DRBR836</v>
          </cell>
          <cell r="C645" t="str">
            <v>Centro Comercial Plaza Luperón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No</v>
          </cell>
          <cell r="O645" t="str">
            <v>Grupo 5</v>
          </cell>
        </row>
        <row r="646">
          <cell r="A646">
            <v>837</v>
          </cell>
          <cell r="B646" t="str">
            <v>DRBR837</v>
          </cell>
          <cell r="C646"/>
          <cell r="D646"/>
          <cell r="E646"/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No</v>
          </cell>
          <cell r="L646" t="str">
            <v>No</v>
          </cell>
          <cell r="M646" t="str">
            <v>No</v>
          </cell>
          <cell r="N646" t="str">
            <v>Si</v>
          </cell>
          <cell r="O646"/>
        </row>
        <row r="647">
          <cell r="A647">
            <v>838</v>
          </cell>
          <cell r="B647" t="str">
            <v>DRBR838</v>
          </cell>
          <cell r="C647" t="str">
            <v>Ofic. Consuelo</v>
          </cell>
          <cell r="D647" t="str">
            <v>NCR</v>
          </cell>
          <cell r="E647" t="str">
            <v>Este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 Pedro de Macorís</v>
          </cell>
        </row>
        <row r="648">
          <cell r="A648">
            <v>839</v>
          </cell>
          <cell r="B648" t="str">
            <v>DRBR839</v>
          </cell>
          <cell r="C648" t="str">
            <v>INAPA</v>
          </cell>
          <cell r="D648" t="str">
            <v>Wincor Nixdorf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No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No</v>
          </cell>
          <cell r="O648" t="str">
            <v>Grupo 6</v>
          </cell>
        </row>
        <row r="649">
          <cell r="A649">
            <v>840</v>
          </cell>
          <cell r="B649" t="str">
            <v>DRBR840</v>
          </cell>
          <cell r="C649" t="str">
            <v>PUCMM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No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841</v>
          </cell>
          <cell r="B650" t="str">
            <v>DRBR841</v>
          </cell>
          <cell r="C650" t="str">
            <v>CEA [Consejo Estatal del Azúcar]</v>
          </cell>
          <cell r="D650" t="str">
            <v>NCR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No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2</v>
          </cell>
        </row>
        <row r="651">
          <cell r="A651">
            <v>842</v>
          </cell>
          <cell r="B651" t="str">
            <v>DRBR842</v>
          </cell>
          <cell r="C651" t="str">
            <v>Plaza Orense La Romana #2</v>
          </cell>
          <cell r="D651" t="str">
            <v>NCR</v>
          </cell>
          <cell r="E651" t="str">
            <v>Este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Romana-Higuey</v>
          </cell>
        </row>
        <row r="652">
          <cell r="A652">
            <v>843</v>
          </cell>
          <cell r="B652" t="str">
            <v>DRBR843</v>
          </cell>
          <cell r="C652" t="str">
            <v>Romana Centro (Building Center Park)</v>
          </cell>
          <cell r="D652" t="str">
            <v>NCR</v>
          </cell>
          <cell r="E652" t="str">
            <v>Este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Romana-Higuey</v>
          </cell>
        </row>
        <row r="653">
          <cell r="A653">
            <v>844</v>
          </cell>
          <cell r="B653" t="str">
            <v>DRBR844</v>
          </cell>
          <cell r="C653" t="str">
            <v>San Juan Shopping Center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No</v>
          </cell>
          <cell r="L653" t="str">
            <v>Si</v>
          </cell>
          <cell r="M653" t="str">
            <v>No</v>
          </cell>
          <cell r="N653" t="str">
            <v>No</v>
          </cell>
          <cell r="O653" t="str">
            <v>Romana-Higuey</v>
          </cell>
        </row>
        <row r="654">
          <cell r="A654">
            <v>845</v>
          </cell>
          <cell r="B654" t="str">
            <v>DRBR845</v>
          </cell>
          <cell r="C654" t="str">
            <v>CERTV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850</v>
          </cell>
          <cell r="B655" t="str">
            <v>DRBR850</v>
          </cell>
          <cell r="C655" t="str">
            <v>Hotel Be Live Hamaca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Oficina</v>
          </cell>
        </row>
        <row r="656">
          <cell r="A656">
            <v>851</v>
          </cell>
          <cell r="B656" t="str">
            <v>DRBR851</v>
          </cell>
          <cell r="C656" t="str">
            <v>Hospital General Dr. Vinicio Calventi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6</v>
          </cell>
        </row>
        <row r="657">
          <cell r="A657">
            <v>852</v>
          </cell>
          <cell r="B657" t="str">
            <v>DRBR852</v>
          </cell>
          <cell r="C657" t="str">
            <v>Estación Texaco Franco Bido</v>
          </cell>
          <cell r="D657" t="str">
            <v>NCR</v>
          </cell>
          <cell r="E657" t="str">
            <v>Norte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No</v>
          </cell>
          <cell r="O657" t="str">
            <v>Santiago 2</v>
          </cell>
        </row>
        <row r="658">
          <cell r="A658">
            <v>853</v>
          </cell>
          <cell r="B658" t="str">
            <v>DRBR853</v>
          </cell>
          <cell r="C658" t="str">
            <v>Estación Shell Canabacoa [Inversiones JF Group]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No</v>
          </cell>
          <cell r="O658" t="str">
            <v>Santiago 1</v>
          </cell>
        </row>
        <row r="659">
          <cell r="A659">
            <v>854</v>
          </cell>
          <cell r="B659" t="str">
            <v>DRBR854</v>
          </cell>
          <cell r="C659" t="str">
            <v>Centro Comercial Blanco Batista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Si</v>
          </cell>
          <cell r="O659" t="str">
            <v>Santiago 1</v>
          </cell>
        </row>
        <row r="660">
          <cell r="A660">
            <v>855</v>
          </cell>
          <cell r="B660" t="str">
            <v>DRBR855</v>
          </cell>
          <cell r="C660" t="str">
            <v>Palacio de Justicia La Vega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No</v>
          </cell>
          <cell r="O660" t="str">
            <v>La Vega</v>
          </cell>
        </row>
        <row r="661">
          <cell r="A661">
            <v>857</v>
          </cell>
          <cell r="B661" t="str">
            <v>DRBR857</v>
          </cell>
          <cell r="C661" t="str">
            <v>Los Alamos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2</v>
          </cell>
        </row>
        <row r="662">
          <cell r="A662">
            <v>858</v>
          </cell>
          <cell r="B662" t="str">
            <v>DRBR858</v>
          </cell>
          <cell r="C662" t="str">
            <v>COOPNAMA (Cooperativa Nac. Servicios Multiples de los Maestros)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No</v>
          </cell>
          <cell r="I662" t="str">
            <v>No</v>
          </cell>
          <cell r="J662" t="str">
            <v>No</v>
          </cell>
          <cell r="K662" t="str">
            <v>No</v>
          </cell>
          <cell r="L662" t="str">
            <v>Si</v>
          </cell>
          <cell r="M662" t="str">
            <v>No</v>
          </cell>
          <cell r="N662" t="str">
            <v>No</v>
          </cell>
          <cell r="O662" t="str">
            <v>Grupo 8</v>
          </cell>
        </row>
        <row r="663">
          <cell r="A663">
            <v>859</v>
          </cell>
          <cell r="B663" t="str">
            <v>DRBR859</v>
          </cell>
          <cell r="C663" t="str">
            <v>Hotel Vista Sol Punta Cana</v>
          </cell>
          <cell r="D663" t="str">
            <v>NCR</v>
          </cell>
          <cell r="E663" t="str">
            <v>Este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Romana-Higuey</v>
          </cell>
        </row>
        <row r="664">
          <cell r="A664">
            <v>860</v>
          </cell>
          <cell r="B664" t="str">
            <v>DRBR860</v>
          </cell>
          <cell r="C664" t="str">
            <v>Of. Bella Vista 27 #1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Si</v>
          </cell>
          <cell r="O664" t="str">
            <v>Grupo 2</v>
          </cell>
        </row>
        <row r="665">
          <cell r="A665">
            <v>861</v>
          </cell>
          <cell r="B665" t="str">
            <v>DRBR861</v>
          </cell>
          <cell r="C665" t="str">
            <v>Of. Bella Vista 27 #2</v>
          </cell>
          <cell r="D665" t="str">
            <v>NCR</v>
          </cell>
          <cell r="E665" t="str">
            <v>Distrito Nacional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Grupo 2</v>
          </cell>
        </row>
        <row r="666">
          <cell r="A666">
            <v>862</v>
          </cell>
          <cell r="B666" t="str">
            <v>DRBR862</v>
          </cell>
          <cell r="C666" t="str">
            <v>Supermercado Doble A</v>
          </cell>
          <cell r="D666" t="str">
            <v>NCR</v>
          </cell>
          <cell r="E666" t="str">
            <v>Norte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Oficina</v>
          </cell>
        </row>
        <row r="667">
          <cell r="A667">
            <v>864</v>
          </cell>
          <cell r="B667" t="str">
            <v>DRBR864</v>
          </cell>
          <cell r="C667" t="str">
            <v>Palmares Mall</v>
          </cell>
          <cell r="D667" t="str">
            <v>NCR</v>
          </cell>
          <cell r="E667" t="str">
            <v>Norte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No</v>
          </cell>
          <cell r="O667" t="str">
            <v>San Francisco de Macorís</v>
          </cell>
        </row>
        <row r="668">
          <cell r="A668">
            <v>865</v>
          </cell>
          <cell r="B668" t="str">
            <v>DRBR865</v>
          </cell>
          <cell r="C668" t="str">
            <v>Club Naco</v>
          </cell>
          <cell r="D668" t="str">
            <v>NCR</v>
          </cell>
          <cell r="E668" t="str">
            <v>Distrito Nacional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Grupo 8</v>
          </cell>
        </row>
        <row r="669">
          <cell r="A669">
            <v>866</v>
          </cell>
          <cell r="B669" t="str">
            <v>DRBR866</v>
          </cell>
          <cell r="C669" t="str">
            <v>Edificio Carnet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Si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Si</v>
          </cell>
          <cell r="M669" t="str">
            <v>No</v>
          </cell>
          <cell r="N669" t="str">
            <v>No</v>
          </cell>
          <cell r="O669" t="str">
            <v>Grupo 8</v>
          </cell>
        </row>
        <row r="670">
          <cell r="A670">
            <v>867</v>
          </cell>
          <cell r="B670" t="str">
            <v>DRBR867</v>
          </cell>
          <cell r="C670" t="str">
            <v>Est. Autopista El Coral</v>
          </cell>
          <cell r="D670" t="str">
            <v>NCR</v>
          </cell>
          <cell r="E670" t="str">
            <v>Este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Romana-Higuey</v>
          </cell>
        </row>
        <row r="671">
          <cell r="A671">
            <v>868</v>
          </cell>
          <cell r="B671" t="str">
            <v>DRBR868</v>
          </cell>
          <cell r="C671" t="str">
            <v>Casino Diamante Hotel Sheraton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Si</v>
          </cell>
          <cell r="N671" t="str">
            <v>Si</v>
          </cell>
          <cell r="O671" t="str">
            <v>Grupo 3</v>
          </cell>
        </row>
        <row r="672">
          <cell r="A672">
            <v>869</v>
          </cell>
          <cell r="B672" t="str">
            <v>DRBR869</v>
          </cell>
          <cell r="C672" t="str">
            <v>Est. Isla La Cueva Cotui</v>
          </cell>
          <cell r="D672" t="str">
            <v>NCR</v>
          </cell>
          <cell r="E672" t="str">
            <v>Norte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870</v>
          </cell>
          <cell r="B673" t="str">
            <v>DRBR870</v>
          </cell>
          <cell r="C673" t="str">
            <v>The WillBes Dominicana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Barahona</v>
          </cell>
        </row>
        <row r="674">
          <cell r="A674">
            <v>871</v>
          </cell>
          <cell r="B674" t="str">
            <v>DRBR871</v>
          </cell>
          <cell r="C674" t="str">
            <v>Plaza Cultural San Juan</v>
          </cell>
          <cell r="D674" t="str">
            <v>NCR</v>
          </cell>
          <cell r="E674" t="str">
            <v>Sur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/>
          <cell r="O674"/>
        </row>
        <row r="675">
          <cell r="A675">
            <v>872</v>
          </cell>
          <cell r="B675" t="str">
            <v>DRBR872</v>
          </cell>
          <cell r="C675" t="str">
            <v>ZF Pisano #2</v>
          </cell>
          <cell r="D675" t="str">
            <v>NCR</v>
          </cell>
          <cell r="E675" t="str">
            <v>Norte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Santiago 2</v>
          </cell>
        </row>
        <row r="676">
          <cell r="A676">
            <v>873</v>
          </cell>
          <cell r="B676" t="str">
            <v>DRBR873</v>
          </cell>
          <cell r="C676" t="str">
            <v>Centro Caja San Cristobal #2</v>
          </cell>
          <cell r="D676" t="str">
            <v>NCR</v>
          </cell>
          <cell r="E676" t="str">
            <v>Sur</v>
          </cell>
          <cell r="F676" t="str">
            <v>SI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5</v>
          </cell>
        </row>
        <row r="677">
          <cell r="A677">
            <v>874</v>
          </cell>
          <cell r="B677" t="str">
            <v>DRBR874</v>
          </cell>
          <cell r="C677" t="str">
            <v>ZF Esperanza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Oficina</v>
          </cell>
        </row>
        <row r="678">
          <cell r="A678">
            <v>875</v>
          </cell>
          <cell r="B678" t="str">
            <v>DRBR875</v>
          </cell>
          <cell r="C678" t="str">
            <v>Est. Texaco Duarte Km 15</v>
          </cell>
          <cell r="D678" t="str">
            <v>NCR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Grupo 6</v>
          </cell>
        </row>
        <row r="679">
          <cell r="A679">
            <v>876</v>
          </cell>
          <cell r="B679" t="str">
            <v>DRBR876</v>
          </cell>
          <cell r="C679" t="str">
            <v>Est. NEXT Abraham Lincoln</v>
          </cell>
          <cell r="D679" t="str">
            <v>NCR</v>
          </cell>
          <cell r="E679" t="str">
            <v>Distrito Nacional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Grupo 8</v>
          </cell>
        </row>
        <row r="680">
          <cell r="A680">
            <v>877</v>
          </cell>
          <cell r="B680" t="str">
            <v>DRBR877</v>
          </cell>
          <cell r="C680" t="str">
            <v>Est. Los Samanes</v>
          </cell>
          <cell r="D680" t="str">
            <v>NCR</v>
          </cell>
          <cell r="E680" t="str">
            <v>Norte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San Francisco de Macorís</v>
          </cell>
        </row>
        <row r="681">
          <cell r="A681">
            <v>878</v>
          </cell>
          <cell r="B681" t="str">
            <v>DRBR878</v>
          </cell>
          <cell r="C681"/>
          <cell r="D681"/>
          <cell r="E681"/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/>
          <cell r="O681"/>
        </row>
        <row r="682">
          <cell r="A682">
            <v>879</v>
          </cell>
          <cell r="B682" t="str">
            <v>DRBR879</v>
          </cell>
          <cell r="C682" t="str">
            <v>Plaza Metropolitana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Grupo 8</v>
          </cell>
        </row>
        <row r="683">
          <cell r="A683">
            <v>880</v>
          </cell>
          <cell r="B683" t="str">
            <v>DRBR880</v>
          </cell>
          <cell r="C683" t="str">
            <v>Ofic. Barahona #2</v>
          </cell>
          <cell r="D683" t="str">
            <v>NCR</v>
          </cell>
          <cell r="E683" t="str">
            <v>Sur</v>
          </cell>
          <cell r="F683" t="str">
            <v>SI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Si</v>
          </cell>
          <cell r="O683" t="str">
            <v>Barahona</v>
          </cell>
        </row>
        <row r="684">
          <cell r="A684">
            <v>881</v>
          </cell>
          <cell r="B684" t="str">
            <v>DRBR881</v>
          </cell>
          <cell r="C684" t="str">
            <v>Ofic. Yaguate</v>
          </cell>
          <cell r="D684" t="str">
            <v>NCR</v>
          </cell>
          <cell r="E684" t="str">
            <v>Sur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No</v>
          </cell>
          <cell r="L684" t="str">
            <v>Si</v>
          </cell>
          <cell r="M684" t="str">
            <v>No</v>
          </cell>
          <cell r="N684" t="str">
            <v>Si</v>
          </cell>
          <cell r="O684" t="str">
            <v>Oficina</v>
          </cell>
        </row>
        <row r="685">
          <cell r="A685">
            <v>882</v>
          </cell>
          <cell r="B685" t="str">
            <v>DRBR882</v>
          </cell>
          <cell r="C685" t="str">
            <v>Ofic. Moca #2</v>
          </cell>
          <cell r="D685" t="str">
            <v>NCR</v>
          </cell>
          <cell r="E685" t="str">
            <v>Norte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La Vega</v>
          </cell>
        </row>
        <row r="686">
          <cell r="A686">
            <v>883</v>
          </cell>
          <cell r="B686" t="str">
            <v>DRBR883</v>
          </cell>
          <cell r="C686" t="str">
            <v>Plaza Filadelfia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9</v>
          </cell>
        </row>
        <row r="687">
          <cell r="A687">
            <v>884</v>
          </cell>
          <cell r="B687" t="str">
            <v>DRBR884</v>
          </cell>
          <cell r="C687" t="str">
            <v>Hiper Olé Sabana Perdida</v>
          </cell>
          <cell r="D687" t="str">
            <v>NCR</v>
          </cell>
          <cell r="E687" t="str">
            <v>Distrito Nacional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No</v>
          </cell>
          <cell r="O687" t="str">
            <v>Grupo 4</v>
          </cell>
        </row>
        <row r="688">
          <cell r="A688">
            <v>885</v>
          </cell>
          <cell r="B688" t="str">
            <v>DRBR885</v>
          </cell>
          <cell r="C688" t="str">
            <v>Ofic. Rancho Arriba</v>
          </cell>
          <cell r="D688" t="str">
            <v>NCR</v>
          </cell>
          <cell r="E688" t="str">
            <v>Sur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Oficina</v>
          </cell>
        </row>
        <row r="689">
          <cell r="A689">
            <v>886</v>
          </cell>
          <cell r="B689" t="str">
            <v>DRBR886</v>
          </cell>
          <cell r="C689" t="str">
            <v>Ofic. Guayubin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Si</v>
          </cell>
          <cell r="O689" t="str">
            <v>Oficina</v>
          </cell>
        </row>
        <row r="690">
          <cell r="A690">
            <v>887</v>
          </cell>
          <cell r="B690" t="str">
            <v>DRBR887</v>
          </cell>
          <cell r="C690" t="str">
            <v>ATM S/M. Bravo Los Proceres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No</v>
          </cell>
          <cell r="L690" t="str">
            <v>No</v>
          </cell>
          <cell r="M690" t="str">
            <v>No</v>
          </cell>
          <cell r="N690"/>
          <cell r="O690"/>
        </row>
        <row r="691">
          <cell r="A691">
            <v>888</v>
          </cell>
          <cell r="B691" t="str">
            <v>DRBR888</v>
          </cell>
          <cell r="C691" t="str">
            <v>ATM oficina galeria 56 II (SFM)</v>
          </cell>
          <cell r="D691" t="str">
            <v>NCR</v>
          </cell>
          <cell r="E691" t="str">
            <v>Norte</v>
          </cell>
          <cell r="F691" t="str">
            <v>SI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 Francisco de Macorís</v>
          </cell>
        </row>
        <row r="692">
          <cell r="A692">
            <v>889</v>
          </cell>
          <cell r="B692" t="str">
            <v>DRBR889</v>
          </cell>
          <cell r="C692" t="str">
            <v>ATM UNP Plaza Lama Máximo Gomez II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 t="str">
            <v>Si</v>
          </cell>
          <cell r="O692"/>
        </row>
        <row r="693">
          <cell r="A693">
            <v>890</v>
          </cell>
          <cell r="B693" t="str">
            <v>DRBR890</v>
          </cell>
          <cell r="C693" t="str">
            <v>Escuela Penitenciaria San Cristobal</v>
          </cell>
          <cell r="D693" t="str">
            <v>NCR</v>
          </cell>
          <cell r="E693" t="str">
            <v>Sur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Grupo 5</v>
          </cell>
        </row>
        <row r="694">
          <cell r="A694">
            <v>891</v>
          </cell>
          <cell r="B694" t="str">
            <v>DRBR891</v>
          </cell>
          <cell r="C694" t="str">
            <v>Est. Texaco Barahona</v>
          </cell>
          <cell r="D694" t="str">
            <v>NCR</v>
          </cell>
          <cell r="E694" t="str">
            <v>Sur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Barahona</v>
          </cell>
        </row>
        <row r="695">
          <cell r="A695">
            <v>892</v>
          </cell>
          <cell r="B695" t="str">
            <v>DRBR892</v>
          </cell>
          <cell r="C695" t="str">
            <v>Edif. Globalia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No</v>
          </cell>
          <cell r="I695" t="str">
            <v>No</v>
          </cell>
          <cell r="J695" t="str">
            <v>No</v>
          </cell>
          <cell r="K695" t="str">
            <v>No</v>
          </cell>
          <cell r="L695" t="str">
            <v>No</v>
          </cell>
          <cell r="M695" t="str">
            <v>No</v>
          </cell>
          <cell r="N695" t="str">
            <v>No</v>
          </cell>
          <cell r="O695" t="str">
            <v>Grupo 8</v>
          </cell>
        </row>
        <row r="696">
          <cell r="A696">
            <v>893</v>
          </cell>
          <cell r="B696" t="str">
            <v>DRBR893</v>
          </cell>
          <cell r="C696" t="str">
            <v>Hotel Be Live Canoa #2</v>
          </cell>
          <cell r="D696" t="str">
            <v>NCR</v>
          </cell>
          <cell r="E696" t="str">
            <v>Este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Romana-Higuey</v>
          </cell>
        </row>
        <row r="697">
          <cell r="A697">
            <v>894</v>
          </cell>
          <cell r="B697" t="str">
            <v>DRBR894</v>
          </cell>
          <cell r="C697" t="str">
            <v>ATM Eco Petroleo Estero Hondo</v>
          </cell>
          <cell r="D697"/>
          <cell r="E697" t="str">
            <v>Norte</v>
          </cell>
          <cell r="F697" t="str">
            <v>NO</v>
          </cell>
          <cell r="G697" t="str">
            <v>NO</v>
          </cell>
          <cell r="H697" t="str">
            <v>NO</v>
          </cell>
          <cell r="I697" t="str">
            <v/>
          </cell>
          <cell r="J697" t="str">
            <v>NO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A698">
            <v>895</v>
          </cell>
          <cell r="B698" t="str">
            <v>DRBR895</v>
          </cell>
          <cell r="C698" t="str">
            <v>S/M Bravo Santiago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No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No</v>
          </cell>
          <cell r="N698" t="str">
            <v>No</v>
          </cell>
          <cell r="O698" t="str">
            <v>Santiago 1</v>
          </cell>
        </row>
        <row r="699">
          <cell r="A699">
            <v>896</v>
          </cell>
          <cell r="B699" t="str">
            <v>DRBR896</v>
          </cell>
          <cell r="C699" t="str">
            <v>Campamento Militar 16 de Agosto #1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Grupo 6</v>
          </cell>
        </row>
        <row r="700">
          <cell r="A700">
            <v>897</v>
          </cell>
          <cell r="B700" t="str">
            <v>DRBR897</v>
          </cell>
          <cell r="C700" t="str">
            <v>Campamento Militar 16 de Agosto #2</v>
          </cell>
          <cell r="D700" t="str">
            <v>NCR</v>
          </cell>
          <cell r="E700" t="str">
            <v>Distrito Nacional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Si</v>
          </cell>
          <cell r="O700" t="str">
            <v>Grupo 6</v>
          </cell>
        </row>
        <row r="701">
          <cell r="A701">
            <v>899</v>
          </cell>
          <cell r="B701" t="str">
            <v>DRBR899</v>
          </cell>
          <cell r="C701" t="str">
            <v>Ofic. Punta Cana</v>
          </cell>
          <cell r="D701" t="str">
            <v>NCR</v>
          </cell>
          <cell r="E701" t="str">
            <v>Este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Romana-Higuey</v>
          </cell>
        </row>
        <row r="702">
          <cell r="A702">
            <v>900</v>
          </cell>
          <cell r="B702" t="str">
            <v>DRBR900</v>
          </cell>
          <cell r="C702" t="str">
            <v>Ofic. MERCASD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Grupo 5</v>
          </cell>
        </row>
        <row r="703">
          <cell r="A703">
            <v>901</v>
          </cell>
          <cell r="B703" t="str">
            <v>DRBR920</v>
          </cell>
          <cell r="C703" t="str">
            <v>LicorMart</v>
          </cell>
          <cell r="D703" t="str">
            <v>NCR</v>
          </cell>
          <cell r="E703" t="str">
            <v>Distrito Nacional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Grupo 8</v>
          </cell>
        </row>
        <row r="704">
          <cell r="A704">
            <v>902</v>
          </cell>
          <cell r="B704" t="str">
            <v>DRBR16A</v>
          </cell>
          <cell r="C704" t="str">
            <v>Ofic. Plaza Florida</v>
          </cell>
          <cell r="D704" t="str">
            <v>Diebold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No</v>
          </cell>
          <cell r="L704" t="str">
            <v>Si</v>
          </cell>
          <cell r="M704" t="str">
            <v>No</v>
          </cell>
          <cell r="N704" t="str">
            <v>Si</v>
          </cell>
          <cell r="O704" t="str">
            <v>Grupo 3</v>
          </cell>
        </row>
        <row r="705">
          <cell r="A705">
            <v>903</v>
          </cell>
          <cell r="B705" t="str">
            <v>DRBR903</v>
          </cell>
          <cell r="C705" t="str">
            <v>Ofic. La Vega Real #1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La Vega</v>
          </cell>
        </row>
        <row r="706">
          <cell r="A706">
            <v>904</v>
          </cell>
          <cell r="B706" t="str">
            <v>DRBR24B</v>
          </cell>
          <cell r="C706" t="str">
            <v>Multicentro Churchill</v>
          </cell>
          <cell r="D706" t="str">
            <v>Diebold</v>
          </cell>
          <cell r="E706" t="str">
            <v>Distrito Nacional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Si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No</v>
          </cell>
          <cell r="O706" t="str">
            <v>Grupo 8</v>
          </cell>
        </row>
        <row r="707">
          <cell r="A707">
            <v>905</v>
          </cell>
          <cell r="B707" t="str">
            <v>DRBR905</v>
          </cell>
          <cell r="C707" t="str">
            <v>Ofic. La Vega Real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906</v>
          </cell>
          <cell r="B708" t="str">
            <v>DRBR906</v>
          </cell>
          <cell r="C708" t="str">
            <v>MESCYT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Si</v>
          </cell>
          <cell r="O708" t="str">
            <v>Grupo 6</v>
          </cell>
        </row>
        <row r="709">
          <cell r="A709">
            <v>908</v>
          </cell>
          <cell r="B709" t="str">
            <v>DRBR16D</v>
          </cell>
          <cell r="C709" t="str">
            <v>Ofic. Plaza Botánika</v>
          </cell>
          <cell r="D709" t="str">
            <v>Diebold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Grupo 1</v>
          </cell>
        </row>
        <row r="710">
          <cell r="A710">
            <v>909</v>
          </cell>
          <cell r="B710" t="str">
            <v>DRBR01A</v>
          </cell>
          <cell r="C710" t="str">
            <v>UASD</v>
          </cell>
          <cell r="D710" t="str">
            <v>Diebold</v>
          </cell>
          <cell r="E710" t="str">
            <v>Distrito Nacional</v>
          </cell>
          <cell r="F710" t="str">
            <v>SI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No</v>
          </cell>
          <cell r="L710" t="str">
            <v>No</v>
          </cell>
          <cell r="M710" t="str">
            <v>No</v>
          </cell>
          <cell r="N710" t="str">
            <v>No</v>
          </cell>
          <cell r="O710" t="str">
            <v>Grupo 3</v>
          </cell>
        </row>
        <row r="711">
          <cell r="A711">
            <v>910</v>
          </cell>
          <cell r="B711" t="str">
            <v>DRBR12A</v>
          </cell>
          <cell r="C711" t="str">
            <v>Ofic. Sol II</v>
          </cell>
          <cell r="D711" t="str">
            <v>Wincor Nixdorf</v>
          </cell>
          <cell r="E711" t="str">
            <v>Norte</v>
          </cell>
          <cell r="F711" t="str">
            <v>SI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Santiago 2</v>
          </cell>
        </row>
        <row r="712">
          <cell r="A712">
            <v>911</v>
          </cell>
          <cell r="B712" t="str">
            <v>DRBR911</v>
          </cell>
          <cell r="C712" t="str">
            <v>Ofic. Venezuela #2</v>
          </cell>
          <cell r="D712" t="str">
            <v>NCR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Si</v>
          </cell>
          <cell r="M712" t="str">
            <v>No</v>
          </cell>
          <cell r="N712" t="str">
            <v>Si</v>
          </cell>
          <cell r="O712" t="str">
            <v>Grupo 7</v>
          </cell>
        </row>
        <row r="713">
          <cell r="A713">
            <v>912</v>
          </cell>
          <cell r="B713" t="str">
            <v>DRBR973</v>
          </cell>
          <cell r="C713" t="str">
            <v>Ofic. San Pedro de Macorís #2</v>
          </cell>
          <cell r="D713" t="str">
            <v>NCR</v>
          </cell>
          <cell r="E713" t="str">
            <v>Este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No</v>
          </cell>
          <cell r="M713" t="str">
            <v>No</v>
          </cell>
          <cell r="N713" t="str">
            <v>Si</v>
          </cell>
          <cell r="O713" t="str">
            <v>San Pedro de Macorís</v>
          </cell>
        </row>
        <row r="714">
          <cell r="A714">
            <v>913</v>
          </cell>
          <cell r="B714" t="str">
            <v>DRBR16E</v>
          </cell>
          <cell r="C714" t="str">
            <v>S/M Pola Sarasota</v>
          </cell>
          <cell r="D714" t="str">
            <v>Wincor Nixdorf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Si</v>
          </cell>
          <cell r="J714" t="str">
            <v>Si</v>
          </cell>
          <cell r="K714" t="str">
            <v>Si</v>
          </cell>
          <cell r="L714" t="str">
            <v>Si</v>
          </cell>
          <cell r="M714" t="str">
            <v>Si</v>
          </cell>
          <cell r="N714" t="str">
            <v>No</v>
          </cell>
          <cell r="O714" t="str">
            <v>Grupo 2</v>
          </cell>
        </row>
        <row r="715">
          <cell r="A715">
            <v>914</v>
          </cell>
          <cell r="B715" t="str">
            <v>DRBR914</v>
          </cell>
          <cell r="C715" t="str">
            <v>Clínica Abreu</v>
          </cell>
          <cell r="D715" t="str">
            <v>NCR</v>
          </cell>
          <cell r="E715" t="str">
            <v>Distrito Nacional</v>
          </cell>
          <cell r="F715" t="str">
            <v>NO</v>
          </cell>
          <cell r="G715" t="str">
            <v>Si</v>
          </cell>
          <cell r="H715" t="str">
            <v>No</v>
          </cell>
          <cell r="I715" t="str">
            <v>No</v>
          </cell>
          <cell r="J715" t="str">
            <v>No</v>
          </cell>
          <cell r="K715" t="str">
            <v>No</v>
          </cell>
          <cell r="L715" t="str">
            <v>Si</v>
          </cell>
          <cell r="M715" t="str">
            <v>No</v>
          </cell>
          <cell r="N715" t="str">
            <v>No</v>
          </cell>
          <cell r="O715" t="str">
            <v>Grupo 3</v>
          </cell>
        </row>
        <row r="716">
          <cell r="A716">
            <v>915</v>
          </cell>
          <cell r="B716" t="str">
            <v>DRBR24F</v>
          </cell>
          <cell r="C716" t="str">
            <v>Ofic. Multicentro La Sirena Aut.  Duarte</v>
          </cell>
          <cell r="D716" t="str">
            <v>Diebold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6</v>
          </cell>
        </row>
        <row r="717">
          <cell r="A717">
            <v>917</v>
          </cell>
          <cell r="B717" t="str">
            <v>DRBR01B</v>
          </cell>
          <cell r="C717" t="str">
            <v>Ofic. Los Mina</v>
          </cell>
          <cell r="D717" t="str">
            <v>Diebold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Si</v>
          </cell>
          <cell r="O717" t="str">
            <v>Grupo 7</v>
          </cell>
        </row>
        <row r="718">
          <cell r="A718">
            <v>918</v>
          </cell>
          <cell r="B718" t="str">
            <v>DRBR918</v>
          </cell>
          <cell r="C718" t="str">
            <v>S/M Liverpool Av. Jacobo Majluta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1</v>
          </cell>
        </row>
        <row r="719">
          <cell r="A719">
            <v>919</v>
          </cell>
          <cell r="B719" t="str">
            <v>DRBR16F</v>
          </cell>
          <cell r="C719" t="str">
            <v>S/M La Cadena Sarasota</v>
          </cell>
          <cell r="D719" t="str">
            <v>Diebold</v>
          </cell>
          <cell r="E719" t="str">
            <v>Distrito Nacional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Si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5</v>
          </cell>
        </row>
        <row r="720">
          <cell r="A720">
            <v>921</v>
          </cell>
          <cell r="B720" t="str">
            <v>DRBR921</v>
          </cell>
          <cell r="C720" t="str">
            <v>Amber Cove Puerto Plata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Si</v>
          </cell>
          <cell r="O720" t="str">
            <v>Puerto Plata</v>
          </cell>
        </row>
        <row r="721">
          <cell r="A721">
            <v>923</v>
          </cell>
          <cell r="B721" t="str">
            <v>DRBR923</v>
          </cell>
          <cell r="C721" t="str">
            <v>Agroindustrial Los Angeles</v>
          </cell>
          <cell r="D721" t="str">
            <v>NCR</v>
          </cell>
          <cell r="E721" t="str">
            <v>Este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San Pedro de Macorís</v>
          </cell>
        </row>
        <row r="722">
          <cell r="A722">
            <v>924</v>
          </cell>
          <cell r="B722" t="str">
            <v>DRBR924</v>
          </cell>
          <cell r="C722" t="str">
            <v>ATM Supermercado Mimasa (Samaná)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925</v>
          </cell>
          <cell r="B723" t="str">
            <v>DRBR24L</v>
          </cell>
          <cell r="C723" t="str">
            <v>Ofic. Plaza Lama 27 Feb.</v>
          </cell>
          <cell r="D723" t="str">
            <v>Diebold</v>
          </cell>
          <cell r="E723" t="str">
            <v>Distrito Nacional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Si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No</v>
          </cell>
          <cell r="O723" t="str">
            <v>Grupo 2</v>
          </cell>
        </row>
        <row r="724">
          <cell r="A724">
            <v>926</v>
          </cell>
          <cell r="B724" t="str">
            <v>DRBR926</v>
          </cell>
          <cell r="C724"/>
          <cell r="D724"/>
          <cell r="E724"/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/>
          <cell r="O724"/>
        </row>
        <row r="725">
          <cell r="A725">
            <v>927</v>
          </cell>
          <cell r="B725" t="str">
            <v>DRBR927</v>
          </cell>
          <cell r="C725" t="str">
            <v>S/M Bravo la Esperilla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/>
          </cell>
        </row>
        <row r="726">
          <cell r="A726">
            <v>928</v>
          </cell>
          <cell r="B726" t="str">
            <v>DRBR928</v>
          </cell>
          <cell r="C726" t="str">
            <v>Estación Texaco Hispanoamericana</v>
          </cell>
          <cell r="D726" t="str">
            <v>NCR</v>
          </cell>
          <cell r="E726" t="str">
            <v>Norte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No</v>
          </cell>
          <cell r="O726" t="str">
            <v/>
          </cell>
        </row>
        <row r="727">
          <cell r="A727">
            <v>929</v>
          </cell>
          <cell r="B727" t="str">
            <v>DRBR929</v>
          </cell>
          <cell r="C727" t="str">
            <v>ATM Autoservicio Nacional El Conde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/>
          </cell>
        </row>
        <row r="728">
          <cell r="A728">
            <v>930</v>
          </cell>
          <cell r="B728" t="str">
            <v>DRBR930</v>
          </cell>
          <cell r="C728" t="str">
            <v>Oficina Plaza Spring Center</v>
          </cell>
          <cell r="D728" t="str">
            <v>NCR</v>
          </cell>
          <cell r="E728" t="str">
            <v>Distrito Nacional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931</v>
          </cell>
          <cell r="B729" t="str">
            <v>DRBR24N</v>
          </cell>
          <cell r="C729" t="str">
            <v>Autobanco Luperon I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5</v>
          </cell>
        </row>
        <row r="730">
          <cell r="A730">
            <v>932</v>
          </cell>
          <cell r="B730" t="str">
            <v>DRBR01E</v>
          </cell>
          <cell r="C730" t="str">
            <v>Banco Agrícola Sto. Dgo.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Si</v>
          </cell>
          <cell r="J730" t="str">
            <v>Si</v>
          </cell>
          <cell r="K730" t="str">
            <v>No</v>
          </cell>
          <cell r="L730" t="str">
            <v>Si</v>
          </cell>
          <cell r="M730" t="str">
            <v>No</v>
          </cell>
          <cell r="N730" t="str">
            <v>Si</v>
          </cell>
          <cell r="O730" t="str">
            <v>Grupo 3</v>
          </cell>
        </row>
        <row r="731">
          <cell r="A731">
            <v>933</v>
          </cell>
          <cell r="B731" t="str">
            <v>DRBR933</v>
          </cell>
          <cell r="C731" t="str">
            <v>ATM Hotel Dreams Punta Cana II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/>
          </cell>
        </row>
        <row r="732">
          <cell r="A732">
            <v>934</v>
          </cell>
          <cell r="B732" t="str">
            <v>DRBR934</v>
          </cell>
          <cell r="C732" t="str">
            <v>Hotel Dreams La Romana</v>
          </cell>
          <cell r="D732" t="str">
            <v>NCR</v>
          </cell>
          <cell r="E732" t="str">
            <v>Este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/>
          </cell>
          <cell r="O732" t="str">
            <v/>
          </cell>
        </row>
        <row r="733">
          <cell r="A733">
            <v>935</v>
          </cell>
          <cell r="B733" t="str">
            <v>DRBR16J</v>
          </cell>
          <cell r="C733" t="str">
            <v>Ofic. John F. Kennedy</v>
          </cell>
          <cell r="D733" t="str">
            <v>Diebold</v>
          </cell>
          <cell r="E733" t="str">
            <v>Distrito Nacional</v>
          </cell>
          <cell r="F733" t="str">
            <v>SI</v>
          </cell>
          <cell r="G733" t="str">
            <v>Si</v>
          </cell>
          <cell r="H733" t="str">
            <v>Si</v>
          </cell>
          <cell r="I733" t="str">
            <v>Si</v>
          </cell>
          <cell r="J733" t="str">
            <v>Si</v>
          </cell>
          <cell r="K733" t="str">
            <v>No</v>
          </cell>
          <cell r="L733" t="str">
            <v>Si</v>
          </cell>
          <cell r="M733" t="str">
            <v>No</v>
          </cell>
          <cell r="N733" t="str">
            <v>Si</v>
          </cell>
          <cell r="O733" t="str">
            <v>Grupo 6</v>
          </cell>
        </row>
        <row r="734">
          <cell r="A734">
            <v>936</v>
          </cell>
          <cell r="B734" t="str">
            <v>DRBR936</v>
          </cell>
          <cell r="C734" t="str">
            <v>Autobanco La Vega Real #1</v>
          </cell>
          <cell r="D734" t="str">
            <v>NCR</v>
          </cell>
          <cell r="E734" t="str">
            <v>Norte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Si</v>
          </cell>
          <cell r="O734" t="str">
            <v>La Vega</v>
          </cell>
        </row>
        <row r="735">
          <cell r="A735">
            <v>937</v>
          </cell>
          <cell r="B735" t="str">
            <v>DRBR937</v>
          </cell>
          <cell r="C735" t="str">
            <v>Autobanco La Vega Real #2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Si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Si</v>
          </cell>
          <cell r="N735" t="str">
            <v>Si</v>
          </cell>
          <cell r="O735" t="str">
            <v>La Vega</v>
          </cell>
        </row>
        <row r="736">
          <cell r="A736">
            <v>938</v>
          </cell>
          <cell r="B736" t="str">
            <v>DRBR938</v>
          </cell>
          <cell r="C736" t="str">
            <v>Autobanco Plaza Filadelfia</v>
          </cell>
          <cell r="D736" t="str">
            <v>NCR</v>
          </cell>
          <cell r="E736" t="str">
            <v>Distrito Nacional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Grupo 9</v>
          </cell>
        </row>
        <row r="737">
          <cell r="A737">
            <v>939</v>
          </cell>
          <cell r="B737" t="str">
            <v>DRBR939</v>
          </cell>
          <cell r="C737" t="str">
            <v>Estacion Texaco Maximo Gomez</v>
          </cell>
          <cell r="D737" t="str">
            <v>NCR</v>
          </cell>
          <cell r="E737" t="str">
            <v>Distrito Nacional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No</v>
          </cell>
          <cell r="O737" t="str">
            <v>Grupo 3</v>
          </cell>
        </row>
        <row r="738">
          <cell r="A738">
            <v>940</v>
          </cell>
          <cell r="B738" t="str">
            <v>DRBR12C</v>
          </cell>
          <cell r="C738" t="str">
            <v>Ofic. El Portal</v>
          </cell>
          <cell r="D738" t="str">
            <v>Diebold</v>
          </cell>
          <cell r="E738" t="str">
            <v>Norte</v>
          </cell>
          <cell r="F738" t="str">
            <v>SI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No</v>
          </cell>
          <cell r="L738" t="str">
            <v>Si</v>
          </cell>
          <cell r="M738" t="str">
            <v>No</v>
          </cell>
          <cell r="N738" t="str">
            <v>Si</v>
          </cell>
          <cell r="O738" t="str">
            <v>Santiago 2</v>
          </cell>
        </row>
        <row r="739">
          <cell r="A739">
            <v>941</v>
          </cell>
          <cell r="B739" t="str">
            <v>DRBR941</v>
          </cell>
          <cell r="C739" t="str">
            <v>Estacion NEXT Puerto Plata</v>
          </cell>
          <cell r="D739" t="str">
            <v>NCR</v>
          </cell>
          <cell r="E739" t="str">
            <v>Norte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Puerto Plata</v>
          </cell>
        </row>
        <row r="740">
          <cell r="A740">
            <v>942</v>
          </cell>
          <cell r="B740" t="str">
            <v>DRBR942</v>
          </cell>
          <cell r="C740" t="str">
            <v>Estacion Texaco La Vega-Jarabacoa</v>
          </cell>
          <cell r="D740" t="str">
            <v>NCR</v>
          </cell>
          <cell r="E740" t="str">
            <v>Norte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No</v>
          </cell>
          <cell r="O740" t="str">
            <v>La Vega</v>
          </cell>
        </row>
        <row r="741">
          <cell r="A741">
            <v>943</v>
          </cell>
          <cell r="B741" t="str">
            <v>DRBR16K</v>
          </cell>
          <cell r="C741" t="str">
            <v>Ofic. Transito Terrestre</v>
          </cell>
          <cell r="D741" t="str">
            <v>Diebold</v>
          </cell>
          <cell r="E741" t="str">
            <v>Distrito Nacional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Grupo 1</v>
          </cell>
        </row>
        <row r="742">
          <cell r="A742">
            <v>944</v>
          </cell>
          <cell r="B742" t="str">
            <v>DRBR944</v>
          </cell>
          <cell r="C742" t="str">
            <v>UNP Mao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Si</v>
          </cell>
          <cell r="O742" t="str">
            <v>Oficina</v>
          </cell>
        </row>
        <row r="743">
          <cell r="A743">
            <v>945</v>
          </cell>
          <cell r="B743" t="str">
            <v>DRBR945</v>
          </cell>
          <cell r="C743" t="str">
            <v>UNP El Valle Hato Mayor</v>
          </cell>
          <cell r="D743" t="str">
            <v>NCR</v>
          </cell>
          <cell r="E743" t="str">
            <v>Este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San Pedro de Macorís</v>
          </cell>
        </row>
        <row r="744">
          <cell r="A744">
            <v>946</v>
          </cell>
          <cell r="B744" t="str">
            <v>DRBR24R</v>
          </cell>
          <cell r="C744" t="str">
            <v>Ofic. Nuñez de Caceres #1</v>
          </cell>
          <cell r="D744" t="str">
            <v>NCR</v>
          </cell>
          <cell r="E744" t="str">
            <v>Distrito Nacional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Grupo 6</v>
          </cell>
        </row>
        <row r="745">
          <cell r="A745">
            <v>947</v>
          </cell>
          <cell r="B745" t="str">
            <v>DRBR03F</v>
          </cell>
          <cell r="C745" t="str">
            <v>Superintendencia De Bancos</v>
          </cell>
          <cell r="D745" t="str">
            <v>NCR</v>
          </cell>
          <cell r="E745" t="str">
            <v>Distrito Nacional</v>
          </cell>
          <cell r="F745" t="str">
            <v>SI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No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948</v>
          </cell>
          <cell r="B746" t="str">
            <v>DRBR948</v>
          </cell>
          <cell r="C746" t="str">
            <v>Autobanco Ofic. El Jaya</v>
          </cell>
          <cell r="D746" t="str">
            <v>Diebold</v>
          </cell>
          <cell r="E746" t="str">
            <v>Norte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San Francisco de Macorís</v>
          </cell>
        </row>
        <row r="747">
          <cell r="A747">
            <v>949</v>
          </cell>
          <cell r="B747" t="str">
            <v>DRBR23D</v>
          </cell>
          <cell r="C747" t="str">
            <v>S/M Bravo Coral Mall</v>
          </cell>
          <cell r="D747" t="str">
            <v>Wincor Nixdorf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No</v>
          </cell>
          <cell r="I747" t="str">
            <v>No</v>
          </cell>
          <cell r="J747" t="str">
            <v>Si</v>
          </cell>
          <cell r="K747" t="str">
            <v>Si</v>
          </cell>
          <cell r="L747" t="str">
            <v>Si</v>
          </cell>
          <cell r="M747" t="str">
            <v>No</v>
          </cell>
          <cell r="N747" t="str">
            <v>No</v>
          </cell>
          <cell r="O747" t="str">
            <v>Grupo 4</v>
          </cell>
        </row>
        <row r="748">
          <cell r="A748">
            <v>950</v>
          </cell>
          <cell r="B748" t="str">
            <v>DRBR12G</v>
          </cell>
          <cell r="C748" t="str">
            <v>Ofic. Monterico</v>
          </cell>
          <cell r="D748" t="str">
            <v>Diebold</v>
          </cell>
          <cell r="E748" t="str">
            <v>Norte</v>
          </cell>
          <cell r="F748" t="str">
            <v>SI</v>
          </cell>
          <cell r="G748" t="str">
            <v>Si</v>
          </cell>
          <cell r="H748" t="str">
            <v>Si</v>
          </cell>
          <cell r="I748" t="str">
            <v>Si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Santiago 2</v>
          </cell>
        </row>
        <row r="749">
          <cell r="A749">
            <v>951</v>
          </cell>
          <cell r="B749" t="str">
            <v>DRBR203</v>
          </cell>
          <cell r="C749" t="str">
            <v>Ofic. Haché Kennedy</v>
          </cell>
          <cell r="D749" t="str">
            <v>Diebold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Si</v>
          </cell>
          <cell r="O749" t="str">
            <v>Grupo 8</v>
          </cell>
        </row>
        <row r="750">
          <cell r="A750">
            <v>952</v>
          </cell>
          <cell r="B750" t="str">
            <v>DRBR16L</v>
          </cell>
          <cell r="C750" t="str">
            <v>Empresas Alvarez Rivas</v>
          </cell>
          <cell r="D750" t="str">
            <v>Diebold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Grupo 5</v>
          </cell>
        </row>
        <row r="751">
          <cell r="A751">
            <v>953</v>
          </cell>
          <cell r="B751" t="str">
            <v>DRBR01I</v>
          </cell>
          <cell r="C751" t="str">
            <v>Dirección de Pasaporte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No</v>
          </cell>
          <cell r="L751" t="str">
            <v>No</v>
          </cell>
          <cell r="M751" t="str">
            <v>No</v>
          </cell>
          <cell r="N751" t="str">
            <v>No</v>
          </cell>
          <cell r="O751" t="str">
            <v>Grupo 2</v>
          </cell>
        </row>
        <row r="752">
          <cell r="A752">
            <v>954</v>
          </cell>
          <cell r="B752" t="str">
            <v>DRBR954</v>
          </cell>
          <cell r="C752" t="str">
            <v>LAESA Ltd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 Francisco de Macorís</v>
          </cell>
        </row>
        <row r="753">
          <cell r="A753">
            <v>955</v>
          </cell>
          <cell r="B753" t="str">
            <v>DRBR955</v>
          </cell>
          <cell r="C753" t="str">
            <v>Ofic. Americana Independencia #2</v>
          </cell>
          <cell r="D753" t="str">
            <v>NCR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Si</v>
          </cell>
          <cell r="O753" t="str">
            <v>Grupo 5</v>
          </cell>
        </row>
        <row r="754">
          <cell r="A754">
            <v>956</v>
          </cell>
          <cell r="B754" t="str">
            <v>DRBR956</v>
          </cell>
          <cell r="C754" t="str">
            <v>Ofic. El Jaya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Si</v>
          </cell>
          <cell r="M754" t="str">
            <v>No</v>
          </cell>
          <cell r="N754" t="str">
            <v>Si</v>
          </cell>
          <cell r="O754" t="str">
            <v>San Francisco de Macorís</v>
          </cell>
        </row>
        <row r="755">
          <cell r="A755">
            <v>957</v>
          </cell>
          <cell r="B755" t="str">
            <v>DRBR23F</v>
          </cell>
          <cell r="C755" t="str">
            <v>Ofic. Venezuela #1</v>
          </cell>
          <cell r="D755" t="str">
            <v>NCR</v>
          </cell>
          <cell r="E755" t="str">
            <v>Distrito Nacional</v>
          </cell>
          <cell r="F755" t="str">
            <v>SI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Si</v>
          </cell>
          <cell r="M755" t="str">
            <v>No</v>
          </cell>
          <cell r="N755" t="str">
            <v>Si</v>
          </cell>
          <cell r="O755" t="str">
            <v>Grupo 7</v>
          </cell>
        </row>
        <row r="756">
          <cell r="A756">
            <v>958</v>
          </cell>
          <cell r="B756" t="str">
            <v>DRBR958</v>
          </cell>
          <cell r="C756" t="str">
            <v>Hipermercado Ole Carretera San Isidro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>Grupo 9</v>
          </cell>
        </row>
        <row r="757">
          <cell r="A757">
            <v>959</v>
          </cell>
          <cell r="B757" t="str">
            <v>DRBR959</v>
          </cell>
          <cell r="C757" t="str">
            <v>ATM Estación Next Bávaro</v>
          </cell>
          <cell r="D757" t="str">
            <v>NCR</v>
          </cell>
          <cell r="E757" t="str">
            <v>Este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No</v>
          </cell>
          <cell r="M757" t="str">
            <v>No</v>
          </cell>
          <cell r="N757" t="str">
            <v>Si</v>
          </cell>
          <cell r="O757"/>
        </row>
        <row r="758">
          <cell r="A758">
            <v>960</v>
          </cell>
          <cell r="B758" t="str">
            <v>DRBR960</v>
          </cell>
          <cell r="C758" t="str">
            <v>Ofic. Villa Ofelia #1</v>
          </cell>
          <cell r="D758" t="str">
            <v>NCR</v>
          </cell>
          <cell r="E758" t="str">
            <v>Sur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>Oficina</v>
          </cell>
        </row>
        <row r="759">
          <cell r="A759">
            <v>961</v>
          </cell>
          <cell r="B759" t="str">
            <v>DRBR03H</v>
          </cell>
          <cell r="C759" t="str">
            <v>Listin Diario</v>
          </cell>
          <cell r="D759" t="str">
            <v>Diebold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>Grupo 8</v>
          </cell>
        </row>
        <row r="760">
          <cell r="A760">
            <v>962</v>
          </cell>
          <cell r="B760" t="str">
            <v>DRBR962</v>
          </cell>
          <cell r="C760" t="str">
            <v>Ofic. Villa Ofelia #2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963</v>
          </cell>
          <cell r="B761" t="str">
            <v>DRBR963</v>
          </cell>
          <cell r="C761" t="str">
            <v>Multiplaza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Romana-Higuey</v>
          </cell>
        </row>
        <row r="762">
          <cell r="A762">
            <v>964</v>
          </cell>
          <cell r="B762" t="str">
            <v>DRBR964</v>
          </cell>
          <cell r="C762" t="str">
            <v>Hotel Sunscape Puerto Plata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Puerto Plata</v>
          </cell>
        </row>
        <row r="763">
          <cell r="A763">
            <v>965</v>
          </cell>
          <cell r="B763" t="str">
            <v>DRBR965</v>
          </cell>
          <cell r="C763" t="str">
            <v>Hiper Mercado La Fuente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Santiago</v>
          </cell>
        </row>
        <row r="764">
          <cell r="A764">
            <v>966</v>
          </cell>
          <cell r="B764" t="str">
            <v>DRBR966</v>
          </cell>
          <cell r="C764" t="str">
            <v>ATM Centro Medico Real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/>
        </row>
        <row r="765">
          <cell r="A765">
            <v>967</v>
          </cell>
          <cell r="B765" t="str">
            <v>DRBR967</v>
          </cell>
          <cell r="C765" t="str">
            <v>Ofic. Hiper Ole Autopista Duarte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6</v>
          </cell>
        </row>
        <row r="766">
          <cell r="A766">
            <v>968</v>
          </cell>
          <cell r="B766" t="str">
            <v>DRBR24I</v>
          </cell>
          <cell r="C766" t="str">
            <v>Ofic. El Mercado Bani</v>
          </cell>
          <cell r="D766" t="str">
            <v>Diebold</v>
          </cell>
          <cell r="E766" t="str">
            <v>Sur</v>
          </cell>
          <cell r="F766" t="str">
            <v>SI</v>
          </cell>
          <cell r="G766" t="str">
            <v>Si</v>
          </cell>
          <cell r="H766" t="str">
            <v>Si</v>
          </cell>
          <cell r="I766" t="str">
            <v>Si</v>
          </cell>
          <cell r="J766" t="str">
            <v>Si</v>
          </cell>
          <cell r="K766" t="str">
            <v>No</v>
          </cell>
          <cell r="L766" t="str">
            <v>Si</v>
          </cell>
          <cell r="M766" t="str">
            <v>No</v>
          </cell>
          <cell r="N766" t="str">
            <v>Si</v>
          </cell>
          <cell r="O766" t="str">
            <v>Oficina</v>
          </cell>
        </row>
        <row r="767">
          <cell r="A767">
            <v>969</v>
          </cell>
          <cell r="B767" t="str">
            <v>DRBR12F</v>
          </cell>
          <cell r="C767" t="str">
            <v>Ofic. El Sol I</v>
          </cell>
          <cell r="D767" t="str">
            <v>NCR</v>
          </cell>
          <cell r="E767" t="str">
            <v>Norte</v>
          </cell>
          <cell r="F767" t="str">
            <v>SI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Si</v>
          </cell>
          <cell r="O767" t="str">
            <v>Santiago 2</v>
          </cell>
        </row>
        <row r="768">
          <cell r="A768">
            <v>970</v>
          </cell>
          <cell r="B768" t="str">
            <v>DRBR970</v>
          </cell>
          <cell r="C768" t="str">
            <v>Hipermercado Ole Haina</v>
          </cell>
          <cell r="D768" t="str">
            <v>NCR</v>
          </cell>
          <cell r="E768" t="str">
            <v>Sur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No</v>
          </cell>
          <cell r="O768" t="str">
            <v>Grupo 5</v>
          </cell>
        </row>
        <row r="769">
          <cell r="A769">
            <v>971</v>
          </cell>
          <cell r="B769" t="str">
            <v>DRBR24U</v>
          </cell>
          <cell r="C769" t="str">
            <v>Club Banreservas</v>
          </cell>
          <cell r="D769" t="str">
            <v>NCR</v>
          </cell>
          <cell r="E769" t="str">
            <v>Distrito Nacional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Grupo 5</v>
          </cell>
        </row>
        <row r="770">
          <cell r="A770">
            <v>972</v>
          </cell>
          <cell r="B770" t="str">
            <v>DRBR16O</v>
          </cell>
          <cell r="C770" t="str">
            <v>Banco Nac. de La Vivienda</v>
          </cell>
          <cell r="D770" t="str">
            <v>Wincor Nixdorf</v>
          </cell>
          <cell r="E770" t="str">
            <v>Distrito Nacional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Grupo 8</v>
          </cell>
        </row>
        <row r="771">
          <cell r="A771">
            <v>973</v>
          </cell>
          <cell r="B771" t="str">
            <v>DRBR912</v>
          </cell>
          <cell r="C771" t="str">
            <v>Ofic. Sabana De La Mar</v>
          </cell>
          <cell r="D771" t="str">
            <v>NCR</v>
          </cell>
          <cell r="E771" t="str">
            <v>Este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No</v>
          </cell>
          <cell r="L771" t="str">
            <v>Si</v>
          </cell>
          <cell r="M771" t="str">
            <v>No</v>
          </cell>
          <cell r="N771" t="str">
            <v>Si</v>
          </cell>
          <cell r="O771" t="str">
            <v>Oficina</v>
          </cell>
        </row>
        <row r="772">
          <cell r="A772">
            <v>974</v>
          </cell>
          <cell r="B772" t="str">
            <v>DRBR974</v>
          </cell>
          <cell r="C772" t="str">
            <v>S/M Nacional Ave. Lope de Vega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Grupo 8</v>
          </cell>
        </row>
        <row r="773">
          <cell r="A773">
            <v>976</v>
          </cell>
          <cell r="B773" t="str">
            <v>DRBR24W</v>
          </cell>
          <cell r="C773" t="str">
            <v>Diamond Plaza #1</v>
          </cell>
          <cell r="D773" t="str">
            <v>NCR</v>
          </cell>
          <cell r="E773" t="str">
            <v>Distrito Nacional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Grupo 8</v>
          </cell>
        </row>
        <row r="774">
          <cell r="A774">
            <v>977</v>
          </cell>
          <cell r="B774" t="str">
            <v>DRBR977</v>
          </cell>
          <cell r="C774" t="str">
            <v>ATM Oficina Goico Castro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/>
          </cell>
        </row>
        <row r="775">
          <cell r="A775">
            <v>978</v>
          </cell>
          <cell r="B775" t="str">
            <v>DRBR978</v>
          </cell>
          <cell r="C775" t="str">
            <v>Restaurante Jalao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No</v>
          </cell>
          <cell r="O775" t="str">
            <v>Grupo 7</v>
          </cell>
        </row>
        <row r="776">
          <cell r="A776">
            <v>979</v>
          </cell>
          <cell r="B776" t="str">
            <v>DRBR979</v>
          </cell>
          <cell r="C776" t="str">
            <v>Ofic. Luperon #1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No</v>
          </cell>
          <cell r="L776" t="str">
            <v>Si</v>
          </cell>
          <cell r="M776" t="str">
            <v>No</v>
          </cell>
          <cell r="N776" t="str">
            <v>No</v>
          </cell>
          <cell r="O776" t="str">
            <v>Grupo 5</v>
          </cell>
        </row>
        <row r="777">
          <cell r="A777">
            <v>980</v>
          </cell>
          <cell r="B777" t="str">
            <v>DRBR980</v>
          </cell>
          <cell r="C777" t="str">
            <v>Ofic. Bella Vista Mall #2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2</v>
          </cell>
        </row>
        <row r="778">
          <cell r="A778">
            <v>981</v>
          </cell>
          <cell r="B778" t="str">
            <v>DRBR981</v>
          </cell>
          <cell r="C778" t="str">
            <v>Edificio 911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No</v>
          </cell>
          <cell r="M778" t="str">
            <v>No</v>
          </cell>
          <cell r="N778" t="str">
            <v>Si</v>
          </cell>
          <cell r="O778" t="str">
            <v>Grupo 2</v>
          </cell>
        </row>
        <row r="779">
          <cell r="A779">
            <v>983</v>
          </cell>
          <cell r="B779" t="str">
            <v>DRBR983</v>
          </cell>
          <cell r="C779" t="str">
            <v>S/M Bravo Ave. Republica de Colombia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No</v>
          </cell>
          <cell r="I779" t="str">
            <v>No</v>
          </cell>
          <cell r="J779" t="str">
            <v>No</v>
          </cell>
          <cell r="K779" t="str">
            <v>Si</v>
          </cell>
          <cell r="L779" t="str">
            <v>Si</v>
          </cell>
          <cell r="M779" t="str">
            <v>No</v>
          </cell>
          <cell r="N779" t="str">
            <v>No</v>
          </cell>
          <cell r="O779" t="str">
            <v>Grupo 6</v>
          </cell>
        </row>
        <row r="780">
          <cell r="A780">
            <v>984</v>
          </cell>
          <cell r="B780" t="str">
            <v>DRBR984</v>
          </cell>
          <cell r="C780" t="str">
            <v>Ofic. Neyba #2</v>
          </cell>
          <cell r="D780" t="str">
            <v>NCR</v>
          </cell>
          <cell r="E780" t="str">
            <v>Sur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Barahona</v>
          </cell>
        </row>
        <row r="781">
          <cell r="A781">
            <v>985</v>
          </cell>
          <cell r="B781" t="str">
            <v>DRBR985</v>
          </cell>
          <cell r="C781" t="str">
            <v>Ofic. Dajabon #2</v>
          </cell>
          <cell r="D781" t="str">
            <v>NCR</v>
          </cell>
          <cell r="E781" t="str">
            <v>Norte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Si</v>
          </cell>
          <cell r="M781" t="str">
            <v>No</v>
          </cell>
          <cell r="N781" t="str">
            <v>Si</v>
          </cell>
          <cell r="O781" t="str">
            <v>Oficina</v>
          </cell>
        </row>
        <row r="782">
          <cell r="A782">
            <v>986</v>
          </cell>
          <cell r="B782" t="str">
            <v>DRBR986</v>
          </cell>
          <cell r="C782" t="str">
            <v>Jumbo La Vega</v>
          </cell>
          <cell r="D782" t="str">
            <v>NCR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La Vega</v>
          </cell>
        </row>
        <row r="783">
          <cell r="A783">
            <v>987</v>
          </cell>
          <cell r="B783" t="str">
            <v>DRBR987</v>
          </cell>
          <cell r="C783" t="str">
            <v>Jumbo Moca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La Vega</v>
          </cell>
        </row>
        <row r="784">
          <cell r="A784">
            <v>988</v>
          </cell>
          <cell r="B784" t="str">
            <v>DRBR988</v>
          </cell>
          <cell r="C784" t="str">
            <v>Estación de Combustible Sigma 27 de Febrero</v>
          </cell>
          <cell r="D784" t="str">
            <v>NCR</v>
          </cell>
          <cell r="E784" t="str">
            <v>Distrito Nacional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Grupo 2</v>
          </cell>
        </row>
        <row r="785">
          <cell r="A785">
            <v>989</v>
          </cell>
          <cell r="B785" t="str">
            <v>DRBR989</v>
          </cell>
          <cell r="C785" t="str">
            <v>Ministerio de Deportes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No</v>
          </cell>
          <cell r="M785" t="str">
            <v>No</v>
          </cell>
          <cell r="N785" t="str">
            <v>No</v>
          </cell>
          <cell r="O785" t="str">
            <v>Grupo 8</v>
          </cell>
        </row>
        <row r="786">
          <cell r="A786">
            <v>990</v>
          </cell>
          <cell r="B786" t="str">
            <v>DRBR742</v>
          </cell>
          <cell r="C786" t="str">
            <v>Ofic. Bonao #2</v>
          </cell>
          <cell r="D786" t="str">
            <v>NCR</v>
          </cell>
          <cell r="E786" t="str">
            <v>Norte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>La Vega</v>
          </cell>
        </row>
        <row r="787">
          <cell r="A787">
            <v>991</v>
          </cell>
          <cell r="B787" t="str">
            <v>DRBR991</v>
          </cell>
          <cell r="C787" t="str">
            <v>UNP Matas de Santa Cruz</v>
          </cell>
          <cell r="D787" t="str">
            <v>NCR</v>
          </cell>
          <cell r="E787" t="str">
            <v>Norte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 t="str">
            <v>Oficina</v>
          </cell>
        </row>
        <row r="788">
          <cell r="A788">
            <v>993</v>
          </cell>
          <cell r="B788" t="str">
            <v>DRBR993</v>
          </cell>
          <cell r="C788" t="str">
            <v>Centro Médico Integral II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Grupo 4</v>
          </cell>
        </row>
        <row r="789">
          <cell r="A789">
            <v>994</v>
          </cell>
          <cell r="B789" t="str">
            <v>DRBR994</v>
          </cell>
          <cell r="C789" t="str">
            <v>Telemicro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Si</v>
          </cell>
          <cell r="O789" t="str">
            <v/>
          </cell>
        </row>
        <row r="790">
          <cell r="A790">
            <v>995</v>
          </cell>
          <cell r="B790" t="str">
            <v>DRBR545</v>
          </cell>
          <cell r="C790" t="str">
            <v>Ofic. San Cristobal #3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No</v>
          </cell>
          <cell r="I790" t="str">
            <v>No</v>
          </cell>
          <cell r="J790" t="str">
            <v>No</v>
          </cell>
          <cell r="K790" t="str">
            <v>No</v>
          </cell>
          <cell r="L790" t="str">
            <v>Si</v>
          </cell>
          <cell r="M790" t="str">
            <v>No</v>
          </cell>
          <cell r="N790" t="str">
            <v>No</v>
          </cell>
          <cell r="O790" t="str">
            <v>Grupo 5</v>
          </cell>
        </row>
        <row r="791">
          <cell r="A791">
            <v>996</v>
          </cell>
          <cell r="B791" t="str">
            <v>DRBR996</v>
          </cell>
          <cell r="C791" t="str">
            <v>Estacion Texaco Charles Summer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No</v>
          </cell>
          <cell r="L791" t="str">
            <v>No</v>
          </cell>
          <cell r="M791" t="str">
            <v>No</v>
          </cell>
          <cell r="N791" t="str">
            <v>Si</v>
          </cell>
          <cell r="O791" t="str">
            <v>Grupo 8</v>
          </cell>
        </row>
        <row r="792">
          <cell r="A792">
            <v>600</v>
          </cell>
          <cell r="B792" t="str">
            <v>DRBR600</v>
          </cell>
          <cell r="C792" t="str">
            <v>ATM S/M Bravo Hipica</v>
          </cell>
          <cell r="D792" t="str">
            <v>NCR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/>
          <cell r="O792"/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6"/>
  <sheetViews>
    <sheetView tabSelected="1" zoomScale="80" zoomScaleNormal="80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28515625" style="96" bestFit="1" customWidth="1"/>
    <col min="2" max="2" width="19.140625" style="93" bestFit="1" customWidth="1"/>
    <col min="3" max="3" width="17.7109375" style="47" customWidth="1"/>
    <col min="4" max="4" width="29.28515625" style="96" customWidth="1"/>
    <col min="5" max="5" width="11.42578125" style="92" bestFit="1" customWidth="1"/>
    <col min="6" max="6" width="11.28515625" style="48" customWidth="1"/>
    <col min="7" max="7" width="59.42578125" style="48" customWidth="1"/>
    <col min="8" max="11" width="6.42578125" style="48" customWidth="1"/>
    <col min="12" max="12" width="51.85546875" style="48" customWidth="1"/>
    <col min="13" max="13" width="20" style="96" bestFit="1" customWidth="1"/>
    <col min="14" max="14" width="16.5703125" style="96" customWidth="1"/>
    <col min="15" max="15" width="42.85546875" style="96" customWidth="1"/>
    <col min="16" max="16" width="24" style="74" customWidth="1"/>
    <col min="17" max="17" width="48.14062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7" t="s">
        <v>2161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7" ht="18" x14ac:dyDescent="0.25">
      <c r="A2" s="136" t="s">
        <v>2158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</row>
    <row r="3" spans="1:17" ht="18.75" thickBot="1" x14ac:dyDescent="0.3">
      <c r="A3" s="138" t="s">
        <v>2643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8" t="str">
        <f>VLOOKUP(E5,'LISTADO ATM'!$A$2:$C$899,3,0)</f>
        <v>SUR</v>
      </c>
      <c r="B5" s="112" t="s">
        <v>2623</v>
      </c>
      <c r="C5" s="124">
        <v>44251.602430555555</v>
      </c>
      <c r="D5" s="98" t="s">
        <v>2487</v>
      </c>
      <c r="E5" s="103">
        <v>512</v>
      </c>
      <c r="F5" s="98" t="str">
        <f>VLOOKUP(E5,VIP!$A$2:$O11508,2,0)</f>
        <v>DRBR512</v>
      </c>
      <c r="G5" s="98" t="str">
        <f>VLOOKUP(E5,'LISTADO ATM'!$A$2:$B$898,2,0)</f>
        <v>ATM Plaza Jesús Ferreira</v>
      </c>
      <c r="H5" s="98" t="str">
        <f>VLOOKUP(E5,VIP!$A$2:$O16384,7,FALSE)</f>
        <v>N/A</v>
      </c>
      <c r="I5" s="98" t="str">
        <f>VLOOKUP(E5,VIP!$A$2:$O8349,8,FALSE)</f>
        <v>N/A</v>
      </c>
      <c r="J5" s="98" t="str">
        <f>VLOOKUP(E5,VIP!$A$2:$O8299,8,FALSE)</f>
        <v>N/A</v>
      </c>
      <c r="K5" s="98" t="str">
        <f>VLOOKUP(E5,VIP!$A$2:$O11873,6,0)</f>
        <v>N/A</v>
      </c>
      <c r="L5" s="125" t="s">
        <v>2440</v>
      </c>
      <c r="M5" s="128" t="s">
        <v>2566</v>
      </c>
      <c r="N5" s="129" t="s">
        <v>2568</v>
      </c>
      <c r="O5" s="98" t="s">
        <v>2595</v>
      </c>
      <c r="P5" s="128" t="s">
        <v>2597</v>
      </c>
      <c r="Q5" s="129" t="s">
        <v>2440</v>
      </c>
    </row>
    <row r="6" spans="1:17" ht="18" x14ac:dyDescent="0.25">
      <c r="A6" s="98" t="str">
        <f>VLOOKUP(E6,'LISTADO ATM'!$A$2:$C$899,3,0)</f>
        <v>SUR</v>
      </c>
      <c r="B6" s="112" t="s">
        <v>2624</v>
      </c>
      <c r="C6" s="124">
        <v>44251.599212962959</v>
      </c>
      <c r="D6" s="98" t="s">
        <v>2487</v>
      </c>
      <c r="E6" s="103">
        <v>403</v>
      </c>
      <c r="F6" s="98" t="str">
        <f>VLOOKUP(E6,VIP!$A$2:$O11509,2,0)</f>
        <v>DRBR403</v>
      </c>
      <c r="G6" s="98" t="str">
        <f>VLOOKUP(E6,'LISTADO ATM'!$A$2:$B$898,2,0)</f>
        <v xml:space="preserve">ATM Oficina Vicente Noble </v>
      </c>
      <c r="H6" s="98" t="str">
        <f>VLOOKUP(E6,VIP!$A$2:$O16385,7,FALSE)</f>
        <v>Si</v>
      </c>
      <c r="I6" s="98" t="str">
        <f>VLOOKUP(E6,VIP!$A$2:$O8350,8,FALSE)</f>
        <v>Si</v>
      </c>
      <c r="J6" s="98" t="str">
        <f>VLOOKUP(E6,VIP!$A$2:$O8300,8,FALSE)</f>
        <v>Si</v>
      </c>
      <c r="K6" s="98" t="str">
        <f>VLOOKUP(E6,VIP!$A$2:$O11874,6,0)</f>
        <v>NO</v>
      </c>
      <c r="L6" s="125" t="s">
        <v>2481</v>
      </c>
      <c r="M6" s="128" t="s">
        <v>2566</v>
      </c>
      <c r="N6" s="129" t="s">
        <v>2568</v>
      </c>
      <c r="O6" s="98" t="s">
        <v>2595</v>
      </c>
      <c r="P6" s="128" t="s">
        <v>2596</v>
      </c>
      <c r="Q6" s="129" t="s">
        <v>2481</v>
      </c>
    </row>
    <row r="7" spans="1:17" ht="18" x14ac:dyDescent="0.25">
      <c r="A7" s="98" t="str">
        <f>VLOOKUP(E7,'LISTADO ATM'!$A$2:$C$899,3,0)</f>
        <v>ESTE</v>
      </c>
      <c r="B7" s="112" t="s">
        <v>2625</v>
      </c>
      <c r="C7" s="124">
        <v>44251.596712962964</v>
      </c>
      <c r="D7" s="98" t="s">
        <v>2487</v>
      </c>
      <c r="E7" s="103">
        <v>217</v>
      </c>
      <c r="F7" s="98" t="str">
        <f>VLOOKUP(E7,VIP!$A$2:$O11510,2,0)</f>
        <v>DRBR217</v>
      </c>
      <c r="G7" s="98" t="str">
        <f>VLOOKUP(E7,'LISTADO ATM'!$A$2:$B$898,2,0)</f>
        <v xml:space="preserve">ATM Oficina Bávaro </v>
      </c>
      <c r="H7" s="98" t="str">
        <f>VLOOKUP(E7,VIP!$A$2:$O16386,7,FALSE)</f>
        <v>Si</v>
      </c>
      <c r="I7" s="98" t="str">
        <f>VLOOKUP(E7,VIP!$A$2:$O8351,8,FALSE)</f>
        <v>Si</v>
      </c>
      <c r="J7" s="98" t="str">
        <f>VLOOKUP(E7,VIP!$A$2:$O8301,8,FALSE)</f>
        <v>Si</v>
      </c>
      <c r="K7" s="98" t="str">
        <f>VLOOKUP(E7,VIP!$A$2:$O11875,6,0)</f>
        <v>NO</v>
      </c>
      <c r="L7" s="125" t="s">
        <v>2481</v>
      </c>
      <c r="M7" s="128" t="s">
        <v>2566</v>
      </c>
      <c r="N7" s="129" t="s">
        <v>2568</v>
      </c>
      <c r="O7" s="98" t="s">
        <v>2595</v>
      </c>
      <c r="P7" s="128" t="s">
        <v>2596</v>
      </c>
      <c r="Q7" s="129" t="s">
        <v>2481</v>
      </c>
    </row>
    <row r="8" spans="1:17" ht="18" x14ac:dyDescent="0.25">
      <c r="A8" s="98" t="str">
        <f>VLOOKUP(E8,'LISTADO ATM'!$A$2:$C$899,3,0)</f>
        <v>NORTE</v>
      </c>
      <c r="B8" s="112" t="s">
        <v>2626</v>
      </c>
      <c r="C8" s="124">
        <v>44251.595185185186</v>
      </c>
      <c r="D8" s="98" t="s">
        <v>2487</v>
      </c>
      <c r="E8" s="103">
        <v>736</v>
      </c>
      <c r="F8" s="98" t="str">
        <f>VLOOKUP(E8,VIP!$A$2:$O11511,2,0)</f>
        <v>DRBR071</v>
      </c>
      <c r="G8" s="98" t="str">
        <f>VLOOKUP(E8,'LISTADO ATM'!$A$2:$B$898,2,0)</f>
        <v xml:space="preserve">ATM Oficina Puerto Plata I </v>
      </c>
      <c r="H8" s="98" t="str">
        <f>VLOOKUP(E8,VIP!$A$2:$O16387,7,FALSE)</f>
        <v>Si</v>
      </c>
      <c r="I8" s="98" t="str">
        <f>VLOOKUP(E8,VIP!$A$2:$O8352,8,FALSE)</f>
        <v>Si</v>
      </c>
      <c r="J8" s="98" t="str">
        <f>VLOOKUP(E8,VIP!$A$2:$O8302,8,FALSE)</f>
        <v>Si</v>
      </c>
      <c r="K8" s="98" t="str">
        <f>VLOOKUP(E8,VIP!$A$2:$O11876,6,0)</f>
        <v>SI</v>
      </c>
      <c r="L8" s="125" t="s">
        <v>2434</v>
      </c>
      <c r="M8" s="128" t="s">
        <v>2566</v>
      </c>
      <c r="N8" s="129" t="s">
        <v>2568</v>
      </c>
      <c r="O8" s="98" t="s">
        <v>2633</v>
      </c>
      <c r="P8" s="128" t="s">
        <v>2597</v>
      </c>
      <c r="Q8" s="129" t="s">
        <v>2434</v>
      </c>
    </row>
    <row r="9" spans="1:17" ht="18" x14ac:dyDescent="0.25">
      <c r="A9" s="98" t="str">
        <f>VLOOKUP(E9,'LISTADO ATM'!$A$2:$C$899,3,0)</f>
        <v>DISTRITO NACIONAL</v>
      </c>
      <c r="B9" s="112" t="s">
        <v>2627</v>
      </c>
      <c r="C9" s="124">
        <v>44251.56212962963</v>
      </c>
      <c r="D9" s="98" t="s">
        <v>2487</v>
      </c>
      <c r="E9" s="103">
        <v>911</v>
      </c>
      <c r="F9" s="98" t="str">
        <f>VLOOKUP(E9,VIP!$A$2:$O11512,2,0)</f>
        <v>DRBR911</v>
      </c>
      <c r="G9" s="98" t="str">
        <f>VLOOKUP(E9,'LISTADO ATM'!$A$2:$B$898,2,0)</f>
        <v xml:space="preserve">ATM Oficina Venezuela II </v>
      </c>
      <c r="H9" s="98" t="str">
        <f>VLOOKUP(E9,VIP!$A$2:$O16388,7,FALSE)</f>
        <v>Si</v>
      </c>
      <c r="I9" s="98" t="str">
        <f>VLOOKUP(E9,VIP!$A$2:$O8353,8,FALSE)</f>
        <v>Si</v>
      </c>
      <c r="J9" s="98" t="str">
        <f>VLOOKUP(E9,VIP!$A$2:$O8303,8,FALSE)</f>
        <v>Si</v>
      </c>
      <c r="K9" s="98" t="str">
        <f>VLOOKUP(E9,VIP!$A$2:$O11877,6,0)</f>
        <v>SI</v>
      </c>
      <c r="L9" s="125" t="s">
        <v>2481</v>
      </c>
      <c r="M9" s="128" t="s">
        <v>2566</v>
      </c>
      <c r="N9" s="129" t="s">
        <v>2568</v>
      </c>
      <c r="O9" s="98" t="s">
        <v>2622</v>
      </c>
      <c r="P9" s="128" t="s">
        <v>2596</v>
      </c>
      <c r="Q9" s="129" t="s">
        <v>2481</v>
      </c>
    </row>
    <row r="10" spans="1:17" ht="18" x14ac:dyDescent="0.25">
      <c r="A10" s="98" t="str">
        <f>VLOOKUP(E10,'LISTADO ATM'!$A$2:$C$899,3,0)</f>
        <v>DISTRITO NACIONAL</v>
      </c>
      <c r="B10" s="112" t="s">
        <v>2628</v>
      </c>
      <c r="C10" s="124">
        <v>44251.556562500002</v>
      </c>
      <c r="D10" s="98" t="s">
        <v>2487</v>
      </c>
      <c r="E10" s="103">
        <v>408</v>
      </c>
      <c r="F10" s="98" t="str">
        <f>VLOOKUP(E10,VIP!$A$2:$O11513,2,0)</f>
        <v>DRBR408</v>
      </c>
      <c r="G10" s="98" t="str">
        <f>VLOOKUP(E10,'LISTADO ATM'!$A$2:$B$898,2,0)</f>
        <v xml:space="preserve">ATM Autobanco Las Palmas de Herrera </v>
      </c>
      <c r="H10" s="98" t="str">
        <f>VLOOKUP(E10,VIP!$A$2:$O16389,7,FALSE)</f>
        <v>Si</v>
      </c>
      <c r="I10" s="98" t="str">
        <f>VLOOKUP(E10,VIP!$A$2:$O8354,8,FALSE)</f>
        <v>Si</v>
      </c>
      <c r="J10" s="98" t="str">
        <f>VLOOKUP(E10,VIP!$A$2:$O8304,8,FALSE)</f>
        <v>Si</v>
      </c>
      <c r="K10" s="98" t="str">
        <f>VLOOKUP(E10,VIP!$A$2:$O11878,6,0)</f>
        <v>NO</v>
      </c>
      <c r="L10" s="125" t="s">
        <v>2481</v>
      </c>
      <c r="M10" s="128" t="s">
        <v>2566</v>
      </c>
      <c r="N10" s="129" t="s">
        <v>2568</v>
      </c>
      <c r="O10" s="98" t="s">
        <v>2622</v>
      </c>
      <c r="P10" s="128" t="s">
        <v>2596</v>
      </c>
      <c r="Q10" s="129" t="s">
        <v>2481</v>
      </c>
    </row>
    <row r="11" spans="1:17" ht="18" x14ac:dyDescent="0.25">
      <c r="A11" s="98" t="str">
        <f>VLOOKUP(E11,'LISTADO ATM'!$A$2:$C$899,3,0)</f>
        <v>NORTE</v>
      </c>
      <c r="B11" s="112" t="s">
        <v>2629</v>
      </c>
      <c r="C11" s="124">
        <v>44251.552893518521</v>
      </c>
      <c r="D11" s="98" t="s">
        <v>2487</v>
      </c>
      <c r="E11" s="103">
        <v>538</v>
      </c>
      <c r="F11" s="98" t="str">
        <f>VLOOKUP(E11,VIP!$A$2:$O11514,2,0)</f>
        <v>DRBR538</v>
      </c>
      <c r="G11" s="98" t="str">
        <f>VLOOKUP(E11,'LISTADO ATM'!$A$2:$B$898,2,0)</f>
        <v>ATM  Autoservicio San Fco. Macorís</v>
      </c>
      <c r="H11" s="98" t="str">
        <f>VLOOKUP(E11,VIP!$A$2:$O16390,7,FALSE)</f>
        <v>Si</v>
      </c>
      <c r="I11" s="98" t="str">
        <f>VLOOKUP(E11,VIP!$A$2:$O8355,8,FALSE)</f>
        <v>Si</v>
      </c>
      <c r="J11" s="98" t="str">
        <f>VLOOKUP(E11,VIP!$A$2:$O8305,8,FALSE)</f>
        <v>Si</v>
      </c>
      <c r="K11" s="98" t="str">
        <f>VLOOKUP(E11,VIP!$A$2:$O11879,6,0)</f>
        <v>NO</v>
      </c>
      <c r="L11" s="125" t="s">
        <v>2481</v>
      </c>
      <c r="M11" s="128" t="s">
        <v>2566</v>
      </c>
      <c r="N11" s="129" t="s">
        <v>2568</v>
      </c>
      <c r="O11" s="98" t="s">
        <v>2622</v>
      </c>
      <c r="P11" s="128" t="s">
        <v>2596</v>
      </c>
      <c r="Q11" s="129" t="s">
        <v>2481</v>
      </c>
    </row>
    <row r="12" spans="1:17" ht="18" x14ac:dyDescent="0.25">
      <c r="A12" s="98" t="str">
        <f>VLOOKUP(E12,'LISTADO ATM'!$A$2:$C$899,3,0)</f>
        <v>NORTE</v>
      </c>
      <c r="B12" s="112" t="s">
        <v>2630</v>
      </c>
      <c r="C12" s="124">
        <v>44251.54923611111</v>
      </c>
      <c r="D12" s="98" t="s">
        <v>2487</v>
      </c>
      <c r="E12" s="103">
        <v>290</v>
      </c>
      <c r="F12" s="98" t="str">
        <f>VLOOKUP(E12,VIP!$A$2:$O11515,2,0)</f>
        <v>DRBR290</v>
      </c>
      <c r="G12" s="98" t="str">
        <f>VLOOKUP(E12,'LISTADO ATM'!$A$2:$B$898,2,0)</f>
        <v xml:space="preserve">ATM Oficina San Francisco de Macorís </v>
      </c>
      <c r="H12" s="98" t="str">
        <f>VLOOKUP(E12,VIP!$A$2:$O16391,7,FALSE)</f>
        <v>Si</v>
      </c>
      <c r="I12" s="98" t="str">
        <f>VLOOKUP(E12,VIP!$A$2:$O8356,8,FALSE)</f>
        <v>Si</v>
      </c>
      <c r="J12" s="98" t="str">
        <f>VLOOKUP(E12,VIP!$A$2:$O8306,8,FALSE)</f>
        <v>Si</v>
      </c>
      <c r="K12" s="98" t="str">
        <f>VLOOKUP(E12,VIP!$A$2:$O11880,6,0)</f>
        <v>NO</v>
      </c>
      <c r="L12" s="125" t="s">
        <v>2481</v>
      </c>
      <c r="M12" s="128" t="s">
        <v>2566</v>
      </c>
      <c r="N12" s="129" t="s">
        <v>2568</v>
      </c>
      <c r="O12" s="98" t="s">
        <v>2622</v>
      </c>
      <c r="P12" s="128" t="s">
        <v>2596</v>
      </c>
      <c r="Q12" s="129" t="s">
        <v>2481</v>
      </c>
    </row>
    <row r="13" spans="1:17" ht="18" x14ac:dyDescent="0.25">
      <c r="A13" s="98" t="str">
        <f>VLOOKUP(E13,'LISTADO ATM'!$A$2:$C$899,3,0)</f>
        <v>DISTRITO NACIONAL</v>
      </c>
      <c r="B13" s="112" t="s">
        <v>2603</v>
      </c>
      <c r="C13" s="124">
        <v>44251.542129629626</v>
      </c>
      <c r="D13" s="98" t="s">
        <v>2472</v>
      </c>
      <c r="E13" s="103">
        <v>875</v>
      </c>
      <c r="F13" s="98" t="str">
        <f>VLOOKUP(E13,VIP!$A$2:$O11503,2,0)</f>
        <v>DRBR875</v>
      </c>
      <c r="G13" s="98" t="str">
        <f>VLOOKUP(E13,'LISTADO ATM'!$A$2:$B$898,2,0)</f>
        <v xml:space="preserve">ATM Texaco Aut. Duarte KM 14 1/2 (Los Alcarrizos) </v>
      </c>
      <c r="H13" s="98" t="str">
        <f>VLOOKUP(E13,VIP!$A$2:$O16379,7,FALSE)</f>
        <v>Si</v>
      </c>
      <c r="I13" s="98" t="str">
        <f>VLOOKUP(E13,VIP!$A$2:$O8344,8,FALSE)</f>
        <v>Si</v>
      </c>
      <c r="J13" s="98" t="str">
        <f>VLOOKUP(E13,VIP!$A$2:$O8294,8,FALSE)</f>
        <v>Si</v>
      </c>
      <c r="K13" s="98" t="str">
        <f>VLOOKUP(E13,VIP!$A$2:$O11868,6,0)</f>
        <v>NO</v>
      </c>
      <c r="L13" s="125" t="s">
        <v>2430</v>
      </c>
      <c r="M13" s="128" t="s">
        <v>2566</v>
      </c>
      <c r="N13" s="127" t="s">
        <v>2476</v>
      </c>
      <c r="O13" s="98" t="s">
        <v>2477</v>
      </c>
      <c r="P13" s="128"/>
      <c r="Q13" s="130">
        <v>44251.625</v>
      </c>
    </row>
    <row r="14" spans="1:17" ht="18" x14ac:dyDescent="0.25">
      <c r="A14" s="98" t="str">
        <f>VLOOKUP(E14,'LISTADO ATM'!$A$2:$C$899,3,0)</f>
        <v>DISTRITO NACIONAL</v>
      </c>
      <c r="B14" s="112" t="s">
        <v>2605</v>
      </c>
      <c r="C14" s="124">
        <v>44251.534814814811</v>
      </c>
      <c r="D14" s="98" t="s">
        <v>2472</v>
      </c>
      <c r="E14" s="103">
        <v>14</v>
      </c>
      <c r="F14" s="98" t="str">
        <f>VLOOKUP(E14,VIP!$A$2:$O11505,2,0)</f>
        <v>DRBR014</v>
      </c>
      <c r="G14" s="98" t="str">
        <f>VLOOKUP(E14,'LISTADO ATM'!$A$2:$B$898,2,0)</f>
        <v xml:space="preserve">ATM Oficina Aeropuerto Las Américas I </v>
      </c>
      <c r="H14" s="98" t="str">
        <f>VLOOKUP(E14,VIP!$A$2:$O16381,7,FALSE)</f>
        <v>Si</v>
      </c>
      <c r="I14" s="98" t="str">
        <f>VLOOKUP(E14,VIP!$A$2:$O8346,8,FALSE)</f>
        <v>Si</v>
      </c>
      <c r="J14" s="98" t="str">
        <f>VLOOKUP(E14,VIP!$A$2:$O8296,8,FALSE)</f>
        <v>Si</v>
      </c>
      <c r="K14" s="98" t="str">
        <f>VLOOKUP(E14,VIP!$A$2:$O11870,6,0)</f>
        <v>NO</v>
      </c>
      <c r="L14" s="125" t="s">
        <v>2430</v>
      </c>
      <c r="M14" s="128" t="s">
        <v>2566</v>
      </c>
      <c r="N14" s="127" t="s">
        <v>2476</v>
      </c>
      <c r="O14" s="98" t="s">
        <v>2477</v>
      </c>
      <c r="P14" s="128"/>
      <c r="Q14" s="129">
        <v>44251.625</v>
      </c>
    </row>
    <row r="15" spans="1:17" ht="18" x14ac:dyDescent="0.25">
      <c r="A15" s="98" t="str">
        <f>VLOOKUP(E15,'LISTADO ATM'!$A$2:$C$899,3,0)</f>
        <v>SUR</v>
      </c>
      <c r="B15" s="112" t="s">
        <v>2606</v>
      </c>
      <c r="C15" s="124">
        <v>44251.534745370373</v>
      </c>
      <c r="D15" s="98" t="s">
        <v>2487</v>
      </c>
      <c r="E15" s="103">
        <v>829</v>
      </c>
      <c r="F15" s="98" t="str">
        <f>VLOOKUP(E15,VIP!$A$2:$O11506,2,0)</f>
        <v>DRBR829</v>
      </c>
      <c r="G15" s="98" t="str">
        <f>VLOOKUP(E15,'LISTADO ATM'!$A$2:$B$898,2,0)</f>
        <v xml:space="preserve">ATM UNP Multicentro Sirena Baní </v>
      </c>
      <c r="H15" s="98" t="str">
        <f>VLOOKUP(E15,VIP!$A$2:$O16382,7,FALSE)</f>
        <v>Si</v>
      </c>
      <c r="I15" s="98" t="str">
        <f>VLOOKUP(E15,VIP!$A$2:$O8347,8,FALSE)</f>
        <v>Si</v>
      </c>
      <c r="J15" s="98" t="str">
        <f>VLOOKUP(E15,VIP!$A$2:$O8297,8,FALSE)</f>
        <v>Si</v>
      </c>
      <c r="K15" s="98" t="str">
        <f>VLOOKUP(E15,VIP!$A$2:$O11871,6,0)</f>
        <v>NO</v>
      </c>
      <c r="L15" s="125" t="s">
        <v>2430</v>
      </c>
      <c r="M15" s="128" t="s">
        <v>2566</v>
      </c>
      <c r="N15" s="127" t="s">
        <v>2476</v>
      </c>
      <c r="O15" s="98" t="s">
        <v>2490</v>
      </c>
      <c r="P15" s="128"/>
      <c r="Q15" s="130">
        <v>44251.625</v>
      </c>
    </row>
    <row r="16" spans="1:17" ht="18" x14ac:dyDescent="0.25">
      <c r="A16" s="98" t="str">
        <f>VLOOKUP(E16,'LISTADO ATM'!$A$2:$C$899,3,0)</f>
        <v>NORTE</v>
      </c>
      <c r="B16" s="112" t="s">
        <v>2610</v>
      </c>
      <c r="C16" s="124">
        <v>44251.518043981479</v>
      </c>
      <c r="D16" s="98" t="s">
        <v>2501</v>
      </c>
      <c r="E16" s="103">
        <v>894</v>
      </c>
      <c r="F16" s="98" t="str">
        <f>VLOOKUP(E16,VIP!$A$2:$O11510,2,0)</f>
        <v>DRBR894</v>
      </c>
      <c r="G16" s="98" t="str">
        <f>VLOOKUP(E16,'LISTADO ATM'!$A$2:$B$898,2,0)</f>
        <v>ATM Eco Petroleo Estero Hondo</v>
      </c>
      <c r="H16" s="98" t="str">
        <f>VLOOKUP(E16,VIP!$A$2:$O16386,7,FALSE)</f>
        <v>NO</v>
      </c>
      <c r="I16" s="98" t="str">
        <f>VLOOKUP(E16,VIP!$A$2:$O8351,8,FALSE)</f>
        <v>NO</v>
      </c>
      <c r="J16" s="98" t="str">
        <f>VLOOKUP(E16,VIP!$A$2:$O8301,8,FALSE)</f>
        <v>NO</v>
      </c>
      <c r="K16" s="98" t="str">
        <f>VLOOKUP(E16,VIP!$A$2:$O11875,6,0)</f>
        <v>NO</v>
      </c>
      <c r="L16" s="125" t="s">
        <v>2462</v>
      </c>
      <c r="M16" s="128" t="s">
        <v>2566</v>
      </c>
      <c r="N16" s="127" t="s">
        <v>2476</v>
      </c>
      <c r="O16" s="98" t="s">
        <v>2502</v>
      </c>
      <c r="P16" s="128"/>
      <c r="Q16" s="129">
        <v>44251.625</v>
      </c>
    </row>
    <row r="17" spans="1:18" ht="18" x14ac:dyDescent="0.25">
      <c r="A17" s="98" t="str">
        <f>VLOOKUP(E17,'LISTADO ATM'!$A$2:$C$899,3,0)</f>
        <v>DISTRITO NACIONAL</v>
      </c>
      <c r="B17" s="112" t="s">
        <v>2631</v>
      </c>
      <c r="C17" s="124">
        <v>44251.506145833337</v>
      </c>
      <c r="D17" s="98" t="s">
        <v>2487</v>
      </c>
      <c r="E17" s="103">
        <v>487</v>
      </c>
      <c r="F17" s="98" t="str">
        <f>VLOOKUP(E17,VIP!$A$2:$O11516,2,0)</f>
        <v>DRBR487</v>
      </c>
      <c r="G17" s="98" t="str">
        <f>VLOOKUP(E17,'LISTADO ATM'!$A$2:$B$898,2,0)</f>
        <v xml:space="preserve">ATM Olé Hainamosa </v>
      </c>
      <c r="H17" s="98" t="str">
        <f>VLOOKUP(E17,VIP!$A$2:$O16392,7,FALSE)</f>
        <v>Si</v>
      </c>
      <c r="I17" s="98" t="str">
        <f>VLOOKUP(E17,VIP!$A$2:$O8357,8,FALSE)</f>
        <v>Si</v>
      </c>
      <c r="J17" s="98" t="str">
        <f>VLOOKUP(E17,VIP!$A$2:$O8307,8,FALSE)</f>
        <v>Si</v>
      </c>
      <c r="K17" s="98" t="str">
        <f>VLOOKUP(E17,VIP!$A$2:$O11881,6,0)</f>
        <v>SI</v>
      </c>
      <c r="L17" s="125" t="s">
        <v>2440</v>
      </c>
      <c r="M17" s="128" t="s">
        <v>2566</v>
      </c>
      <c r="N17" s="129" t="s">
        <v>2568</v>
      </c>
      <c r="O17" s="98" t="s">
        <v>2595</v>
      </c>
      <c r="P17" s="128" t="s">
        <v>2597</v>
      </c>
      <c r="Q17" s="129" t="s">
        <v>2440</v>
      </c>
    </row>
    <row r="18" spans="1:18" ht="18" x14ac:dyDescent="0.25">
      <c r="A18" s="98" t="str">
        <f>VLOOKUP(E18,'LISTADO ATM'!$A$2:$C$899,3,0)</f>
        <v>NORTE</v>
      </c>
      <c r="B18" s="112" t="s">
        <v>2614</v>
      </c>
      <c r="C18" s="124">
        <v>44251.504293981481</v>
      </c>
      <c r="D18" s="98" t="s">
        <v>2190</v>
      </c>
      <c r="E18" s="103">
        <v>64</v>
      </c>
      <c r="F18" s="98" t="str">
        <f>VLOOKUP(E18,VIP!$A$2:$O11514,2,0)</f>
        <v>DRBR064</v>
      </c>
      <c r="G18" s="98" t="str">
        <f>VLOOKUP(E18,'LISTADO ATM'!$A$2:$B$898,2,0)</f>
        <v xml:space="preserve">ATM COOPALINA (Cotuí) </v>
      </c>
      <c r="H18" s="98" t="str">
        <f>VLOOKUP(E18,VIP!$A$2:$O16390,7,FALSE)</f>
        <v>Si</v>
      </c>
      <c r="I18" s="98" t="str">
        <f>VLOOKUP(E18,VIP!$A$2:$O8355,8,FALSE)</f>
        <v>Si</v>
      </c>
      <c r="J18" s="98" t="str">
        <f>VLOOKUP(E18,VIP!$A$2:$O8305,8,FALSE)</f>
        <v>Si</v>
      </c>
      <c r="K18" s="98" t="str">
        <f>VLOOKUP(E18,VIP!$A$2:$O11879,6,0)</f>
        <v>NO</v>
      </c>
      <c r="L18" s="125" t="s">
        <v>2496</v>
      </c>
      <c r="M18" s="128" t="s">
        <v>2566</v>
      </c>
      <c r="N18" s="127" t="s">
        <v>2476</v>
      </c>
      <c r="O18" s="98" t="s">
        <v>2497</v>
      </c>
      <c r="P18" s="128"/>
      <c r="Q18" s="129">
        <v>44251.78056712963</v>
      </c>
    </row>
    <row r="19" spans="1:18" ht="18" x14ac:dyDescent="0.25">
      <c r="A19" s="98" t="str">
        <f>VLOOKUP(E19,'LISTADO ATM'!$A$2:$C$899,3,0)</f>
        <v>ESTE</v>
      </c>
      <c r="B19" s="112" t="s">
        <v>2616</v>
      </c>
      <c r="C19" s="124">
        <v>44251.496782407405</v>
      </c>
      <c r="D19" s="98" t="s">
        <v>2472</v>
      </c>
      <c r="E19" s="103">
        <v>912</v>
      </c>
      <c r="F19" s="98" t="str">
        <f>VLOOKUP(E19,VIP!$A$2:$O11516,2,0)</f>
        <v>DRBR973</v>
      </c>
      <c r="G19" s="98" t="str">
        <f>VLOOKUP(E19,'LISTADO ATM'!$A$2:$B$898,2,0)</f>
        <v xml:space="preserve">ATM Oficina San Pedro II </v>
      </c>
      <c r="H19" s="98" t="str">
        <f>VLOOKUP(E19,VIP!$A$2:$O16392,7,FALSE)</f>
        <v>Si</v>
      </c>
      <c r="I19" s="98" t="str">
        <f>VLOOKUP(E19,VIP!$A$2:$O8357,8,FALSE)</f>
        <v>Si</v>
      </c>
      <c r="J19" s="98" t="str">
        <f>VLOOKUP(E19,VIP!$A$2:$O8307,8,FALSE)</f>
        <v>Si</v>
      </c>
      <c r="K19" s="98" t="str">
        <f>VLOOKUP(E19,VIP!$A$2:$O11881,6,0)</f>
        <v>SI</v>
      </c>
      <c r="L19" s="125" t="s">
        <v>2430</v>
      </c>
      <c r="M19" s="128" t="s">
        <v>2566</v>
      </c>
      <c r="N19" s="127" t="s">
        <v>2476</v>
      </c>
      <c r="O19" s="98" t="s">
        <v>2477</v>
      </c>
      <c r="P19" s="128"/>
      <c r="Q19" s="129">
        <v>44251.625</v>
      </c>
    </row>
    <row r="20" spans="1:18" ht="18" x14ac:dyDescent="0.25">
      <c r="A20" s="98" t="str">
        <f>VLOOKUP(E20,'LISTADO ATM'!$A$2:$C$899,3,0)</f>
        <v>DISTRITO NACIONAL</v>
      </c>
      <c r="B20" s="112" t="s">
        <v>2617</v>
      </c>
      <c r="C20" s="124">
        <v>44251.490567129629</v>
      </c>
      <c r="D20" s="98" t="s">
        <v>2472</v>
      </c>
      <c r="E20" s="103">
        <v>26</v>
      </c>
      <c r="F20" s="98" t="str">
        <f>VLOOKUP(E20,VIP!$A$2:$O11517,2,0)</f>
        <v>DRBR221</v>
      </c>
      <c r="G20" s="98" t="str">
        <f>VLOOKUP(E20,'LISTADO ATM'!$A$2:$B$898,2,0)</f>
        <v>ATM S/M Jumbo San Isidro</v>
      </c>
      <c r="H20" s="98" t="str">
        <f>VLOOKUP(E20,VIP!$A$2:$O16393,7,FALSE)</f>
        <v>Si</v>
      </c>
      <c r="I20" s="98" t="str">
        <f>VLOOKUP(E20,VIP!$A$2:$O8358,8,FALSE)</f>
        <v>Si</v>
      </c>
      <c r="J20" s="98" t="str">
        <f>VLOOKUP(E20,VIP!$A$2:$O8308,8,FALSE)</f>
        <v>Si</v>
      </c>
      <c r="K20" s="98" t="str">
        <f>VLOOKUP(E20,VIP!$A$2:$O11882,6,0)</f>
        <v>NO</v>
      </c>
      <c r="L20" s="125" t="s">
        <v>2462</v>
      </c>
      <c r="M20" s="128" t="s">
        <v>2566</v>
      </c>
      <c r="N20" s="127" t="s">
        <v>2476</v>
      </c>
      <c r="O20" s="98" t="s">
        <v>2477</v>
      </c>
      <c r="P20" s="128"/>
      <c r="Q20" s="129">
        <v>44251.781782407408</v>
      </c>
    </row>
    <row r="21" spans="1:18" ht="18" x14ac:dyDescent="0.25">
      <c r="A21" s="98" t="str">
        <f>VLOOKUP(E21,'LISTADO ATM'!$A$2:$C$899,3,0)</f>
        <v>DISTRITO NACIONAL</v>
      </c>
      <c r="B21" s="112" t="s">
        <v>2618</v>
      </c>
      <c r="C21" s="124">
        <v>44251.489872685182</v>
      </c>
      <c r="D21" s="98" t="s">
        <v>2472</v>
      </c>
      <c r="E21" s="103">
        <v>560</v>
      </c>
      <c r="F21" s="98" t="str">
        <f>VLOOKUP(E21,VIP!$A$2:$O11518,2,0)</f>
        <v>DRBR229</v>
      </c>
      <c r="G21" s="98" t="str">
        <f>VLOOKUP(E21,'LISTADO ATM'!$A$2:$B$898,2,0)</f>
        <v xml:space="preserve">ATM Junta Central Electoral </v>
      </c>
      <c r="H21" s="98" t="str">
        <f>VLOOKUP(E21,VIP!$A$2:$O16394,7,FALSE)</f>
        <v>Si</v>
      </c>
      <c r="I21" s="98" t="str">
        <f>VLOOKUP(E21,VIP!$A$2:$O8359,8,FALSE)</f>
        <v>Si</v>
      </c>
      <c r="J21" s="98" t="str">
        <f>VLOOKUP(E21,VIP!$A$2:$O8309,8,FALSE)</f>
        <v>Si</v>
      </c>
      <c r="K21" s="98" t="str">
        <f>VLOOKUP(E21,VIP!$A$2:$O11883,6,0)</f>
        <v>SI</v>
      </c>
      <c r="L21" s="125" t="s">
        <v>2430</v>
      </c>
      <c r="M21" s="128" t="s">
        <v>2566</v>
      </c>
      <c r="N21" s="127" t="s">
        <v>2476</v>
      </c>
      <c r="O21" s="98" t="s">
        <v>2477</v>
      </c>
      <c r="P21" s="128"/>
      <c r="Q21" s="130">
        <v>44251.625</v>
      </c>
    </row>
    <row r="22" spans="1:18" ht="18" x14ac:dyDescent="0.25">
      <c r="A22" s="98" t="str">
        <f>VLOOKUP(E22,'LISTADO ATM'!$A$2:$C$899,3,0)</f>
        <v>SUR</v>
      </c>
      <c r="B22" s="112" t="s">
        <v>2632</v>
      </c>
      <c r="C22" s="124">
        <v>44251.484571759262</v>
      </c>
      <c r="D22" s="98" t="s">
        <v>2487</v>
      </c>
      <c r="E22" s="103">
        <v>817</v>
      </c>
      <c r="F22" s="98" t="str">
        <f>VLOOKUP(E22,VIP!$A$2:$O11517,2,0)</f>
        <v>DRBR817</v>
      </c>
      <c r="G22" s="98" t="str">
        <f>VLOOKUP(E22,'LISTADO ATM'!$A$2:$B$898,2,0)</f>
        <v xml:space="preserve">ATM Ayuntamiento Sabana Larga (San José de Ocoa) </v>
      </c>
      <c r="H22" s="98" t="str">
        <f>VLOOKUP(E22,VIP!$A$2:$O16393,7,FALSE)</f>
        <v>Si</v>
      </c>
      <c r="I22" s="98" t="str">
        <f>VLOOKUP(E22,VIP!$A$2:$O8358,8,FALSE)</f>
        <v>Si</v>
      </c>
      <c r="J22" s="98" t="str">
        <f>VLOOKUP(E22,VIP!$A$2:$O8308,8,FALSE)</f>
        <v>Si</v>
      </c>
      <c r="K22" s="98" t="str">
        <f>VLOOKUP(E22,VIP!$A$2:$O11882,6,0)</f>
        <v>NO</v>
      </c>
      <c r="L22" s="125" t="s">
        <v>2434</v>
      </c>
      <c r="M22" s="128" t="s">
        <v>2566</v>
      </c>
      <c r="N22" s="129" t="s">
        <v>2568</v>
      </c>
      <c r="O22" s="98" t="s">
        <v>2633</v>
      </c>
      <c r="P22" s="128" t="s">
        <v>2597</v>
      </c>
      <c r="Q22" s="129" t="s">
        <v>2434</v>
      </c>
    </row>
    <row r="23" spans="1:18" ht="18" x14ac:dyDescent="0.25">
      <c r="A23" s="98" t="str">
        <f>VLOOKUP(E23,'LISTADO ATM'!$A$2:$C$899,3,0)</f>
        <v>SUR</v>
      </c>
      <c r="B23" s="112" t="s">
        <v>2619</v>
      </c>
      <c r="C23" s="124">
        <v>44251.482592592591</v>
      </c>
      <c r="D23" s="98" t="s">
        <v>2472</v>
      </c>
      <c r="E23" s="103">
        <v>84</v>
      </c>
      <c r="F23" s="98" t="str">
        <f>VLOOKUP(E23,VIP!$A$2:$O11519,2,0)</f>
        <v>DRBR084</v>
      </c>
      <c r="G23" s="98" t="str">
        <f>VLOOKUP(E23,'LISTADO ATM'!$A$2:$B$898,2,0)</f>
        <v xml:space="preserve">ATM Oficina Multicentro Sirena San Cristóbal </v>
      </c>
      <c r="H23" s="98" t="str">
        <f>VLOOKUP(E23,VIP!$A$2:$O16395,7,FALSE)</f>
        <v>Si</v>
      </c>
      <c r="I23" s="98" t="str">
        <f>VLOOKUP(E23,VIP!$A$2:$O8360,8,FALSE)</f>
        <v>Si</v>
      </c>
      <c r="J23" s="98" t="str">
        <f>VLOOKUP(E23,VIP!$A$2:$O8310,8,FALSE)</f>
        <v>Si</v>
      </c>
      <c r="K23" s="98" t="str">
        <f>VLOOKUP(E23,VIP!$A$2:$O11884,6,0)</f>
        <v>SI</v>
      </c>
      <c r="L23" s="125" t="s">
        <v>2430</v>
      </c>
      <c r="M23" s="128" t="s">
        <v>2566</v>
      </c>
      <c r="N23" s="127" t="s">
        <v>2476</v>
      </c>
      <c r="O23" s="98" t="s">
        <v>2477</v>
      </c>
      <c r="P23" s="128"/>
      <c r="Q23" s="130">
        <v>44251.625</v>
      </c>
    </row>
    <row r="24" spans="1:18" ht="18" x14ac:dyDescent="0.25">
      <c r="A24" s="98" t="str">
        <f>VLOOKUP(E24,'LISTADO ATM'!$A$2:$C$899,3,0)</f>
        <v>ESTE</v>
      </c>
      <c r="B24" s="112" t="s">
        <v>2620</v>
      </c>
      <c r="C24" s="124">
        <v>44251.456631944442</v>
      </c>
      <c r="D24" s="98" t="s">
        <v>2487</v>
      </c>
      <c r="E24" s="103">
        <v>366</v>
      </c>
      <c r="F24" s="98" t="str">
        <f>VLOOKUP(E24,VIP!$A$2:$O11520,2,0)</f>
        <v>DRBR366</v>
      </c>
      <c r="G24" s="98" t="str">
        <f>VLOOKUP(E24,'LISTADO ATM'!$A$2:$B$898,2,0)</f>
        <v>ATM Oficina Boulevard (Higuey) II</v>
      </c>
      <c r="H24" s="98" t="str">
        <f>VLOOKUP(E24,VIP!$A$2:$O16396,7,FALSE)</f>
        <v>N/A</v>
      </c>
      <c r="I24" s="98" t="str">
        <f>VLOOKUP(E24,VIP!$A$2:$O8361,8,FALSE)</f>
        <v>N/A</v>
      </c>
      <c r="J24" s="98" t="str">
        <f>VLOOKUP(E24,VIP!$A$2:$O8311,8,FALSE)</f>
        <v>N/A</v>
      </c>
      <c r="K24" s="98" t="str">
        <f>VLOOKUP(E24,VIP!$A$2:$O11885,6,0)</f>
        <v>N/A</v>
      </c>
      <c r="L24" s="125" t="s">
        <v>2228</v>
      </c>
      <c r="M24" s="128" t="s">
        <v>2566</v>
      </c>
      <c r="N24" s="129" t="s">
        <v>2568</v>
      </c>
      <c r="O24" s="98" t="s">
        <v>2622</v>
      </c>
      <c r="P24" s="128" t="s">
        <v>2596</v>
      </c>
      <c r="Q24" s="135" t="s">
        <v>2228</v>
      </c>
    </row>
    <row r="25" spans="1:18" ht="18" x14ac:dyDescent="0.25">
      <c r="A25" s="98" t="str">
        <f>VLOOKUP(E25,'LISTADO ATM'!$A$2:$C$899,3,0)</f>
        <v>DISTRITO NACIONAL</v>
      </c>
      <c r="B25" s="112">
        <v>335802301</v>
      </c>
      <c r="C25" s="124">
        <v>44251.455555555556</v>
      </c>
      <c r="D25" s="98" t="s">
        <v>2487</v>
      </c>
      <c r="E25" s="103">
        <v>139</v>
      </c>
      <c r="F25" s="98" t="str">
        <f>VLOOKUP(E25,VIP!$A$2:$O11497,2,0)</f>
        <v>DRBR139</v>
      </c>
      <c r="G25" s="98" t="str">
        <f>VLOOKUP(E25,'LISTADO ATM'!$A$2:$B$898,2,0)</f>
        <v xml:space="preserve">ATM Oficina Plaza Lama Zona Oriental I </v>
      </c>
      <c r="H25" s="98" t="str">
        <f>VLOOKUP(E25,VIP!$A$2:$O16373,7,FALSE)</f>
        <v>Si</v>
      </c>
      <c r="I25" s="98" t="str">
        <f>VLOOKUP(E25,VIP!$A$2:$O8338,8,FALSE)</f>
        <v>Si</v>
      </c>
      <c r="J25" s="98" t="str">
        <f>VLOOKUP(E25,VIP!$A$2:$O8288,8,FALSE)</f>
        <v>Si</v>
      </c>
      <c r="K25" s="98" t="str">
        <f>VLOOKUP(E25,VIP!$A$2:$O11862,6,0)</f>
        <v>NO</v>
      </c>
      <c r="L25" s="125" t="s">
        <v>2481</v>
      </c>
      <c r="M25" s="128" t="s">
        <v>2566</v>
      </c>
      <c r="N25" s="129" t="s">
        <v>2568</v>
      </c>
      <c r="O25" s="98" t="s">
        <v>2595</v>
      </c>
      <c r="P25" s="128" t="s">
        <v>2596</v>
      </c>
      <c r="Q25" s="135" t="s">
        <v>2481</v>
      </c>
      <c r="R25" s="99"/>
    </row>
    <row r="26" spans="1:18" ht="18" x14ac:dyDescent="0.25">
      <c r="A26" s="98" t="str">
        <f>VLOOKUP(E26,'LISTADO ATM'!$A$2:$C$899,3,0)</f>
        <v>DISTRITO NACIONAL</v>
      </c>
      <c r="B26" s="112">
        <v>335802295</v>
      </c>
      <c r="C26" s="124">
        <v>44251.45416666667</v>
      </c>
      <c r="D26" s="98" t="s">
        <v>2487</v>
      </c>
      <c r="E26" s="103">
        <v>836</v>
      </c>
      <c r="F26" s="98" t="str">
        <f>VLOOKUP(E26,VIP!$A$2:$O11498,2,0)</f>
        <v>DRBR836</v>
      </c>
      <c r="G26" s="98" t="str">
        <f>VLOOKUP(E26,'LISTADO ATM'!$A$2:$B$898,2,0)</f>
        <v xml:space="preserve">ATM UNP Plaza Luperón </v>
      </c>
      <c r="H26" s="98" t="str">
        <f>VLOOKUP(E26,VIP!$A$2:$O16374,7,FALSE)</f>
        <v>Si</v>
      </c>
      <c r="I26" s="98" t="str">
        <f>VLOOKUP(E26,VIP!$A$2:$O8339,8,FALSE)</f>
        <v>Si</v>
      </c>
      <c r="J26" s="98" t="str">
        <f>VLOOKUP(E26,VIP!$A$2:$O8289,8,FALSE)</f>
        <v>Si</v>
      </c>
      <c r="K26" s="98" t="str">
        <f>VLOOKUP(E26,VIP!$A$2:$O11863,6,0)</f>
        <v>NO</v>
      </c>
      <c r="L26" s="125" t="s">
        <v>2481</v>
      </c>
      <c r="M26" s="128" t="s">
        <v>2566</v>
      </c>
      <c r="N26" s="129" t="s">
        <v>2568</v>
      </c>
      <c r="O26" s="98" t="s">
        <v>2595</v>
      </c>
      <c r="P26" s="128" t="s">
        <v>2596</v>
      </c>
      <c r="Q26" s="128" t="s">
        <v>2481</v>
      </c>
      <c r="R26" s="99"/>
    </row>
    <row r="27" spans="1:18" ht="18" x14ac:dyDescent="0.25">
      <c r="A27" s="98" t="str">
        <f>VLOOKUP(E27,'LISTADO ATM'!$A$2:$C$899,3,0)</f>
        <v>DISTRITO NACIONAL</v>
      </c>
      <c r="B27" s="112">
        <v>335802254</v>
      </c>
      <c r="C27" s="124">
        <v>44251.4375</v>
      </c>
      <c r="D27" s="98" t="s">
        <v>2487</v>
      </c>
      <c r="E27" s="103">
        <v>836</v>
      </c>
      <c r="F27" s="98" t="str">
        <f>VLOOKUP(E27,VIP!$A$2:$O11497,2,0)</f>
        <v>DRBR836</v>
      </c>
      <c r="G27" s="98" t="str">
        <f>VLOOKUP(E27,'LISTADO ATM'!$A$2:$B$898,2,0)</f>
        <v xml:space="preserve">ATM UNP Plaza Luperón </v>
      </c>
      <c r="H27" s="98" t="str">
        <f>VLOOKUP(E27,VIP!$A$2:$O16373,7,FALSE)</f>
        <v>Si</v>
      </c>
      <c r="I27" s="98" t="str">
        <f>VLOOKUP(E27,VIP!$A$2:$O8338,8,FALSE)</f>
        <v>Si</v>
      </c>
      <c r="J27" s="98" t="str">
        <f>VLOOKUP(E27,VIP!$A$2:$O8288,8,FALSE)</f>
        <v>Si</v>
      </c>
      <c r="K27" s="98" t="str">
        <f>VLOOKUP(E27,VIP!$A$2:$O11862,6,0)</f>
        <v>NO</v>
      </c>
      <c r="L27" s="125" t="s">
        <v>2434</v>
      </c>
      <c r="M27" s="128" t="s">
        <v>2566</v>
      </c>
      <c r="N27" s="129" t="s">
        <v>2568</v>
      </c>
      <c r="O27" s="98" t="s">
        <v>2594</v>
      </c>
      <c r="P27" s="128" t="s">
        <v>2597</v>
      </c>
      <c r="Q27" s="128" t="s">
        <v>2434</v>
      </c>
      <c r="R27" s="99"/>
    </row>
    <row r="28" spans="1:18" ht="18" x14ac:dyDescent="0.25">
      <c r="A28" s="98" t="str">
        <f>VLOOKUP(E28,'LISTADO ATM'!$A$2:$C$899,3,0)</f>
        <v>DISTRITO NACIONAL</v>
      </c>
      <c r="B28" s="112" t="s">
        <v>2570</v>
      </c>
      <c r="C28" s="124">
        <v>44251.431851851848</v>
      </c>
      <c r="D28" s="98" t="s">
        <v>2472</v>
      </c>
      <c r="E28" s="103">
        <v>70</v>
      </c>
      <c r="F28" s="98" t="str">
        <f>VLOOKUP(E28,VIP!$A$2:$O11661,2,0)</f>
        <v>DRBR070</v>
      </c>
      <c r="G28" s="98" t="str">
        <f>VLOOKUP(E28,'LISTADO ATM'!$A$2:$B$898,2,0)</f>
        <v xml:space="preserve">ATM Autoservicio Plaza Lama Zona Oriental </v>
      </c>
      <c r="H28" s="98" t="str">
        <f>VLOOKUP(E28,VIP!$A$2:$O16378,7,FALSE)</f>
        <v>Si</v>
      </c>
      <c r="I28" s="98" t="str">
        <f>VLOOKUP(E28,VIP!$A$2:$O8343,8,FALSE)</f>
        <v>Si</v>
      </c>
      <c r="J28" s="98" t="str">
        <f>VLOOKUP(E28,VIP!$A$2:$O8293,8,FALSE)</f>
        <v>Si</v>
      </c>
      <c r="K28" s="98" t="str">
        <f>VLOOKUP(E28,VIP!$A$2:$O11867,6,0)</f>
        <v>NO</v>
      </c>
      <c r="L28" s="125" t="s">
        <v>2592</v>
      </c>
      <c r="M28" s="128" t="s">
        <v>2566</v>
      </c>
      <c r="N28" s="127" t="s">
        <v>2476</v>
      </c>
      <c r="O28" s="98" t="s">
        <v>2477</v>
      </c>
      <c r="P28" s="128"/>
      <c r="Q28" s="129">
        <v>44251.783842592595</v>
      </c>
      <c r="R28" s="99"/>
    </row>
    <row r="29" spans="1:18" ht="18" x14ac:dyDescent="0.25">
      <c r="A29" s="98" t="str">
        <f>VLOOKUP(E29,'LISTADO ATM'!$A$2:$C$899,3,0)</f>
        <v>SUR</v>
      </c>
      <c r="B29" s="112" t="s">
        <v>2572</v>
      </c>
      <c r="C29" s="124">
        <v>44251.424953703703</v>
      </c>
      <c r="D29" s="98" t="s">
        <v>2189</v>
      </c>
      <c r="E29" s="103">
        <v>297</v>
      </c>
      <c r="F29" s="98" t="str">
        <f>VLOOKUP(E29,VIP!$A$2:$O11663,2,0)</f>
        <v>DRBR297</v>
      </c>
      <c r="G29" s="98" t="str">
        <f>VLOOKUP(E29,'LISTADO ATM'!$A$2:$B$898,2,0)</f>
        <v xml:space="preserve">ATM S/M Cadena Ocoa </v>
      </c>
      <c r="H29" s="98" t="str">
        <f>VLOOKUP(E29,VIP!$A$2:$O16380,7,FALSE)</f>
        <v>Si</v>
      </c>
      <c r="I29" s="98" t="str">
        <f>VLOOKUP(E29,VIP!$A$2:$O8345,8,FALSE)</f>
        <v>Si</v>
      </c>
      <c r="J29" s="98" t="str">
        <f>VLOOKUP(E29,VIP!$A$2:$O8295,8,FALSE)</f>
        <v>Si</v>
      </c>
      <c r="K29" s="98" t="str">
        <f>VLOOKUP(E29,VIP!$A$2:$O11869,6,0)</f>
        <v>NO</v>
      </c>
      <c r="L29" s="125" t="s">
        <v>2228</v>
      </c>
      <c r="M29" s="128" t="s">
        <v>2566</v>
      </c>
      <c r="N29" s="127" t="s">
        <v>2476</v>
      </c>
      <c r="O29" s="98" t="s">
        <v>2478</v>
      </c>
      <c r="P29" s="128"/>
      <c r="Q29" s="129">
        <v>44251.785925925928</v>
      </c>
      <c r="R29" s="99"/>
    </row>
    <row r="30" spans="1:18" ht="18" x14ac:dyDescent="0.25">
      <c r="A30" s="98" t="str">
        <f>VLOOKUP(E30,'LISTADO ATM'!$A$2:$C$899,3,0)</f>
        <v>DISTRITO NACIONAL</v>
      </c>
      <c r="B30" s="112" t="s">
        <v>2573</v>
      </c>
      <c r="C30" s="124">
        <v>44251.401886574073</v>
      </c>
      <c r="D30" s="98" t="s">
        <v>2472</v>
      </c>
      <c r="E30" s="103">
        <v>559</v>
      </c>
      <c r="F30" s="98" t="str">
        <f>VLOOKUP(E30,VIP!$A$2:$O11664,2,0)</f>
        <v>DRBR559</v>
      </c>
      <c r="G30" s="98" t="str">
        <f>VLOOKUP(E30,'LISTADO ATM'!$A$2:$B$898,2,0)</f>
        <v xml:space="preserve">ATM UNP Metro I </v>
      </c>
      <c r="H30" s="98" t="str">
        <f>VLOOKUP(E30,VIP!$A$2:$O16381,7,FALSE)</f>
        <v>Si</v>
      </c>
      <c r="I30" s="98" t="str">
        <f>VLOOKUP(E30,VIP!$A$2:$O8346,8,FALSE)</f>
        <v>Si</v>
      </c>
      <c r="J30" s="98" t="str">
        <f>VLOOKUP(E30,VIP!$A$2:$O8296,8,FALSE)</f>
        <v>Si</v>
      </c>
      <c r="K30" s="98" t="str">
        <f>VLOOKUP(E30,VIP!$A$2:$O11870,6,0)</f>
        <v>SI</v>
      </c>
      <c r="L30" s="125" t="s">
        <v>2430</v>
      </c>
      <c r="M30" s="128" t="s">
        <v>2566</v>
      </c>
      <c r="N30" s="127" t="s">
        <v>2476</v>
      </c>
      <c r="O30" s="98" t="s">
        <v>2477</v>
      </c>
      <c r="P30" s="128"/>
      <c r="Q30" s="130">
        <v>44251.625</v>
      </c>
      <c r="R30" s="99"/>
    </row>
    <row r="31" spans="1:18" ht="18" x14ac:dyDescent="0.25">
      <c r="A31" s="98" t="str">
        <f>VLOOKUP(E31,'LISTADO ATM'!$A$2:$C$899,3,0)</f>
        <v>DISTRITO NACIONAL</v>
      </c>
      <c r="B31" s="112" t="s">
        <v>2574</v>
      </c>
      <c r="C31" s="124">
        <v>44251.391365740739</v>
      </c>
      <c r="D31" s="98" t="s">
        <v>2472</v>
      </c>
      <c r="E31" s="103">
        <v>904</v>
      </c>
      <c r="F31" s="98" t="str">
        <f>VLOOKUP(E31,VIP!$A$2:$O11665,2,0)</f>
        <v>DRBR24B</v>
      </c>
      <c r="G31" s="98" t="str">
        <f>VLOOKUP(E31,'LISTADO ATM'!$A$2:$B$898,2,0)</f>
        <v xml:space="preserve">ATM Oficina Multicentro La Sirena Churchill </v>
      </c>
      <c r="H31" s="98" t="str">
        <f>VLOOKUP(E31,VIP!$A$2:$O16382,7,FALSE)</f>
        <v>Si</v>
      </c>
      <c r="I31" s="98" t="str">
        <f>VLOOKUP(E31,VIP!$A$2:$O8347,8,FALSE)</f>
        <v>Si</v>
      </c>
      <c r="J31" s="98" t="str">
        <f>VLOOKUP(E31,VIP!$A$2:$O8297,8,FALSE)</f>
        <v>Si</v>
      </c>
      <c r="K31" s="98" t="str">
        <f>VLOOKUP(E31,VIP!$A$2:$O11871,6,0)</f>
        <v>SI</v>
      </c>
      <c r="L31" s="125" t="s">
        <v>2430</v>
      </c>
      <c r="M31" s="128" t="s">
        <v>2566</v>
      </c>
      <c r="N31" s="127" t="s">
        <v>2476</v>
      </c>
      <c r="O31" s="98" t="s">
        <v>2477</v>
      </c>
      <c r="P31" s="128"/>
      <c r="Q31" s="130">
        <v>44251.625</v>
      </c>
      <c r="R31" s="99"/>
    </row>
    <row r="32" spans="1:18" ht="18" x14ac:dyDescent="0.25">
      <c r="A32" s="98" t="str">
        <f>VLOOKUP(E32,'LISTADO ATM'!$A$2:$C$899,3,0)</f>
        <v>DISTRITO NACIONAL</v>
      </c>
      <c r="B32" s="112" t="s">
        <v>2576</v>
      </c>
      <c r="C32" s="124">
        <v>44251.383831018517</v>
      </c>
      <c r="D32" s="98" t="s">
        <v>2472</v>
      </c>
      <c r="E32" s="103">
        <v>552</v>
      </c>
      <c r="F32" s="98" t="str">
        <f>VLOOKUP(E32,VIP!$A$2:$O11667,2,0)</f>
        <v>DRBR323</v>
      </c>
      <c r="G32" s="98" t="str">
        <f>VLOOKUP(E32,'LISTADO ATM'!$A$2:$B$898,2,0)</f>
        <v xml:space="preserve">ATM Suprema Corte de Justicia </v>
      </c>
      <c r="H32" s="98" t="str">
        <f>VLOOKUP(E32,VIP!$A$2:$O16384,7,FALSE)</f>
        <v>Si</v>
      </c>
      <c r="I32" s="98" t="str">
        <f>VLOOKUP(E32,VIP!$A$2:$O8349,8,FALSE)</f>
        <v>Si</v>
      </c>
      <c r="J32" s="98" t="str">
        <f>VLOOKUP(E32,VIP!$A$2:$O8299,8,FALSE)</f>
        <v>Si</v>
      </c>
      <c r="K32" s="98" t="str">
        <f>VLOOKUP(E32,VIP!$A$2:$O11873,6,0)</f>
        <v>NO</v>
      </c>
      <c r="L32" s="125" t="s">
        <v>2462</v>
      </c>
      <c r="M32" s="128" t="s">
        <v>2566</v>
      </c>
      <c r="N32" s="127" t="s">
        <v>2476</v>
      </c>
      <c r="O32" s="98" t="s">
        <v>2477</v>
      </c>
      <c r="P32" s="128"/>
      <c r="Q32" s="129">
        <v>44251.472222222219</v>
      </c>
      <c r="R32" s="99"/>
    </row>
    <row r="33" spans="1:18" ht="18" x14ac:dyDescent="0.25">
      <c r="A33" s="98" t="str">
        <f>VLOOKUP(E33,'LISTADO ATM'!$A$2:$C$899,3,0)</f>
        <v>DISTRITO NACIONAL</v>
      </c>
      <c r="B33" s="112" t="s">
        <v>2577</v>
      </c>
      <c r="C33" s="124">
        <v>44251.376261574071</v>
      </c>
      <c r="D33" s="98" t="s">
        <v>2189</v>
      </c>
      <c r="E33" s="103">
        <v>957</v>
      </c>
      <c r="F33" s="98" t="str">
        <f>VLOOKUP(E33,VIP!$A$2:$O11668,2,0)</f>
        <v>DRBR23F</v>
      </c>
      <c r="G33" s="98" t="str">
        <f>VLOOKUP(E33,'LISTADO ATM'!$A$2:$B$898,2,0)</f>
        <v xml:space="preserve">ATM Oficina Venezuela </v>
      </c>
      <c r="H33" s="98" t="str">
        <f>VLOOKUP(E33,VIP!$A$2:$O16385,7,FALSE)</f>
        <v>Si</v>
      </c>
      <c r="I33" s="98" t="str">
        <f>VLOOKUP(E33,VIP!$A$2:$O8350,8,FALSE)</f>
        <v>Si</v>
      </c>
      <c r="J33" s="98" t="str">
        <f>VLOOKUP(E33,VIP!$A$2:$O8300,8,FALSE)</f>
        <v>Si</v>
      </c>
      <c r="K33" s="98" t="str">
        <f>VLOOKUP(E33,VIP!$A$2:$O11874,6,0)</f>
        <v>SI</v>
      </c>
      <c r="L33" s="125" t="s">
        <v>2440</v>
      </c>
      <c r="M33" s="128" t="s">
        <v>2566</v>
      </c>
      <c r="N33" s="127" t="s">
        <v>2476</v>
      </c>
      <c r="O33" s="98" t="s">
        <v>2478</v>
      </c>
      <c r="P33" s="128"/>
      <c r="Q33" s="129">
        <v>44251.581944444442</v>
      </c>
      <c r="R33" s="99"/>
    </row>
    <row r="34" spans="1:18" ht="18" x14ac:dyDescent="0.25">
      <c r="A34" s="98" t="str">
        <f>VLOOKUP(E34,'LISTADO ATM'!$A$2:$C$899,3,0)</f>
        <v>DISTRITO NACIONAL</v>
      </c>
      <c r="B34" s="112" t="s">
        <v>2578</v>
      </c>
      <c r="C34" s="124">
        <v>44251.374606481484</v>
      </c>
      <c r="D34" s="98" t="s">
        <v>2472</v>
      </c>
      <c r="E34" s="103">
        <v>967</v>
      </c>
      <c r="F34" s="98" t="str">
        <f>VLOOKUP(E34,VIP!$A$2:$O11669,2,0)</f>
        <v>DRBR967</v>
      </c>
      <c r="G34" s="98" t="str">
        <f>VLOOKUP(E34,'LISTADO ATM'!$A$2:$B$898,2,0)</f>
        <v xml:space="preserve">ATM UNP Hiper Olé Autopista Duarte </v>
      </c>
      <c r="H34" s="98" t="str">
        <f>VLOOKUP(E34,VIP!$A$2:$O16386,7,FALSE)</f>
        <v>Si</v>
      </c>
      <c r="I34" s="98" t="str">
        <f>VLOOKUP(E34,VIP!$A$2:$O8351,8,FALSE)</f>
        <v>Si</v>
      </c>
      <c r="J34" s="98" t="str">
        <f>VLOOKUP(E34,VIP!$A$2:$O8301,8,FALSE)</f>
        <v>Si</v>
      </c>
      <c r="K34" s="98" t="str">
        <f>VLOOKUP(E34,VIP!$A$2:$O11875,6,0)</f>
        <v>NO</v>
      </c>
      <c r="L34" s="125" t="s">
        <v>2462</v>
      </c>
      <c r="M34" s="128" t="s">
        <v>2566</v>
      </c>
      <c r="N34" s="127" t="s">
        <v>2476</v>
      </c>
      <c r="O34" s="98" t="s">
        <v>2477</v>
      </c>
      <c r="P34" s="128"/>
      <c r="Q34" s="129">
        <v>44251.625</v>
      </c>
      <c r="R34" s="99"/>
    </row>
    <row r="35" spans="1:18" ht="18" x14ac:dyDescent="0.25">
      <c r="A35" s="98" t="str">
        <f>VLOOKUP(E35,'LISTADO ATM'!$A$2:$C$899,3,0)</f>
        <v>DISTRITO NACIONAL</v>
      </c>
      <c r="B35" s="112" t="s">
        <v>2579</v>
      </c>
      <c r="C35" s="124">
        <v>44251.37228009259</v>
      </c>
      <c r="D35" s="98" t="s">
        <v>2189</v>
      </c>
      <c r="E35" s="103">
        <v>911</v>
      </c>
      <c r="F35" s="98" t="str">
        <f>VLOOKUP(E35,VIP!$A$2:$O11670,2,0)</f>
        <v>DRBR911</v>
      </c>
      <c r="G35" s="98" t="str">
        <f>VLOOKUP(E35,'LISTADO ATM'!$A$2:$B$898,2,0)</f>
        <v xml:space="preserve">ATM Oficina Venezuela II </v>
      </c>
      <c r="H35" s="98" t="str">
        <f>VLOOKUP(E35,VIP!$A$2:$O16387,7,FALSE)</f>
        <v>Si</v>
      </c>
      <c r="I35" s="98" t="str">
        <f>VLOOKUP(E35,VIP!$A$2:$O8352,8,FALSE)</f>
        <v>Si</v>
      </c>
      <c r="J35" s="98" t="str">
        <f>VLOOKUP(E35,VIP!$A$2:$O8302,8,FALSE)</f>
        <v>Si</v>
      </c>
      <c r="K35" s="98" t="str">
        <f>VLOOKUP(E35,VIP!$A$2:$O11876,6,0)</f>
        <v>SI</v>
      </c>
      <c r="L35" s="125" t="s">
        <v>2440</v>
      </c>
      <c r="M35" s="128" t="s">
        <v>2566</v>
      </c>
      <c r="N35" s="129" t="s">
        <v>2568</v>
      </c>
      <c r="O35" s="98" t="s">
        <v>2478</v>
      </c>
      <c r="P35" s="128"/>
      <c r="Q35" s="129">
        <v>44251.581250000003</v>
      </c>
    </row>
    <row r="36" spans="1:18" ht="18" x14ac:dyDescent="0.25">
      <c r="A36" s="98" t="str">
        <f>VLOOKUP(E36,'LISTADO ATM'!$A$2:$C$899,3,0)</f>
        <v>ESTE</v>
      </c>
      <c r="B36" s="112" t="s">
        <v>2580</v>
      </c>
      <c r="C36" s="124">
        <v>44251.366423611114</v>
      </c>
      <c r="D36" s="98" t="s">
        <v>2189</v>
      </c>
      <c r="E36" s="103">
        <v>345</v>
      </c>
      <c r="F36" s="98" t="e">
        <f>VLOOKUP(E36,VIP!$A$2:$O11671,2,0)</f>
        <v>#N/A</v>
      </c>
      <c r="G36" s="98" t="str">
        <f>VLOOKUP(E36,'LISTADO ATM'!$A$2:$B$898,2,0)</f>
        <v>ATM Oficina Yamasá  II</v>
      </c>
      <c r="H36" s="98" t="e">
        <f>VLOOKUP(E36,VIP!$A$2:$O16388,7,FALSE)</f>
        <v>#N/A</v>
      </c>
      <c r="I36" s="98" t="e">
        <f>VLOOKUP(E36,VIP!$A$2:$O8353,8,FALSE)</f>
        <v>#N/A</v>
      </c>
      <c r="J36" s="98" t="e">
        <f>VLOOKUP(E36,VIP!$A$2:$O8303,8,FALSE)</f>
        <v>#N/A</v>
      </c>
      <c r="K36" s="98" t="e">
        <f>VLOOKUP(E36,VIP!$A$2:$O11877,6,0)</f>
        <v>#N/A</v>
      </c>
      <c r="L36" s="125" t="s">
        <v>2228</v>
      </c>
      <c r="M36" s="128" t="s">
        <v>2566</v>
      </c>
      <c r="N36" s="129" t="s">
        <v>2568</v>
      </c>
      <c r="O36" s="98" t="s">
        <v>2478</v>
      </c>
      <c r="P36" s="128"/>
      <c r="Q36" s="130">
        <v>44251.564583333333</v>
      </c>
    </row>
    <row r="37" spans="1:18" ht="18" x14ac:dyDescent="0.25">
      <c r="A37" s="98" t="str">
        <f>VLOOKUP(E37,'LISTADO ATM'!$A$2:$C$899,3,0)</f>
        <v>DISTRITO NACIONAL</v>
      </c>
      <c r="B37" s="112" t="s">
        <v>2581</v>
      </c>
      <c r="C37" s="124">
        <v>44251.36310185185</v>
      </c>
      <c r="D37" s="98" t="s">
        <v>2472</v>
      </c>
      <c r="E37" s="103">
        <v>441</v>
      </c>
      <c r="F37" s="98" t="str">
        <f>VLOOKUP(E37,VIP!$A$2:$O11672,2,0)</f>
        <v>DRBR441</v>
      </c>
      <c r="G37" s="98" t="str">
        <f>VLOOKUP(E37,'LISTADO ATM'!$A$2:$B$898,2,0)</f>
        <v>ATM Estacion de Servicio Romulo Betancour</v>
      </c>
      <c r="H37" s="98" t="str">
        <f>VLOOKUP(E37,VIP!$A$2:$O16389,7,FALSE)</f>
        <v>NO</v>
      </c>
      <c r="I37" s="98" t="str">
        <f>VLOOKUP(E37,VIP!$A$2:$O8354,8,FALSE)</f>
        <v>NO</v>
      </c>
      <c r="J37" s="98" t="str">
        <f>VLOOKUP(E37,VIP!$A$2:$O8304,8,FALSE)</f>
        <v>NO</v>
      </c>
      <c r="K37" s="98" t="str">
        <f>VLOOKUP(E37,VIP!$A$2:$O11878,6,0)</f>
        <v>NO</v>
      </c>
      <c r="L37" s="125" t="s">
        <v>2430</v>
      </c>
      <c r="M37" s="128" t="s">
        <v>2566</v>
      </c>
      <c r="N37" s="127" t="s">
        <v>2476</v>
      </c>
      <c r="O37" s="98" t="s">
        <v>2477</v>
      </c>
      <c r="P37" s="128"/>
      <c r="Q37" s="129">
        <v>44251.625</v>
      </c>
    </row>
    <row r="38" spans="1:18" ht="18" x14ac:dyDescent="0.25">
      <c r="A38" s="98" t="str">
        <f>VLOOKUP(E38,'LISTADO ATM'!$A$2:$C$899,3,0)</f>
        <v>ESTE</v>
      </c>
      <c r="B38" s="112" t="s">
        <v>2587</v>
      </c>
      <c r="C38" s="124">
        <v>44251.350844907407</v>
      </c>
      <c r="D38" s="98" t="s">
        <v>2472</v>
      </c>
      <c r="E38" s="103">
        <v>114</v>
      </c>
      <c r="F38" s="98" t="str">
        <f>VLOOKUP(E38,VIP!$A$2:$O11678,2,0)</f>
        <v>DRBR114</v>
      </c>
      <c r="G38" s="98" t="str">
        <f>VLOOKUP(E38,'LISTADO ATM'!$A$2:$B$898,2,0)</f>
        <v xml:space="preserve">ATM Oficina Hato Mayor </v>
      </c>
      <c r="H38" s="98" t="str">
        <f>VLOOKUP(E38,VIP!$A$2:$O16395,7,FALSE)</f>
        <v>Si</v>
      </c>
      <c r="I38" s="98" t="str">
        <f>VLOOKUP(E38,VIP!$A$2:$O8360,8,FALSE)</f>
        <v>Si</v>
      </c>
      <c r="J38" s="98" t="str">
        <f>VLOOKUP(E38,VIP!$A$2:$O8310,8,FALSE)</f>
        <v>Si</v>
      </c>
      <c r="K38" s="98" t="str">
        <f>VLOOKUP(E38,VIP!$A$2:$O11884,6,0)</f>
        <v>NO</v>
      </c>
      <c r="L38" s="125" t="s">
        <v>2430</v>
      </c>
      <c r="M38" s="128" t="s">
        <v>2566</v>
      </c>
      <c r="N38" s="127" t="s">
        <v>2476</v>
      </c>
      <c r="O38" s="98" t="s">
        <v>2477</v>
      </c>
      <c r="P38" s="128"/>
      <c r="Q38" s="129">
        <v>44251.472222222219</v>
      </c>
    </row>
    <row r="39" spans="1:18" ht="18" x14ac:dyDescent="0.25">
      <c r="A39" s="98" t="str">
        <f>VLOOKUP(E39,'LISTADO ATM'!$A$2:$C$899,3,0)</f>
        <v>ESTE</v>
      </c>
      <c r="B39" s="112" t="s">
        <v>2588</v>
      </c>
      <c r="C39" s="124">
        <v>44251.350231481483</v>
      </c>
      <c r="D39" s="98" t="s">
        <v>2189</v>
      </c>
      <c r="E39" s="103">
        <v>772</v>
      </c>
      <c r="F39" s="98" t="str">
        <f>VLOOKUP(E39,VIP!$A$2:$O11679,2,0)</f>
        <v>DRBR215</v>
      </c>
      <c r="G39" s="98" t="str">
        <f>VLOOKUP(E39,'LISTADO ATM'!$A$2:$B$898,2,0)</f>
        <v xml:space="preserve">ATM UNP Yamasá </v>
      </c>
      <c r="H39" s="98" t="str">
        <f>VLOOKUP(E39,VIP!$A$2:$O16396,7,FALSE)</f>
        <v>Si</v>
      </c>
      <c r="I39" s="98" t="str">
        <f>VLOOKUP(E39,VIP!$A$2:$O8361,8,FALSE)</f>
        <v>Si</v>
      </c>
      <c r="J39" s="98" t="str">
        <f>VLOOKUP(E39,VIP!$A$2:$O8311,8,FALSE)</f>
        <v>Si</v>
      </c>
      <c r="K39" s="98" t="str">
        <f>VLOOKUP(E39,VIP!$A$2:$O11885,6,0)</f>
        <v>NO</v>
      </c>
      <c r="L39" s="125" t="s">
        <v>2228</v>
      </c>
      <c r="M39" s="128" t="s">
        <v>2566</v>
      </c>
      <c r="N39" s="129" t="s">
        <v>2568</v>
      </c>
      <c r="O39" s="98" t="s">
        <v>2478</v>
      </c>
      <c r="P39" s="128"/>
      <c r="Q39" s="129">
        <v>44251.570833333331</v>
      </c>
    </row>
    <row r="40" spans="1:18" s="99" customFormat="1" ht="18" x14ac:dyDescent="0.25">
      <c r="A40" s="98" t="str">
        <f>VLOOKUP(E40,'LISTADO ATM'!$A$2:$C$899,3,0)</f>
        <v>SUR</v>
      </c>
      <c r="B40" s="112" t="s">
        <v>2590</v>
      </c>
      <c r="C40" s="124">
        <v>44251.348495370374</v>
      </c>
      <c r="D40" s="98" t="s">
        <v>2472</v>
      </c>
      <c r="E40" s="103">
        <v>403</v>
      </c>
      <c r="F40" s="98" t="str">
        <f>VLOOKUP(E40,VIP!$A$2:$O11681,2,0)</f>
        <v>DRBR403</v>
      </c>
      <c r="G40" s="98" t="str">
        <f>VLOOKUP(E40,'LISTADO ATM'!$A$2:$B$898,2,0)</f>
        <v xml:space="preserve">ATM Oficina Vicente Noble </v>
      </c>
      <c r="H40" s="98" t="str">
        <f>VLOOKUP(E40,VIP!$A$2:$O16398,7,FALSE)</f>
        <v>Si</v>
      </c>
      <c r="I40" s="98" t="str">
        <f>VLOOKUP(E40,VIP!$A$2:$O8363,8,FALSE)</f>
        <v>Si</v>
      </c>
      <c r="J40" s="98" t="str">
        <f>VLOOKUP(E40,VIP!$A$2:$O8313,8,FALSE)</f>
        <v>Si</v>
      </c>
      <c r="K40" s="98" t="str">
        <f>VLOOKUP(E40,VIP!$A$2:$O11887,6,0)</f>
        <v>NO</v>
      </c>
      <c r="L40" s="125" t="s">
        <v>2593</v>
      </c>
      <c r="M40" s="128" t="s">
        <v>2566</v>
      </c>
      <c r="N40" s="127" t="s">
        <v>2476</v>
      </c>
      <c r="O40" s="98" t="s">
        <v>2477</v>
      </c>
      <c r="P40" s="128"/>
      <c r="Q40" s="129">
        <v>44251.755185185182</v>
      </c>
    </row>
    <row r="41" spans="1:18" s="99" customFormat="1" ht="18" x14ac:dyDescent="0.25">
      <c r="A41" s="98" t="str">
        <f>VLOOKUP(E41,'LISTADO ATM'!$A$2:$C$899,3,0)</f>
        <v>DISTRITO NACIONAL</v>
      </c>
      <c r="B41" s="112" t="s">
        <v>2552</v>
      </c>
      <c r="C41" s="124">
        <v>44251.274375000001</v>
      </c>
      <c r="D41" s="98" t="s">
        <v>2189</v>
      </c>
      <c r="E41" s="103">
        <v>678</v>
      </c>
      <c r="F41" s="98" t="str">
        <f>VLOOKUP(E41,VIP!$A$2:$O11658,2,0)</f>
        <v>DRBR678</v>
      </c>
      <c r="G41" s="98" t="str">
        <f>VLOOKUP(E41,'LISTADO ATM'!$A$2:$B$898,2,0)</f>
        <v>ATM Eco Petroleo San Isidro</v>
      </c>
      <c r="H41" s="98" t="str">
        <f>VLOOKUP(E41,VIP!$A$2:$O16375,7,FALSE)</f>
        <v>Si</v>
      </c>
      <c r="I41" s="98" t="str">
        <f>VLOOKUP(E41,VIP!$A$2:$O8340,8,FALSE)</f>
        <v>Si</v>
      </c>
      <c r="J41" s="98" t="str">
        <f>VLOOKUP(E41,VIP!$A$2:$O8290,8,FALSE)</f>
        <v>Si</v>
      </c>
      <c r="K41" s="98" t="str">
        <f>VLOOKUP(E41,VIP!$A$2:$O11864,6,0)</f>
        <v>NO</v>
      </c>
      <c r="L41" s="125" t="s">
        <v>2254</v>
      </c>
      <c r="M41" s="128" t="s">
        <v>2566</v>
      </c>
      <c r="N41" s="129" t="s">
        <v>2568</v>
      </c>
      <c r="O41" s="98" t="s">
        <v>2478</v>
      </c>
      <c r="P41" s="128"/>
      <c r="Q41" s="129">
        <v>44251.579861111109</v>
      </c>
    </row>
    <row r="42" spans="1:18" s="99" customFormat="1" ht="18" x14ac:dyDescent="0.25">
      <c r="A42" s="98" t="str">
        <f>VLOOKUP(E42,'LISTADO ATM'!$A$2:$C$899,3,0)</f>
        <v>ESTE</v>
      </c>
      <c r="B42" s="112" t="s">
        <v>2553</v>
      </c>
      <c r="C42" s="124">
        <v>44251.273032407407</v>
      </c>
      <c r="D42" s="98" t="s">
        <v>2189</v>
      </c>
      <c r="E42" s="103">
        <v>630</v>
      </c>
      <c r="F42" s="98" t="str">
        <f>VLOOKUP(E42,VIP!$A$2:$O11659,2,0)</f>
        <v>DRBR112</v>
      </c>
      <c r="G42" s="98" t="str">
        <f>VLOOKUP(E42,'LISTADO ATM'!$A$2:$B$898,2,0)</f>
        <v xml:space="preserve">ATM Oficina Plaza Zaglul (SPM) </v>
      </c>
      <c r="H42" s="98" t="str">
        <f>VLOOKUP(E42,VIP!$A$2:$O16376,7,FALSE)</f>
        <v>Si</v>
      </c>
      <c r="I42" s="98" t="str">
        <f>VLOOKUP(E42,VIP!$A$2:$O8341,8,FALSE)</f>
        <v>Si</v>
      </c>
      <c r="J42" s="98" t="str">
        <f>VLOOKUP(E42,VIP!$A$2:$O8291,8,FALSE)</f>
        <v>Si</v>
      </c>
      <c r="K42" s="98" t="str">
        <f>VLOOKUP(E42,VIP!$A$2:$O11865,6,0)</f>
        <v>NO</v>
      </c>
      <c r="L42" s="125" t="s">
        <v>2254</v>
      </c>
      <c r="M42" s="128" t="s">
        <v>2566</v>
      </c>
      <c r="N42" s="127" t="s">
        <v>2476</v>
      </c>
      <c r="O42" s="98" t="s">
        <v>2478</v>
      </c>
      <c r="P42" s="128"/>
      <c r="Q42" s="129">
        <v>44251.320833333331</v>
      </c>
    </row>
    <row r="43" spans="1:18" s="99" customFormat="1" ht="18" x14ac:dyDescent="0.25">
      <c r="A43" s="98" t="str">
        <f>VLOOKUP(E43,'LISTADO ATM'!$A$2:$C$899,3,0)</f>
        <v>NORTE</v>
      </c>
      <c r="B43" s="112" t="s">
        <v>2554</v>
      </c>
      <c r="C43" s="124">
        <v>44251.271620370368</v>
      </c>
      <c r="D43" s="98" t="s">
        <v>2190</v>
      </c>
      <c r="E43" s="103">
        <v>854</v>
      </c>
      <c r="F43" s="98" t="str">
        <f>VLOOKUP(E43,VIP!$A$2:$O11660,2,0)</f>
        <v>DRBR854</v>
      </c>
      <c r="G43" s="98" t="str">
        <f>VLOOKUP(E43,'LISTADO ATM'!$A$2:$B$898,2,0)</f>
        <v xml:space="preserve">ATM Centro Comercial Blanco Batista </v>
      </c>
      <c r="H43" s="98" t="str">
        <f>VLOOKUP(E43,VIP!$A$2:$O16377,7,FALSE)</f>
        <v>Si</v>
      </c>
      <c r="I43" s="98" t="str">
        <f>VLOOKUP(E43,VIP!$A$2:$O8342,8,FALSE)</f>
        <v>Si</v>
      </c>
      <c r="J43" s="98" t="str">
        <f>VLOOKUP(E43,VIP!$A$2:$O8292,8,FALSE)</f>
        <v>Si</v>
      </c>
      <c r="K43" s="98" t="str">
        <f>VLOOKUP(E43,VIP!$A$2:$O11866,6,0)</f>
        <v>NO</v>
      </c>
      <c r="L43" s="125" t="s">
        <v>2228</v>
      </c>
      <c r="M43" s="128" t="s">
        <v>2566</v>
      </c>
      <c r="N43" s="127" t="s">
        <v>2476</v>
      </c>
      <c r="O43" s="98" t="s">
        <v>2498</v>
      </c>
      <c r="P43" s="128"/>
      <c r="Q43" s="129">
        <v>44251.378472222219</v>
      </c>
    </row>
    <row r="44" spans="1:18" s="99" customFormat="1" ht="18" x14ac:dyDescent="0.25">
      <c r="A44" s="98" t="str">
        <f>VLOOKUP(E44,'LISTADO ATM'!$A$2:$C$899,3,0)</f>
        <v>NORTE</v>
      </c>
      <c r="B44" s="112" t="s">
        <v>2555</v>
      </c>
      <c r="C44" s="124">
        <v>44251.269537037035</v>
      </c>
      <c r="D44" s="98" t="s">
        <v>2189</v>
      </c>
      <c r="E44" s="103">
        <v>482</v>
      </c>
      <c r="F44" s="98" t="str">
        <f>VLOOKUP(E44,VIP!$A$2:$O11661,2,0)</f>
        <v>DRBR482</v>
      </c>
      <c r="G44" s="98" t="str">
        <f>VLOOKUP(E44,'LISTADO ATM'!$A$2:$B$898,2,0)</f>
        <v xml:space="preserve">ATM Centro de Caja Plaza Lama (Santiago) </v>
      </c>
      <c r="H44" s="98" t="str">
        <f>VLOOKUP(E44,VIP!$A$2:$O16378,7,FALSE)</f>
        <v>Si</v>
      </c>
      <c r="I44" s="98" t="str">
        <f>VLOOKUP(E44,VIP!$A$2:$O8343,8,FALSE)</f>
        <v>Si</v>
      </c>
      <c r="J44" s="98" t="str">
        <f>VLOOKUP(E44,VIP!$A$2:$O8293,8,FALSE)</f>
        <v>Si</v>
      </c>
      <c r="K44" s="98" t="str">
        <f>VLOOKUP(E44,VIP!$A$2:$O11867,6,0)</f>
        <v>NO</v>
      </c>
      <c r="L44" s="125" t="s">
        <v>2254</v>
      </c>
      <c r="M44" s="128" t="s">
        <v>2566</v>
      </c>
      <c r="N44" s="127" t="s">
        <v>2567</v>
      </c>
      <c r="O44" s="98" t="s">
        <v>2478</v>
      </c>
      <c r="P44" s="128"/>
      <c r="Q44" s="129">
        <v>44251.414583333331</v>
      </c>
    </row>
    <row r="45" spans="1:18" s="99" customFormat="1" ht="18" x14ac:dyDescent="0.25">
      <c r="A45" s="98" t="str">
        <f>VLOOKUP(E45,'LISTADO ATM'!$A$2:$C$899,3,0)</f>
        <v>DISTRITO NACIONAL</v>
      </c>
      <c r="B45" s="112" t="s">
        <v>2556</v>
      </c>
      <c r="C45" s="124">
        <v>44251.268310185187</v>
      </c>
      <c r="D45" s="98" t="s">
        <v>2189</v>
      </c>
      <c r="E45" s="103">
        <v>408</v>
      </c>
      <c r="F45" s="98" t="str">
        <f>VLOOKUP(E45,VIP!$A$2:$O11662,2,0)</f>
        <v>DRBR408</v>
      </c>
      <c r="G45" s="98" t="str">
        <f>VLOOKUP(E45,'LISTADO ATM'!$A$2:$B$898,2,0)</f>
        <v xml:space="preserve">ATM Autobanco Las Palmas de Herrera </v>
      </c>
      <c r="H45" s="98" t="str">
        <f>VLOOKUP(E45,VIP!$A$2:$O16379,7,FALSE)</f>
        <v>Si</v>
      </c>
      <c r="I45" s="98" t="str">
        <f>VLOOKUP(E45,VIP!$A$2:$O8344,8,FALSE)</f>
        <v>Si</v>
      </c>
      <c r="J45" s="98" t="str">
        <f>VLOOKUP(E45,VIP!$A$2:$O8294,8,FALSE)</f>
        <v>Si</v>
      </c>
      <c r="K45" s="98" t="str">
        <f>VLOOKUP(E45,VIP!$A$2:$O11868,6,0)</f>
        <v>NO</v>
      </c>
      <c r="L45" s="125" t="s">
        <v>2496</v>
      </c>
      <c r="M45" s="128" t="s">
        <v>2566</v>
      </c>
      <c r="N45" s="127" t="s">
        <v>2567</v>
      </c>
      <c r="O45" s="98" t="s">
        <v>2478</v>
      </c>
      <c r="P45" s="128"/>
      <c r="Q45" s="130">
        <v>44251.776909722219</v>
      </c>
    </row>
    <row r="46" spans="1:18" s="99" customFormat="1" ht="18" x14ac:dyDescent="0.25">
      <c r="A46" s="98" t="str">
        <f>VLOOKUP(E46,'LISTADO ATM'!$A$2:$C$899,3,0)</f>
        <v>NORTE</v>
      </c>
      <c r="B46" s="112" t="s">
        <v>2557</v>
      </c>
      <c r="C46" s="124">
        <v>44251.257256944446</v>
      </c>
      <c r="D46" s="98" t="s">
        <v>2487</v>
      </c>
      <c r="E46" s="103">
        <v>903</v>
      </c>
      <c r="F46" s="98" t="str">
        <f>VLOOKUP(E46,VIP!$A$2:$O11663,2,0)</f>
        <v>DRBR903</v>
      </c>
      <c r="G46" s="98" t="str">
        <f>VLOOKUP(E46,'LISTADO ATM'!$A$2:$B$898,2,0)</f>
        <v xml:space="preserve">ATM Oficina La Vega Real I </v>
      </c>
      <c r="H46" s="98" t="str">
        <f>VLOOKUP(E46,VIP!$A$2:$O16380,7,FALSE)</f>
        <v>Si</v>
      </c>
      <c r="I46" s="98" t="str">
        <f>VLOOKUP(E46,VIP!$A$2:$O8345,8,FALSE)</f>
        <v>Si</v>
      </c>
      <c r="J46" s="98" t="str">
        <f>VLOOKUP(E46,VIP!$A$2:$O8295,8,FALSE)</f>
        <v>Si</v>
      </c>
      <c r="K46" s="98" t="str">
        <f>VLOOKUP(E46,VIP!$A$2:$O11869,6,0)</f>
        <v>NO</v>
      </c>
      <c r="L46" s="125" t="s">
        <v>2462</v>
      </c>
      <c r="M46" s="128" t="s">
        <v>2566</v>
      </c>
      <c r="N46" s="127" t="s">
        <v>2476</v>
      </c>
      <c r="O46" s="98" t="s">
        <v>2490</v>
      </c>
      <c r="P46" s="128"/>
      <c r="Q46" s="129">
        <v>44251.472222222219</v>
      </c>
    </row>
    <row r="47" spans="1:18" s="99" customFormat="1" ht="18" x14ac:dyDescent="0.25">
      <c r="A47" s="98" t="str">
        <f>VLOOKUP(E47,'LISTADO ATM'!$A$2:$C$899,3,0)</f>
        <v>NORTE</v>
      </c>
      <c r="B47" s="112" t="s">
        <v>2558</v>
      </c>
      <c r="C47" s="124">
        <v>44251.255520833336</v>
      </c>
      <c r="D47" s="98" t="s">
        <v>2487</v>
      </c>
      <c r="E47" s="103">
        <v>857</v>
      </c>
      <c r="F47" s="98" t="str">
        <f>VLOOKUP(E47,VIP!$A$2:$O11664,2,0)</f>
        <v>DRBR857</v>
      </c>
      <c r="G47" s="98" t="str">
        <f>VLOOKUP(E47,'LISTADO ATM'!$A$2:$B$898,2,0)</f>
        <v xml:space="preserve">ATM Oficina Los Alamos </v>
      </c>
      <c r="H47" s="98" t="str">
        <f>VLOOKUP(E47,VIP!$A$2:$O16381,7,FALSE)</f>
        <v>Si</v>
      </c>
      <c r="I47" s="98" t="str">
        <f>VLOOKUP(E47,VIP!$A$2:$O8346,8,FALSE)</f>
        <v>Si</v>
      </c>
      <c r="J47" s="98" t="str">
        <f>VLOOKUP(E47,VIP!$A$2:$O8296,8,FALSE)</f>
        <v>Si</v>
      </c>
      <c r="K47" s="98" t="str">
        <f>VLOOKUP(E47,VIP!$A$2:$O11870,6,0)</f>
        <v>NO</v>
      </c>
      <c r="L47" s="125" t="s">
        <v>2430</v>
      </c>
      <c r="M47" s="128" t="s">
        <v>2566</v>
      </c>
      <c r="N47" s="127" t="s">
        <v>2476</v>
      </c>
      <c r="O47" s="98" t="s">
        <v>2490</v>
      </c>
      <c r="P47" s="128"/>
      <c r="Q47" s="130">
        <v>44251.472222222219</v>
      </c>
    </row>
    <row r="48" spans="1:18" s="99" customFormat="1" ht="18" x14ac:dyDescent="0.25">
      <c r="A48" s="98" t="str">
        <f>VLOOKUP(E48,'LISTADO ATM'!$A$2:$C$899,3,0)</f>
        <v>DISTRITO NACIONAL</v>
      </c>
      <c r="B48" s="112" t="s">
        <v>2560</v>
      </c>
      <c r="C48" s="124">
        <v>44251.251134259262</v>
      </c>
      <c r="D48" s="98" t="s">
        <v>2472</v>
      </c>
      <c r="E48" s="103">
        <v>672</v>
      </c>
      <c r="F48" s="98" t="str">
        <f>VLOOKUP(E48,VIP!$A$2:$O11666,2,0)</f>
        <v>DRBR672</v>
      </c>
      <c r="G48" s="98" t="str">
        <f>VLOOKUP(E48,'LISTADO ATM'!$A$2:$B$898,2,0)</f>
        <v>ATM Destacamento Policía Nacional La Victoria</v>
      </c>
      <c r="H48" s="98" t="str">
        <f>VLOOKUP(E48,VIP!$A$2:$O16383,7,FALSE)</f>
        <v>Si</v>
      </c>
      <c r="I48" s="98" t="str">
        <f>VLOOKUP(E48,VIP!$A$2:$O8348,8,FALSE)</f>
        <v>Si</v>
      </c>
      <c r="J48" s="98" t="str">
        <f>VLOOKUP(E48,VIP!$A$2:$O8298,8,FALSE)</f>
        <v>Si</v>
      </c>
      <c r="K48" s="98" t="str">
        <f>VLOOKUP(E48,VIP!$A$2:$O11872,6,0)</f>
        <v>SI</v>
      </c>
      <c r="L48" s="125" t="s">
        <v>2430</v>
      </c>
      <c r="M48" s="128" t="s">
        <v>2566</v>
      </c>
      <c r="N48" s="127" t="s">
        <v>2476</v>
      </c>
      <c r="O48" s="98" t="s">
        <v>2477</v>
      </c>
      <c r="P48" s="128"/>
      <c r="Q48" s="129">
        <v>44251.625</v>
      </c>
    </row>
    <row r="49" spans="1:17" s="99" customFormat="1" ht="18" x14ac:dyDescent="0.25">
      <c r="A49" s="98" t="str">
        <f>VLOOKUP(E49,'LISTADO ATM'!$A$2:$C$899,3,0)</f>
        <v>DISTRITO NACIONAL</v>
      </c>
      <c r="B49" s="112" t="s">
        <v>2561</v>
      </c>
      <c r="C49" s="124">
        <v>44251.249745370369</v>
      </c>
      <c r="D49" s="98" t="s">
        <v>2472</v>
      </c>
      <c r="E49" s="103">
        <v>624</v>
      </c>
      <c r="F49" s="98" t="str">
        <f>VLOOKUP(E49,VIP!$A$2:$O11667,2,0)</f>
        <v>DRBR624</v>
      </c>
      <c r="G49" s="98" t="str">
        <f>VLOOKUP(E49,'LISTADO ATM'!$A$2:$B$898,2,0)</f>
        <v xml:space="preserve">ATM Policía Nacional I </v>
      </c>
      <c r="H49" s="98" t="str">
        <f>VLOOKUP(E49,VIP!$A$2:$O16384,7,FALSE)</f>
        <v>Si</v>
      </c>
      <c r="I49" s="98" t="str">
        <f>VLOOKUP(E49,VIP!$A$2:$O8349,8,FALSE)</f>
        <v>Si</v>
      </c>
      <c r="J49" s="98" t="str">
        <f>VLOOKUP(E49,VIP!$A$2:$O8299,8,FALSE)</f>
        <v>Si</v>
      </c>
      <c r="K49" s="98" t="str">
        <f>VLOOKUP(E49,VIP!$A$2:$O11873,6,0)</f>
        <v>NO</v>
      </c>
      <c r="L49" s="125" t="s">
        <v>2462</v>
      </c>
      <c r="M49" s="128" t="s">
        <v>2566</v>
      </c>
      <c r="N49" s="127" t="s">
        <v>2476</v>
      </c>
      <c r="O49" s="98" t="s">
        <v>2477</v>
      </c>
      <c r="P49" s="128"/>
      <c r="Q49" s="129">
        <v>44251.472222222219</v>
      </c>
    </row>
    <row r="50" spans="1:17" s="99" customFormat="1" ht="18" x14ac:dyDescent="0.25">
      <c r="A50" s="98" t="str">
        <f>VLOOKUP(E50,'LISTADO ATM'!$A$2:$C$899,3,0)</f>
        <v>DISTRITO NACIONAL</v>
      </c>
      <c r="B50" s="112" t="s">
        <v>2562</v>
      </c>
      <c r="C50" s="124">
        <v>44251.243368055555</v>
      </c>
      <c r="D50" s="98" t="s">
        <v>2472</v>
      </c>
      <c r="E50" s="103">
        <v>446</v>
      </c>
      <c r="F50" s="98" t="str">
        <f>VLOOKUP(E50,VIP!$A$2:$O11668,2,0)</f>
        <v>DRBR446</v>
      </c>
      <c r="G50" s="98" t="str">
        <f>VLOOKUP(E50,'LISTADO ATM'!$A$2:$B$898,2,0)</f>
        <v>ATM Hipodromo V Centenario</v>
      </c>
      <c r="H50" s="98" t="str">
        <f>VLOOKUP(E50,VIP!$A$2:$O16385,7,FALSE)</f>
        <v>Si</v>
      </c>
      <c r="I50" s="98" t="str">
        <f>VLOOKUP(E50,VIP!$A$2:$O8350,8,FALSE)</f>
        <v>Si</v>
      </c>
      <c r="J50" s="98" t="str">
        <f>VLOOKUP(E50,VIP!$A$2:$O8300,8,FALSE)</f>
        <v>Si</v>
      </c>
      <c r="K50" s="98" t="str">
        <f>VLOOKUP(E50,VIP!$A$2:$O11874,6,0)</f>
        <v>NO</v>
      </c>
      <c r="L50" s="125" t="s">
        <v>2462</v>
      </c>
      <c r="M50" s="128" t="s">
        <v>2566</v>
      </c>
      <c r="N50" s="127" t="s">
        <v>2476</v>
      </c>
      <c r="O50" s="98" t="s">
        <v>2477</v>
      </c>
      <c r="P50" s="128"/>
      <c r="Q50" s="129">
        <v>44251.625</v>
      </c>
    </row>
    <row r="51" spans="1:17" s="99" customFormat="1" ht="18" x14ac:dyDescent="0.25">
      <c r="A51" s="98" t="str">
        <f>VLOOKUP(E51,'LISTADO ATM'!$A$2:$C$899,3,0)</f>
        <v>DISTRITO NACIONAL</v>
      </c>
      <c r="B51" s="112" t="s">
        <v>2563</v>
      </c>
      <c r="C51" s="124">
        <v>44251.235949074071</v>
      </c>
      <c r="D51" s="98" t="s">
        <v>2472</v>
      </c>
      <c r="E51" s="103">
        <v>336</v>
      </c>
      <c r="F51" s="98" t="str">
        <f>VLOOKUP(E51,VIP!$A$2:$O11669,2,0)</f>
        <v>DRBR336</v>
      </c>
      <c r="G51" s="98" t="str">
        <f>VLOOKUP(E51,'LISTADO ATM'!$A$2:$B$898,2,0)</f>
        <v>ATM Instituto Nacional de Cancer (incart)</v>
      </c>
      <c r="H51" s="98" t="str">
        <f>VLOOKUP(E51,VIP!$A$2:$O16386,7,FALSE)</f>
        <v>Si</v>
      </c>
      <c r="I51" s="98" t="str">
        <f>VLOOKUP(E51,VIP!$A$2:$O8351,8,FALSE)</f>
        <v>Si</v>
      </c>
      <c r="J51" s="98" t="str">
        <f>VLOOKUP(E51,VIP!$A$2:$O8301,8,FALSE)</f>
        <v>Si</v>
      </c>
      <c r="K51" s="98" t="str">
        <f>VLOOKUP(E51,VIP!$A$2:$O11875,6,0)</f>
        <v>NO</v>
      </c>
      <c r="L51" s="125" t="s">
        <v>2462</v>
      </c>
      <c r="M51" s="128" t="s">
        <v>2566</v>
      </c>
      <c r="N51" s="127" t="s">
        <v>2476</v>
      </c>
      <c r="O51" s="98" t="s">
        <v>2477</v>
      </c>
      <c r="P51" s="128"/>
      <c r="Q51" s="129">
        <v>44251.625</v>
      </c>
    </row>
    <row r="52" spans="1:17" s="99" customFormat="1" ht="18" x14ac:dyDescent="0.25">
      <c r="A52" s="98" t="str">
        <f>VLOOKUP(E52,'LISTADO ATM'!$A$2:$C$899,3,0)</f>
        <v>SUR</v>
      </c>
      <c r="B52" s="112" t="s">
        <v>2564</v>
      </c>
      <c r="C52" s="124">
        <v>44251.02753472222</v>
      </c>
      <c r="D52" s="98" t="s">
        <v>2189</v>
      </c>
      <c r="E52" s="103">
        <v>766</v>
      </c>
      <c r="F52" s="98" t="str">
        <f>VLOOKUP(E52,VIP!$A$2:$O11670,2,0)</f>
        <v>DRBR440</v>
      </c>
      <c r="G52" s="98" t="str">
        <f>VLOOKUP(E52,'LISTADO ATM'!$A$2:$B$898,2,0)</f>
        <v xml:space="preserve">ATM Oficina Azua II </v>
      </c>
      <c r="H52" s="98" t="str">
        <f>VLOOKUP(E52,VIP!$A$2:$O16387,7,FALSE)</f>
        <v>Si</v>
      </c>
      <c r="I52" s="98" t="str">
        <f>VLOOKUP(E52,VIP!$A$2:$O8352,8,FALSE)</f>
        <v>Si</v>
      </c>
      <c r="J52" s="98" t="str">
        <f>VLOOKUP(E52,VIP!$A$2:$O8302,8,FALSE)</f>
        <v>Si</v>
      </c>
      <c r="K52" s="98" t="str">
        <f>VLOOKUP(E52,VIP!$A$2:$O11876,6,0)</f>
        <v>SI</v>
      </c>
      <c r="L52" s="125" t="s">
        <v>2254</v>
      </c>
      <c r="M52" s="128" t="s">
        <v>2566</v>
      </c>
      <c r="N52" s="127" t="s">
        <v>2476</v>
      </c>
      <c r="O52" s="98" t="s">
        <v>2478</v>
      </c>
      <c r="P52" s="128"/>
      <c r="Q52" s="129">
        <v>44251.320138888892</v>
      </c>
    </row>
    <row r="53" spans="1:17" s="99" customFormat="1" ht="18" x14ac:dyDescent="0.25">
      <c r="A53" s="98" t="str">
        <f>VLOOKUP(E53,'LISTADO ATM'!$A$2:$C$899,3,0)</f>
        <v>SUR</v>
      </c>
      <c r="B53" s="112" t="s">
        <v>2565</v>
      </c>
      <c r="C53" s="124">
        <v>44251.026458333334</v>
      </c>
      <c r="D53" s="98" t="s">
        <v>2189</v>
      </c>
      <c r="E53" s="103">
        <v>765</v>
      </c>
      <c r="F53" s="98" t="str">
        <f>VLOOKUP(E53,VIP!$A$2:$O11671,2,0)</f>
        <v>DRBR191</v>
      </c>
      <c r="G53" s="98" t="str">
        <f>VLOOKUP(E53,'LISTADO ATM'!$A$2:$B$898,2,0)</f>
        <v xml:space="preserve">ATM Oficina Azua I </v>
      </c>
      <c r="H53" s="98" t="str">
        <f>VLOOKUP(E53,VIP!$A$2:$O16388,7,FALSE)</f>
        <v>Si</v>
      </c>
      <c r="I53" s="98" t="str">
        <f>VLOOKUP(E53,VIP!$A$2:$O8353,8,FALSE)</f>
        <v>Si</v>
      </c>
      <c r="J53" s="98" t="str">
        <f>VLOOKUP(E53,VIP!$A$2:$O8303,8,FALSE)</f>
        <v>Si</v>
      </c>
      <c r="K53" s="98" t="str">
        <f>VLOOKUP(E53,VIP!$A$2:$O11877,6,0)</f>
        <v>NO</v>
      </c>
      <c r="L53" s="125" t="s">
        <v>2254</v>
      </c>
      <c r="M53" s="128" t="s">
        <v>2566</v>
      </c>
      <c r="N53" s="129" t="s">
        <v>2568</v>
      </c>
      <c r="O53" s="98" t="s">
        <v>2478</v>
      </c>
      <c r="P53" s="128"/>
      <c r="Q53" s="129">
        <v>44251.580555555556</v>
      </c>
    </row>
    <row r="54" spans="1:17" s="99" customFormat="1" ht="18" x14ac:dyDescent="0.25">
      <c r="A54" s="98" t="str">
        <f>VLOOKUP(E54,'LISTADO ATM'!$A$2:$C$899,3,0)</f>
        <v>SUR</v>
      </c>
      <c r="B54" s="112" t="s">
        <v>2539</v>
      </c>
      <c r="C54" s="124">
        <v>44250.925879629627</v>
      </c>
      <c r="D54" s="98" t="s">
        <v>2189</v>
      </c>
      <c r="E54" s="103">
        <v>615</v>
      </c>
      <c r="F54" s="98" t="str">
        <f>VLOOKUP(E54,VIP!$A$2:$O11657,2,0)</f>
        <v>DRBR418</v>
      </c>
      <c r="G54" s="98" t="str">
        <f>VLOOKUP(E54,'LISTADO ATM'!$A$2:$B$898,2,0)</f>
        <v xml:space="preserve">ATM Estación Sunix Cabral (Barahona) </v>
      </c>
      <c r="H54" s="98" t="str">
        <f>VLOOKUP(E54,VIP!$A$2:$O16374,7,FALSE)</f>
        <v>Si</v>
      </c>
      <c r="I54" s="98" t="str">
        <f>VLOOKUP(E54,VIP!$A$2:$O8339,8,FALSE)</f>
        <v>Si</v>
      </c>
      <c r="J54" s="98" t="str">
        <f>VLOOKUP(E54,VIP!$A$2:$O8289,8,FALSE)</f>
        <v>Si</v>
      </c>
      <c r="K54" s="98" t="str">
        <f>VLOOKUP(E54,VIP!$A$2:$O11863,6,0)</f>
        <v>NO</v>
      </c>
      <c r="L54" s="125" t="s">
        <v>2228</v>
      </c>
      <c r="M54" s="128" t="s">
        <v>2566</v>
      </c>
      <c r="N54" s="129" t="s">
        <v>2568</v>
      </c>
      <c r="O54" s="98" t="s">
        <v>2478</v>
      </c>
      <c r="P54" s="128"/>
      <c r="Q54" s="129">
        <v>44251.572916666664</v>
      </c>
    </row>
    <row r="55" spans="1:17" s="99" customFormat="1" ht="18" x14ac:dyDescent="0.25">
      <c r="A55" s="98" t="str">
        <f>VLOOKUP(E55,'LISTADO ATM'!$A$2:$C$899,3,0)</f>
        <v>DISTRITO NACIONAL</v>
      </c>
      <c r="B55" s="112" t="s">
        <v>2540</v>
      </c>
      <c r="C55" s="124">
        <v>44250.92392361111</v>
      </c>
      <c r="D55" s="98" t="s">
        <v>2189</v>
      </c>
      <c r="E55" s="103">
        <v>641</v>
      </c>
      <c r="F55" s="98" t="str">
        <f>VLOOKUP(E55,VIP!$A$2:$O11658,2,0)</f>
        <v>DRBR176</v>
      </c>
      <c r="G55" s="98" t="str">
        <f>VLOOKUP(E55,'LISTADO ATM'!$A$2:$B$898,2,0)</f>
        <v xml:space="preserve">ATM Farmacia Rimac </v>
      </c>
      <c r="H55" s="98" t="str">
        <f>VLOOKUP(E55,VIP!$A$2:$O16375,7,FALSE)</f>
        <v>Si</v>
      </c>
      <c r="I55" s="98" t="str">
        <f>VLOOKUP(E55,VIP!$A$2:$O8340,8,FALSE)</f>
        <v>Si</v>
      </c>
      <c r="J55" s="98" t="str">
        <f>VLOOKUP(E55,VIP!$A$2:$O8290,8,FALSE)</f>
        <v>Si</v>
      </c>
      <c r="K55" s="98" t="str">
        <f>VLOOKUP(E55,VIP!$A$2:$O11864,6,0)</f>
        <v>NO</v>
      </c>
      <c r="L55" s="125" t="s">
        <v>2254</v>
      </c>
      <c r="M55" s="128" t="s">
        <v>2566</v>
      </c>
      <c r="N55" s="127" t="s">
        <v>2476</v>
      </c>
      <c r="O55" s="98" t="s">
        <v>2478</v>
      </c>
      <c r="P55" s="128"/>
      <c r="Q55" s="130">
        <v>44251.318055555559</v>
      </c>
    </row>
    <row r="56" spans="1:17" s="99" customFormat="1" ht="18" x14ac:dyDescent="0.25">
      <c r="A56" s="98" t="str">
        <f>VLOOKUP(E56,'LISTADO ATM'!$A$2:$C$899,3,0)</f>
        <v>SUR</v>
      </c>
      <c r="B56" s="112" t="s">
        <v>2541</v>
      </c>
      <c r="C56" s="124">
        <v>44250.923020833332</v>
      </c>
      <c r="D56" s="98" t="s">
        <v>2189</v>
      </c>
      <c r="E56" s="103">
        <v>885</v>
      </c>
      <c r="F56" s="98" t="str">
        <f>VLOOKUP(E56,VIP!$A$2:$O11659,2,0)</f>
        <v>DRBR885</v>
      </c>
      <c r="G56" s="98" t="str">
        <f>VLOOKUP(E56,'LISTADO ATM'!$A$2:$B$898,2,0)</f>
        <v xml:space="preserve">ATM UNP Rancho Arriba </v>
      </c>
      <c r="H56" s="98" t="str">
        <f>VLOOKUP(E56,VIP!$A$2:$O16376,7,FALSE)</f>
        <v>Si</v>
      </c>
      <c r="I56" s="98" t="str">
        <f>VLOOKUP(E56,VIP!$A$2:$O8341,8,FALSE)</f>
        <v>Si</v>
      </c>
      <c r="J56" s="98" t="str">
        <f>VLOOKUP(E56,VIP!$A$2:$O8291,8,FALSE)</f>
        <v>Si</v>
      </c>
      <c r="K56" s="98" t="str">
        <f>VLOOKUP(E56,VIP!$A$2:$O11865,6,0)</f>
        <v>NO</v>
      </c>
      <c r="L56" s="125" t="s">
        <v>2254</v>
      </c>
      <c r="M56" s="128" t="s">
        <v>2566</v>
      </c>
      <c r="N56" s="127" t="s">
        <v>2567</v>
      </c>
      <c r="O56" s="98" t="s">
        <v>2478</v>
      </c>
      <c r="P56" s="128"/>
      <c r="Q56" s="130">
        <v>44251.411111111112</v>
      </c>
    </row>
    <row r="57" spans="1:17" s="99" customFormat="1" ht="18" x14ac:dyDescent="0.25">
      <c r="A57" s="98" t="str">
        <f>VLOOKUP(E57,'LISTADO ATM'!$A$2:$C$899,3,0)</f>
        <v>DISTRITO NACIONAL</v>
      </c>
      <c r="B57" s="112" t="s">
        <v>2543</v>
      </c>
      <c r="C57" s="124">
        <v>44250.864479166667</v>
      </c>
      <c r="D57" s="98" t="s">
        <v>2472</v>
      </c>
      <c r="E57" s="103">
        <v>20</v>
      </c>
      <c r="F57" s="98" t="str">
        <f>VLOOKUP(E57,VIP!$A$2:$O11661,2,0)</f>
        <v>DRBR049</v>
      </c>
      <c r="G57" s="98" t="str">
        <f>VLOOKUP(E57,'LISTADO ATM'!$A$2:$B$898,2,0)</f>
        <v>ATM S/M Aprezio Las Palmas</v>
      </c>
      <c r="H57" s="98" t="str">
        <f>VLOOKUP(E57,VIP!$A$2:$O16378,7,FALSE)</f>
        <v>Si</v>
      </c>
      <c r="I57" s="98" t="str">
        <f>VLOOKUP(E57,VIP!$A$2:$O8343,8,FALSE)</f>
        <v>Si</v>
      </c>
      <c r="J57" s="98" t="str">
        <f>VLOOKUP(E57,VIP!$A$2:$O8293,8,FALSE)</f>
        <v>Si</v>
      </c>
      <c r="K57" s="98" t="str">
        <f>VLOOKUP(E57,VIP!$A$2:$O11867,6,0)</f>
        <v>NO</v>
      </c>
      <c r="L57" s="125" t="s">
        <v>2430</v>
      </c>
      <c r="M57" s="128" t="s">
        <v>2566</v>
      </c>
      <c r="N57" s="127" t="s">
        <v>2476</v>
      </c>
      <c r="O57" s="98" t="s">
        <v>2477</v>
      </c>
      <c r="P57" s="128"/>
      <c r="Q57" s="130">
        <v>44251.781400462962</v>
      </c>
    </row>
    <row r="58" spans="1:17" s="99" customFormat="1" ht="18" x14ac:dyDescent="0.25">
      <c r="A58" s="98" t="str">
        <f>VLOOKUP(E58,'LISTADO ATM'!$A$2:$C$899,3,0)</f>
        <v>DISTRITO NACIONAL</v>
      </c>
      <c r="B58" s="112" t="s">
        <v>2544</v>
      </c>
      <c r="C58" s="124">
        <v>44250.860115740739</v>
      </c>
      <c r="D58" s="98" t="s">
        <v>2472</v>
      </c>
      <c r="E58" s="103">
        <v>561</v>
      </c>
      <c r="F58" s="98" t="str">
        <f>VLOOKUP(E58,VIP!$A$2:$O11662,2,0)</f>
        <v>DRBR133</v>
      </c>
      <c r="G58" s="98" t="str">
        <f>VLOOKUP(E58,'LISTADO ATM'!$A$2:$B$898,2,0)</f>
        <v xml:space="preserve">ATM Comando Regional P.N. S.D. Este </v>
      </c>
      <c r="H58" s="98" t="str">
        <f>VLOOKUP(E58,VIP!$A$2:$O16379,7,FALSE)</f>
        <v>Si</v>
      </c>
      <c r="I58" s="98" t="str">
        <f>VLOOKUP(E58,VIP!$A$2:$O8344,8,FALSE)</f>
        <v>Si</v>
      </c>
      <c r="J58" s="98" t="str">
        <f>VLOOKUP(E58,VIP!$A$2:$O8294,8,FALSE)</f>
        <v>Si</v>
      </c>
      <c r="K58" s="98" t="str">
        <f>VLOOKUP(E58,VIP!$A$2:$O11868,6,0)</f>
        <v>NO</v>
      </c>
      <c r="L58" s="125" t="s">
        <v>2430</v>
      </c>
      <c r="M58" s="128" t="s">
        <v>2566</v>
      </c>
      <c r="N58" s="127" t="s">
        <v>2476</v>
      </c>
      <c r="O58" s="98" t="s">
        <v>2477</v>
      </c>
      <c r="P58" s="128"/>
      <c r="Q58" s="129">
        <v>44251.625</v>
      </c>
    </row>
    <row r="59" spans="1:17" s="99" customFormat="1" ht="18" x14ac:dyDescent="0.25">
      <c r="A59" s="98" t="str">
        <f>VLOOKUP(E59,'LISTADO ATM'!$A$2:$C$899,3,0)</f>
        <v>NORTE</v>
      </c>
      <c r="B59" s="112" t="s">
        <v>2545</v>
      </c>
      <c r="C59" s="124">
        <v>44250.857893518521</v>
      </c>
      <c r="D59" s="98" t="s">
        <v>2501</v>
      </c>
      <c r="E59" s="103">
        <v>605</v>
      </c>
      <c r="F59" s="98" t="str">
        <f>VLOOKUP(E59,VIP!$A$2:$O11663,2,0)</f>
        <v>DRBR141</v>
      </c>
      <c r="G59" s="98" t="str">
        <f>VLOOKUP(E59,'LISTADO ATM'!$A$2:$B$898,2,0)</f>
        <v xml:space="preserve">ATM Oficina Bonao I </v>
      </c>
      <c r="H59" s="98" t="str">
        <f>VLOOKUP(E59,VIP!$A$2:$O16380,7,FALSE)</f>
        <v>Si</v>
      </c>
      <c r="I59" s="98" t="str">
        <f>VLOOKUP(E59,VIP!$A$2:$O8345,8,FALSE)</f>
        <v>Si</v>
      </c>
      <c r="J59" s="98" t="str">
        <f>VLOOKUP(E59,VIP!$A$2:$O8295,8,FALSE)</f>
        <v>Si</v>
      </c>
      <c r="K59" s="98" t="str">
        <f>VLOOKUP(E59,VIP!$A$2:$O11869,6,0)</f>
        <v>SI</v>
      </c>
      <c r="L59" s="125" t="s">
        <v>2430</v>
      </c>
      <c r="M59" s="128" t="s">
        <v>2566</v>
      </c>
      <c r="N59" s="127" t="s">
        <v>2476</v>
      </c>
      <c r="O59" s="98" t="s">
        <v>2502</v>
      </c>
      <c r="P59" s="128"/>
      <c r="Q59" s="129">
        <v>44251.472222222219</v>
      </c>
    </row>
    <row r="60" spans="1:17" s="99" customFormat="1" ht="18" x14ac:dyDescent="0.25">
      <c r="A60" s="98" t="str">
        <f>VLOOKUP(E60,'LISTADO ATM'!$A$2:$C$899,3,0)</f>
        <v>SUR</v>
      </c>
      <c r="B60" s="112" t="s">
        <v>2546</v>
      </c>
      <c r="C60" s="124">
        <v>44250.856412037036</v>
      </c>
      <c r="D60" s="98" t="s">
        <v>2472</v>
      </c>
      <c r="E60" s="103">
        <v>45</v>
      </c>
      <c r="F60" s="98" t="str">
        <f>VLOOKUP(E60,VIP!$A$2:$O11664,2,0)</f>
        <v>DRBR045</v>
      </c>
      <c r="G60" s="98" t="str">
        <f>VLOOKUP(E60,'LISTADO ATM'!$A$2:$B$898,2,0)</f>
        <v xml:space="preserve">ATM Oficina Tamayo </v>
      </c>
      <c r="H60" s="98" t="str">
        <f>VLOOKUP(E60,VIP!$A$2:$O16381,7,FALSE)</f>
        <v>Si</v>
      </c>
      <c r="I60" s="98" t="str">
        <f>VLOOKUP(E60,VIP!$A$2:$O8346,8,FALSE)</f>
        <v>Si</v>
      </c>
      <c r="J60" s="98" t="str">
        <f>VLOOKUP(E60,VIP!$A$2:$O8296,8,FALSE)</f>
        <v>Si</v>
      </c>
      <c r="K60" s="98" t="str">
        <f>VLOOKUP(E60,VIP!$A$2:$O11870,6,0)</f>
        <v>SI</v>
      </c>
      <c r="L60" s="125" t="s">
        <v>2430</v>
      </c>
      <c r="M60" s="128" t="s">
        <v>2566</v>
      </c>
      <c r="N60" s="127" t="s">
        <v>2476</v>
      </c>
      <c r="O60" s="98" t="s">
        <v>2477</v>
      </c>
      <c r="P60" s="128"/>
      <c r="Q60" s="129">
        <v>44251.625</v>
      </c>
    </row>
    <row r="61" spans="1:17" s="99" customFormat="1" ht="18" x14ac:dyDescent="0.25">
      <c r="A61" s="98" t="str">
        <f>VLOOKUP(E61,'LISTADO ATM'!$A$2:$C$899,3,0)</f>
        <v>DISTRITO NACIONAL</v>
      </c>
      <c r="B61" s="112" t="s">
        <v>2547</v>
      </c>
      <c r="C61" s="124">
        <v>44250.854537037034</v>
      </c>
      <c r="D61" s="98" t="s">
        <v>2472</v>
      </c>
      <c r="E61" s="103">
        <v>377</v>
      </c>
      <c r="F61" s="98" t="str">
        <f>VLOOKUP(E61,VIP!$A$2:$O11665,2,0)</f>
        <v>DRBR377</v>
      </c>
      <c r="G61" s="98" t="str">
        <f>VLOOKUP(E61,'LISTADO ATM'!$A$2:$B$898,2,0)</f>
        <v>ATM Estación del Metro Eduardo Brito</v>
      </c>
      <c r="H61" s="98" t="str">
        <f>VLOOKUP(E61,VIP!$A$2:$O16382,7,FALSE)</f>
        <v>Si</v>
      </c>
      <c r="I61" s="98" t="str">
        <f>VLOOKUP(E61,VIP!$A$2:$O8347,8,FALSE)</f>
        <v>Si</v>
      </c>
      <c r="J61" s="98" t="str">
        <f>VLOOKUP(E61,VIP!$A$2:$O8297,8,FALSE)</f>
        <v>Si</v>
      </c>
      <c r="K61" s="98" t="str">
        <f>VLOOKUP(E61,VIP!$A$2:$O11871,6,0)</f>
        <v>NO</v>
      </c>
      <c r="L61" s="125" t="s">
        <v>2430</v>
      </c>
      <c r="M61" s="128" t="s">
        <v>2566</v>
      </c>
      <c r="N61" s="127" t="s">
        <v>2476</v>
      </c>
      <c r="O61" s="98" t="s">
        <v>2477</v>
      </c>
      <c r="P61" s="128"/>
      <c r="Q61" s="129">
        <v>44251.472222222219</v>
      </c>
    </row>
    <row r="62" spans="1:17" ht="18" x14ac:dyDescent="0.25">
      <c r="A62" s="98" t="str">
        <f>VLOOKUP(E62,'LISTADO ATM'!$A$2:$C$899,3,0)</f>
        <v>ESTE</v>
      </c>
      <c r="B62" s="112" t="s">
        <v>2548</v>
      </c>
      <c r="C62" s="124">
        <v>44250.853171296294</v>
      </c>
      <c r="D62" s="98" t="s">
        <v>2472</v>
      </c>
      <c r="E62" s="103">
        <v>772</v>
      </c>
      <c r="F62" s="98" t="str">
        <f>VLOOKUP(E62,VIP!$A$2:$O11666,2,0)</f>
        <v>DRBR215</v>
      </c>
      <c r="G62" s="98" t="str">
        <f>VLOOKUP(E62,'LISTADO ATM'!$A$2:$B$898,2,0)</f>
        <v xml:space="preserve">ATM UNP Yamasá </v>
      </c>
      <c r="H62" s="98" t="str">
        <f>VLOOKUP(E62,VIP!$A$2:$O16383,7,FALSE)</f>
        <v>Si</v>
      </c>
      <c r="I62" s="98" t="str">
        <f>VLOOKUP(E62,VIP!$A$2:$O8348,8,FALSE)</f>
        <v>Si</v>
      </c>
      <c r="J62" s="98" t="str">
        <f>VLOOKUP(E62,VIP!$A$2:$O8298,8,FALSE)</f>
        <v>Si</v>
      </c>
      <c r="K62" s="98" t="str">
        <f>VLOOKUP(E62,VIP!$A$2:$O11872,6,0)</f>
        <v>NO</v>
      </c>
      <c r="L62" s="125" t="s">
        <v>2430</v>
      </c>
      <c r="M62" s="128" t="s">
        <v>2566</v>
      </c>
      <c r="N62" s="127" t="s">
        <v>2476</v>
      </c>
      <c r="O62" s="98" t="s">
        <v>2477</v>
      </c>
      <c r="P62" s="128"/>
      <c r="Q62" s="130">
        <v>44251.625</v>
      </c>
    </row>
    <row r="63" spans="1:17" ht="18" x14ac:dyDescent="0.25">
      <c r="A63" s="98" t="str">
        <f>VLOOKUP(E63,'LISTADO ATM'!$A$2:$C$899,3,0)</f>
        <v>DISTRITO NACIONAL</v>
      </c>
      <c r="B63" s="112" t="s">
        <v>2549</v>
      </c>
      <c r="C63" s="124">
        <v>44250.840995370374</v>
      </c>
      <c r="D63" s="98" t="s">
        <v>2189</v>
      </c>
      <c r="E63" s="103">
        <v>70</v>
      </c>
      <c r="F63" s="98" t="str">
        <f>VLOOKUP(E63,VIP!$A$2:$O11667,2,0)</f>
        <v>DRBR070</v>
      </c>
      <c r="G63" s="98" t="str">
        <f>VLOOKUP(E63,'LISTADO ATM'!$A$2:$B$898,2,0)</f>
        <v xml:space="preserve">ATM Autoservicio Plaza Lama Zona Oriental </v>
      </c>
      <c r="H63" s="98" t="str">
        <f>VLOOKUP(E63,VIP!$A$2:$O16384,7,FALSE)</f>
        <v>Si</v>
      </c>
      <c r="I63" s="98" t="str">
        <f>VLOOKUP(E63,VIP!$A$2:$O8349,8,FALSE)</f>
        <v>Si</v>
      </c>
      <c r="J63" s="98" t="str">
        <f>VLOOKUP(E63,VIP!$A$2:$O8299,8,FALSE)</f>
        <v>Si</v>
      </c>
      <c r="K63" s="98" t="str">
        <f>VLOOKUP(E63,VIP!$A$2:$O11873,6,0)</f>
        <v>NO</v>
      </c>
      <c r="L63" s="125" t="s">
        <v>2228</v>
      </c>
      <c r="M63" s="128" t="s">
        <v>2566</v>
      </c>
      <c r="N63" s="127" t="s">
        <v>2567</v>
      </c>
      <c r="O63" s="98" t="s">
        <v>2478</v>
      </c>
      <c r="P63" s="128"/>
      <c r="Q63" s="130">
        <v>44251.412499999999</v>
      </c>
    </row>
    <row r="64" spans="1:17" ht="18" x14ac:dyDescent="0.25">
      <c r="A64" s="98" t="str">
        <f>VLOOKUP(E64,'LISTADO ATM'!$A$2:$C$899,3,0)</f>
        <v>DISTRITO NACIONAL</v>
      </c>
      <c r="B64" s="112" t="s">
        <v>2550</v>
      </c>
      <c r="C64" s="124">
        <v>44250.825196759259</v>
      </c>
      <c r="D64" s="98" t="s">
        <v>2189</v>
      </c>
      <c r="E64" s="103">
        <v>184</v>
      </c>
      <c r="F64" s="98" t="str">
        <f>VLOOKUP(E64,VIP!$A$2:$O11668,2,0)</f>
        <v>DRBR184</v>
      </c>
      <c r="G64" s="98" t="str">
        <f>VLOOKUP(E64,'LISTADO ATM'!$A$2:$B$898,2,0)</f>
        <v xml:space="preserve">ATM Hermanas Mirabal </v>
      </c>
      <c r="H64" s="98" t="str">
        <f>VLOOKUP(E64,VIP!$A$2:$O16385,7,FALSE)</f>
        <v>Si</v>
      </c>
      <c r="I64" s="98" t="str">
        <f>VLOOKUP(E64,VIP!$A$2:$O8350,8,FALSE)</f>
        <v>Si</v>
      </c>
      <c r="J64" s="98" t="str">
        <f>VLOOKUP(E64,VIP!$A$2:$O8300,8,FALSE)</f>
        <v>Si</v>
      </c>
      <c r="K64" s="98" t="str">
        <f>VLOOKUP(E64,VIP!$A$2:$O11874,6,0)</f>
        <v>SI</v>
      </c>
      <c r="L64" s="125" t="s">
        <v>2228</v>
      </c>
      <c r="M64" s="128" t="s">
        <v>2566</v>
      </c>
      <c r="N64" s="127" t="s">
        <v>2567</v>
      </c>
      <c r="O64" s="98" t="s">
        <v>2478</v>
      </c>
      <c r="P64" s="128"/>
      <c r="Q64" s="130">
        <v>44251.436805555553</v>
      </c>
    </row>
    <row r="65" spans="1:17" ht="18" x14ac:dyDescent="0.25">
      <c r="A65" s="98" t="str">
        <f>VLOOKUP(E65,'LISTADO ATM'!$A$2:$C$899,3,0)</f>
        <v>SUR</v>
      </c>
      <c r="B65" s="112" t="s">
        <v>2551</v>
      </c>
      <c r="C65" s="124">
        <v>44250.823993055557</v>
      </c>
      <c r="D65" s="98" t="s">
        <v>2189</v>
      </c>
      <c r="E65" s="103">
        <v>47</v>
      </c>
      <c r="F65" s="98" t="str">
        <f>VLOOKUP(E65,VIP!$A$2:$O11669,2,0)</f>
        <v>DRBR047</v>
      </c>
      <c r="G65" s="98" t="str">
        <f>VLOOKUP(E65,'LISTADO ATM'!$A$2:$B$898,2,0)</f>
        <v xml:space="preserve">ATM Oficina Jimaní </v>
      </c>
      <c r="H65" s="98" t="str">
        <f>VLOOKUP(E65,VIP!$A$2:$O16386,7,FALSE)</f>
        <v>Si</v>
      </c>
      <c r="I65" s="98" t="str">
        <f>VLOOKUP(E65,VIP!$A$2:$O8351,8,FALSE)</f>
        <v>Si</v>
      </c>
      <c r="J65" s="98" t="str">
        <f>VLOOKUP(E65,VIP!$A$2:$O8301,8,FALSE)</f>
        <v>Si</v>
      </c>
      <c r="K65" s="98" t="str">
        <f>VLOOKUP(E65,VIP!$A$2:$O11875,6,0)</f>
        <v>NO</v>
      </c>
      <c r="L65" s="125" t="s">
        <v>2228</v>
      </c>
      <c r="M65" s="128" t="s">
        <v>2566</v>
      </c>
      <c r="N65" s="127" t="s">
        <v>2567</v>
      </c>
      <c r="O65" s="98" t="s">
        <v>2478</v>
      </c>
      <c r="P65" s="128"/>
      <c r="Q65" s="129">
        <v>44251.782500000001</v>
      </c>
    </row>
    <row r="66" spans="1:17" ht="18" x14ac:dyDescent="0.25">
      <c r="A66" s="98" t="str">
        <f>VLOOKUP(E66,'LISTADO ATM'!$A$2:$C$899,3,0)</f>
        <v>DISTRITO NACIONAL</v>
      </c>
      <c r="B66" s="112" t="s">
        <v>2528</v>
      </c>
      <c r="C66" s="124">
        <v>44250.774201388886</v>
      </c>
      <c r="D66" s="98" t="s">
        <v>2189</v>
      </c>
      <c r="E66" s="103">
        <v>125</v>
      </c>
      <c r="F66" s="98" t="str">
        <f>VLOOKUP(E66,VIP!$A$2:$O11645,2,0)</f>
        <v>DRBR125</v>
      </c>
      <c r="G66" s="98" t="str">
        <f>VLOOKUP(E66,'LISTADO ATM'!$A$2:$B$898,2,0)</f>
        <v xml:space="preserve">ATM Dirección General de Aduanas II </v>
      </c>
      <c r="H66" s="98" t="str">
        <f>VLOOKUP(E66,VIP!$A$2:$O16362,7,FALSE)</f>
        <v>Si</v>
      </c>
      <c r="I66" s="98" t="str">
        <f>VLOOKUP(E66,VIP!$A$2:$O8327,8,FALSE)</f>
        <v>Si</v>
      </c>
      <c r="J66" s="98" t="str">
        <f>VLOOKUP(E66,VIP!$A$2:$O8277,8,FALSE)</f>
        <v>Si</v>
      </c>
      <c r="K66" s="98" t="str">
        <f>VLOOKUP(E66,VIP!$A$2:$O11851,6,0)</f>
        <v>NO</v>
      </c>
      <c r="L66" s="125" t="s">
        <v>2254</v>
      </c>
      <c r="M66" s="128" t="s">
        <v>2566</v>
      </c>
      <c r="N66" s="127" t="s">
        <v>2476</v>
      </c>
      <c r="O66" s="98" t="s">
        <v>2478</v>
      </c>
      <c r="P66" s="126"/>
      <c r="Q66" s="129">
        <v>44251.311111111114</v>
      </c>
    </row>
    <row r="67" spans="1:17" ht="18" x14ac:dyDescent="0.25">
      <c r="A67" s="98" t="str">
        <f>VLOOKUP(E67,'LISTADO ATM'!$A$2:$C$899,3,0)</f>
        <v>SUR</v>
      </c>
      <c r="B67" s="112" t="s">
        <v>2529</v>
      </c>
      <c r="C67" s="124">
        <v>44250.7731712963</v>
      </c>
      <c r="D67" s="98" t="s">
        <v>2189</v>
      </c>
      <c r="E67" s="103">
        <v>750</v>
      </c>
      <c r="F67" s="98" t="str">
        <f>VLOOKUP(E67,VIP!$A$2:$O11646,2,0)</f>
        <v>DRBR265</v>
      </c>
      <c r="G67" s="98" t="str">
        <f>VLOOKUP(E67,'LISTADO ATM'!$A$2:$B$898,2,0)</f>
        <v xml:space="preserve">ATM UNP Duvergé </v>
      </c>
      <c r="H67" s="98" t="str">
        <f>VLOOKUP(E67,VIP!$A$2:$O16363,7,FALSE)</f>
        <v>Si</v>
      </c>
      <c r="I67" s="98" t="str">
        <f>VLOOKUP(E67,VIP!$A$2:$O8328,8,FALSE)</f>
        <v>Si</v>
      </c>
      <c r="J67" s="98" t="str">
        <f>VLOOKUP(E67,VIP!$A$2:$O8278,8,FALSE)</f>
        <v>Si</v>
      </c>
      <c r="K67" s="98" t="str">
        <f>VLOOKUP(E67,VIP!$A$2:$O11852,6,0)</f>
        <v>SI</v>
      </c>
      <c r="L67" s="125" t="s">
        <v>2228</v>
      </c>
      <c r="M67" s="128" t="s">
        <v>2566</v>
      </c>
      <c r="N67" s="129" t="s">
        <v>2568</v>
      </c>
      <c r="O67" s="98" t="s">
        <v>2478</v>
      </c>
      <c r="P67" s="126"/>
      <c r="Q67" s="129">
        <v>44251.572222222225</v>
      </c>
    </row>
    <row r="68" spans="1:17" ht="18" x14ac:dyDescent="0.25">
      <c r="A68" s="98" t="str">
        <f>VLOOKUP(E68,'LISTADO ATM'!$A$2:$C$899,3,0)</f>
        <v>SUR</v>
      </c>
      <c r="B68" s="112" t="s">
        <v>2530</v>
      </c>
      <c r="C68" s="124">
        <v>44250.771932870368</v>
      </c>
      <c r="D68" s="98" t="s">
        <v>2189</v>
      </c>
      <c r="E68" s="103">
        <v>5</v>
      </c>
      <c r="F68" s="98" t="str">
        <f>VLOOKUP(E68,VIP!$A$2:$O11647,2,0)</f>
        <v>DRBR005</v>
      </c>
      <c r="G68" s="98" t="str">
        <f>VLOOKUP(E68,'LISTADO ATM'!$A$2:$B$898,2,0)</f>
        <v>ATM Oficina Autoservicio Villa Ofelia (San Juan)</v>
      </c>
      <c r="H68" s="98" t="str">
        <f>VLOOKUP(E68,VIP!$A$2:$O16364,7,FALSE)</f>
        <v>Si</v>
      </c>
      <c r="I68" s="98" t="str">
        <f>VLOOKUP(E68,VIP!$A$2:$O8329,8,FALSE)</f>
        <v>Si</v>
      </c>
      <c r="J68" s="98" t="str">
        <f>VLOOKUP(E68,VIP!$A$2:$O8279,8,FALSE)</f>
        <v>Si</v>
      </c>
      <c r="K68" s="98" t="str">
        <f>VLOOKUP(E68,VIP!$A$2:$O11853,6,0)</f>
        <v>NO</v>
      </c>
      <c r="L68" s="125" t="s">
        <v>2228</v>
      </c>
      <c r="M68" s="128" t="s">
        <v>2566</v>
      </c>
      <c r="N68" s="129" t="s">
        <v>2568</v>
      </c>
      <c r="O68" s="98" t="s">
        <v>2478</v>
      </c>
      <c r="P68" s="126"/>
      <c r="Q68" s="130">
        <v>44251.550694444442</v>
      </c>
    </row>
    <row r="69" spans="1:17" ht="18" x14ac:dyDescent="0.25">
      <c r="A69" s="98" t="str">
        <f>VLOOKUP(E69,'LISTADO ATM'!$A$2:$C$899,3,0)</f>
        <v>NORTE</v>
      </c>
      <c r="B69" s="112" t="s">
        <v>2531</v>
      </c>
      <c r="C69" s="124">
        <v>44250.769189814811</v>
      </c>
      <c r="D69" s="98" t="s">
        <v>2190</v>
      </c>
      <c r="E69" s="103">
        <v>142</v>
      </c>
      <c r="F69" s="98" t="str">
        <f>VLOOKUP(E69,VIP!$A$2:$O11648,2,0)</f>
        <v>DRBR142</v>
      </c>
      <c r="G69" s="98" t="str">
        <f>VLOOKUP(E69,'LISTADO ATM'!$A$2:$B$898,2,0)</f>
        <v xml:space="preserve">ATM Centro de Caja Galerías Bonao </v>
      </c>
      <c r="H69" s="98" t="str">
        <f>VLOOKUP(E69,VIP!$A$2:$O16365,7,FALSE)</f>
        <v>Si</v>
      </c>
      <c r="I69" s="98" t="str">
        <f>VLOOKUP(E69,VIP!$A$2:$O8330,8,FALSE)</f>
        <v>Si</v>
      </c>
      <c r="J69" s="98" t="str">
        <f>VLOOKUP(E69,VIP!$A$2:$O8280,8,FALSE)</f>
        <v>Si</v>
      </c>
      <c r="K69" s="98" t="str">
        <f>VLOOKUP(E69,VIP!$A$2:$O11854,6,0)</f>
        <v>SI</v>
      </c>
      <c r="L69" s="125" t="s">
        <v>2228</v>
      </c>
      <c r="M69" s="128" t="s">
        <v>2566</v>
      </c>
      <c r="N69" s="127" t="s">
        <v>2476</v>
      </c>
      <c r="O69" s="98" t="s">
        <v>2498</v>
      </c>
      <c r="P69" s="126"/>
      <c r="Q69" s="130">
        <v>44251.40347222222</v>
      </c>
    </row>
    <row r="70" spans="1:17" ht="18" x14ac:dyDescent="0.25">
      <c r="A70" s="98" t="str">
        <f>VLOOKUP(E70,'LISTADO ATM'!$A$2:$C$899,3,0)</f>
        <v>NORTE</v>
      </c>
      <c r="B70" s="112" t="s">
        <v>2533</v>
      </c>
      <c r="C70" s="124">
        <v>44250.766319444447</v>
      </c>
      <c r="D70" s="98" t="s">
        <v>2190</v>
      </c>
      <c r="E70" s="103">
        <v>757</v>
      </c>
      <c r="F70" s="98" t="str">
        <f>VLOOKUP(E70,VIP!$A$2:$O11650,2,0)</f>
        <v>DRBR757</v>
      </c>
      <c r="G70" s="98" t="str">
        <f>VLOOKUP(E70,'LISTADO ATM'!$A$2:$B$898,2,0)</f>
        <v xml:space="preserve">ATM UNP Plaza Paseo (Santiago) </v>
      </c>
      <c r="H70" s="98" t="str">
        <f>VLOOKUP(E70,VIP!$A$2:$O16367,7,FALSE)</f>
        <v>Si</v>
      </c>
      <c r="I70" s="98" t="str">
        <f>VLOOKUP(E70,VIP!$A$2:$O8332,8,FALSE)</f>
        <v>Si</v>
      </c>
      <c r="J70" s="98" t="str">
        <f>VLOOKUP(E70,VIP!$A$2:$O8282,8,FALSE)</f>
        <v>Si</v>
      </c>
      <c r="K70" s="98" t="str">
        <f>VLOOKUP(E70,VIP!$A$2:$O11856,6,0)</f>
        <v>NO</v>
      </c>
      <c r="L70" s="125" t="s">
        <v>2228</v>
      </c>
      <c r="M70" s="128" t="s">
        <v>2566</v>
      </c>
      <c r="N70" s="127" t="s">
        <v>2476</v>
      </c>
      <c r="O70" s="98" t="s">
        <v>2498</v>
      </c>
      <c r="P70" s="126"/>
      <c r="Q70" s="129">
        <v>44251.405555555553</v>
      </c>
    </row>
    <row r="71" spans="1:17" ht="18" x14ac:dyDescent="0.25">
      <c r="A71" s="98" t="str">
        <f>VLOOKUP(E71,'LISTADO ATM'!$A$2:$C$899,3,0)</f>
        <v>SUR</v>
      </c>
      <c r="B71" s="112" t="s">
        <v>2534</v>
      </c>
      <c r="C71" s="124">
        <v>44250.706319444442</v>
      </c>
      <c r="D71" s="98" t="s">
        <v>2472</v>
      </c>
      <c r="E71" s="103">
        <v>880</v>
      </c>
      <c r="F71" s="98" t="str">
        <f>VLOOKUP(E71,VIP!$A$2:$O11651,2,0)</f>
        <v>DRBR880</v>
      </c>
      <c r="G71" s="98" t="str">
        <f>VLOOKUP(E71,'LISTADO ATM'!$A$2:$B$898,2,0)</f>
        <v xml:space="preserve">ATM Autoservicio Barahona II </v>
      </c>
      <c r="H71" s="98" t="str">
        <f>VLOOKUP(E71,VIP!$A$2:$O16368,7,FALSE)</f>
        <v>Si</v>
      </c>
      <c r="I71" s="98" t="str">
        <f>VLOOKUP(E71,VIP!$A$2:$O8333,8,FALSE)</f>
        <v>Si</v>
      </c>
      <c r="J71" s="98" t="str">
        <f>VLOOKUP(E71,VIP!$A$2:$O8283,8,FALSE)</f>
        <v>Si</v>
      </c>
      <c r="K71" s="98" t="str">
        <f>VLOOKUP(E71,VIP!$A$2:$O11857,6,0)</f>
        <v>SI</v>
      </c>
      <c r="L71" s="125" t="s">
        <v>2430</v>
      </c>
      <c r="M71" s="128" t="s">
        <v>2566</v>
      </c>
      <c r="N71" s="127" t="s">
        <v>2476</v>
      </c>
      <c r="O71" s="98" t="s">
        <v>2477</v>
      </c>
      <c r="P71" s="126"/>
      <c r="Q71" s="130">
        <v>44251.472222222219</v>
      </c>
    </row>
    <row r="72" spans="1:17" ht="18" x14ac:dyDescent="0.25">
      <c r="A72" s="98" t="str">
        <f>VLOOKUP(E72,'LISTADO ATM'!$A$2:$C$899,3,0)</f>
        <v>SUR</v>
      </c>
      <c r="B72" s="112" t="s">
        <v>2535</v>
      </c>
      <c r="C72" s="124">
        <v>44250.70212962963</v>
      </c>
      <c r="D72" s="98" t="s">
        <v>2472</v>
      </c>
      <c r="E72" s="103">
        <v>301</v>
      </c>
      <c r="F72" s="98" t="str">
        <f>VLOOKUP(E72,VIP!$A$2:$O11652,2,0)</f>
        <v>DRBR301</v>
      </c>
      <c r="G72" s="98" t="str">
        <f>VLOOKUP(E72,'LISTADO ATM'!$A$2:$B$898,2,0)</f>
        <v xml:space="preserve">ATM UNP Alfa y Omega (Barahona) </v>
      </c>
      <c r="H72" s="98" t="str">
        <f>VLOOKUP(E72,VIP!$A$2:$O16369,7,FALSE)</f>
        <v>Si</v>
      </c>
      <c r="I72" s="98" t="str">
        <f>VLOOKUP(E72,VIP!$A$2:$O8334,8,FALSE)</f>
        <v>Si</v>
      </c>
      <c r="J72" s="98" t="str">
        <f>VLOOKUP(E72,VIP!$A$2:$O8284,8,FALSE)</f>
        <v>Si</v>
      </c>
      <c r="K72" s="98" t="str">
        <f>VLOOKUP(E72,VIP!$A$2:$O11858,6,0)</f>
        <v>NO</v>
      </c>
      <c r="L72" s="125" t="s">
        <v>2430</v>
      </c>
      <c r="M72" s="128" t="s">
        <v>2566</v>
      </c>
      <c r="N72" s="127" t="s">
        <v>2476</v>
      </c>
      <c r="O72" s="98" t="s">
        <v>2477</v>
      </c>
      <c r="P72" s="126"/>
      <c r="Q72" s="129">
        <v>44251.472222222219</v>
      </c>
    </row>
    <row r="73" spans="1:17" ht="18" x14ac:dyDescent="0.25">
      <c r="A73" s="98" t="str">
        <f>VLOOKUP(E73,'LISTADO ATM'!$A$2:$C$899,3,0)</f>
        <v>SUR</v>
      </c>
      <c r="B73" s="112" t="s">
        <v>2536</v>
      </c>
      <c r="C73" s="124">
        <v>44250.697256944448</v>
      </c>
      <c r="D73" s="98" t="s">
        <v>2472</v>
      </c>
      <c r="E73" s="103">
        <v>512</v>
      </c>
      <c r="F73" s="98" t="str">
        <f>VLOOKUP(E73,VIP!$A$2:$O11653,2,0)</f>
        <v>DRBR512</v>
      </c>
      <c r="G73" s="98" t="str">
        <f>VLOOKUP(E73,'LISTADO ATM'!$A$2:$B$898,2,0)</f>
        <v>ATM Plaza Jesús Ferreira</v>
      </c>
      <c r="H73" s="98" t="str">
        <f>VLOOKUP(E73,VIP!$A$2:$O16370,7,FALSE)</f>
        <v>N/A</v>
      </c>
      <c r="I73" s="98" t="str">
        <f>VLOOKUP(E73,VIP!$A$2:$O8335,8,FALSE)</f>
        <v>N/A</v>
      </c>
      <c r="J73" s="98" t="str">
        <f>VLOOKUP(E73,VIP!$A$2:$O8285,8,FALSE)</f>
        <v>N/A</v>
      </c>
      <c r="K73" s="98" t="str">
        <f>VLOOKUP(E73,VIP!$A$2:$O11859,6,0)</f>
        <v>N/A</v>
      </c>
      <c r="L73" s="125" t="s">
        <v>2430</v>
      </c>
      <c r="M73" s="128" t="s">
        <v>2566</v>
      </c>
      <c r="N73" s="127" t="s">
        <v>2476</v>
      </c>
      <c r="O73" s="98" t="s">
        <v>2477</v>
      </c>
      <c r="P73" s="126"/>
      <c r="Q73" s="130">
        <v>44251.625</v>
      </c>
    </row>
    <row r="74" spans="1:17" ht="18" x14ac:dyDescent="0.25">
      <c r="A74" s="98" t="str">
        <f>VLOOKUP(E74,'LISTADO ATM'!$A$2:$C$899,3,0)</f>
        <v>ESTE</v>
      </c>
      <c r="B74" s="112" t="s">
        <v>2537</v>
      </c>
      <c r="C74" s="124">
        <v>44250.660694444443</v>
      </c>
      <c r="D74" s="98" t="s">
        <v>2472</v>
      </c>
      <c r="E74" s="103">
        <v>158</v>
      </c>
      <c r="F74" s="98" t="str">
        <f>VLOOKUP(E74,VIP!$A$2:$O11654,2,0)</f>
        <v>DRBR158</v>
      </c>
      <c r="G74" s="98" t="str">
        <f>VLOOKUP(E74,'LISTADO ATM'!$A$2:$B$898,2,0)</f>
        <v xml:space="preserve">ATM Oficina Romana Norte </v>
      </c>
      <c r="H74" s="98" t="str">
        <f>VLOOKUP(E74,VIP!$A$2:$O16371,7,FALSE)</f>
        <v>Si</v>
      </c>
      <c r="I74" s="98" t="str">
        <f>VLOOKUP(E74,VIP!$A$2:$O8336,8,FALSE)</f>
        <v>Si</v>
      </c>
      <c r="J74" s="98" t="str">
        <f>VLOOKUP(E74,VIP!$A$2:$O8286,8,FALSE)</f>
        <v>Si</v>
      </c>
      <c r="K74" s="98" t="str">
        <f>VLOOKUP(E74,VIP!$A$2:$O11860,6,0)</f>
        <v>SI</v>
      </c>
      <c r="L74" s="125" t="s">
        <v>2430</v>
      </c>
      <c r="M74" s="128" t="s">
        <v>2566</v>
      </c>
      <c r="N74" s="127" t="s">
        <v>2476</v>
      </c>
      <c r="O74" s="98" t="s">
        <v>2477</v>
      </c>
      <c r="P74" s="126"/>
      <c r="Q74" s="130">
        <v>44251.625</v>
      </c>
    </row>
    <row r="75" spans="1:17" ht="18" x14ac:dyDescent="0.25">
      <c r="A75" s="98" t="str">
        <f>VLOOKUP(E75,'LISTADO ATM'!$A$2:$C$899,3,0)</f>
        <v>DISTRITO NACIONAL</v>
      </c>
      <c r="B75" s="112" t="s">
        <v>2538</v>
      </c>
      <c r="C75" s="124">
        <v>44250.659456018519</v>
      </c>
      <c r="D75" s="98" t="s">
        <v>2472</v>
      </c>
      <c r="E75" s="103">
        <v>551</v>
      </c>
      <c r="F75" s="98" t="str">
        <f>VLOOKUP(E75,VIP!$A$2:$O11655,2,0)</f>
        <v>DRBR01C</v>
      </c>
      <c r="G75" s="98" t="str">
        <f>VLOOKUP(E75,'LISTADO ATM'!$A$2:$B$898,2,0)</f>
        <v xml:space="preserve">ATM Oficina Padre Castellanos </v>
      </c>
      <c r="H75" s="98" t="str">
        <f>VLOOKUP(E75,VIP!$A$2:$O16372,7,FALSE)</f>
        <v>Si</v>
      </c>
      <c r="I75" s="98" t="str">
        <f>VLOOKUP(E75,VIP!$A$2:$O8337,8,FALSE)</f>
        <v>Si</v>
      </c>
      <c r="J75" s="98" t="str">
        <f>VLOOKUP(E75,VIP!$A$2:$O8287,8,FALSE)</f>
        <v>Si</v>
      </c>
      <c r="K75" s="98" t="str">
        <f>VLOOKUP(E75,VIP!$A$2:$O11861,6,0)</f>
        <v>NO</v>
      </c>
      <c r="L75" s="125" t="s">
        <v>2430</v>
      </c>
      <c r="M75" s="128" t="s">
        <v>2566</v>
      </c>
      <c r="N75" s="127" t="s">
        <v>2476</v>
      </c>
      <c r="O75" s="98" t="s">
        <v>2477</v>
      </c>
      <c r="P75" s="126"/>
      <c r="Q75" s="130">
        <v>44251.625</v>
      </c>
    </row>
    <row r="76" spans="1:17" ht="18" x14ac:dyDescent="0.25">
      <c r="A76" s="98" t="str">
        <f>VLOOKUP(E76,'LISTADO ATM'!$A$2:$C$899,3,0)</f>
        <v>DISTRITO NACIONAL</v>
      </c>
      <c r="B76" s="112" t="s">
        <v>2517</v>
      </c>
      <c r="C76" s="124">
        <v>44250.653981481482</v>
      </c>
      <c r="D76" s="98" t="s">
        <v>2189</v>
      </c>
      <c r="E76" s="103">
        <v>943</v>
      </c>
      <c r="F76" s="98" t="str">
        <f>VLOOKUP(E76,VIP!$A$2:$O11504,2,0)</f>
        <v>DRBR16K</v>
      </c>
      <c r="G76" s="98" t="str">
        <f>VLOOKUP(E76,'LISTADO ATM'!$A$2:$B$898,2,0)</f>
        <v xml:space="preserve">ATM Oficina Tránsito Terreste </v>
      </c>
      <c r="H76" s="98" t="str">
        <f>VLOOKUP(E76,VIP!$A$2:$O16362,7,FALSE)</f>
        <v>Si</v>
      </c>
      <c r="I76" s="98" t="str">
        <f>VLOOKUP(E76,VIP!$A$2:$O8327,8,FALSE)</f>
        <v>Si</v>
      </c>
      <c r="J76" s="98" t="str">
        <f>VLOOKUP(E76,VIP!$A$2:$O8277,8,FALSE)</f>
        <v>Si</v>
      </c>
      <c r="K76" s="98" t="str">
        <f>VLOOKUP(E76,VIP!$A$2:$O11851,6,0)</f>
        <v>NO</v>
      </c>
      <c r="L76" s="125" t="s">
        <v>2228</v>
      </c>
      <c r="M76" s="128" t="s">
        <v>2566</v>
      </c>
      <c r="N76" s="127" t="s">
        <v>2567</v>
      </c>
      <c r="O76" s="98" t="s">
        <v>2478</v>
      </c>
      <c r="P76" s="126"/>
      <c r="Q76" s="130">
        <v>44251.56527777778</v>
      </c>
    </row>
    <row r="77" spans="1:17" ht="18" x14ac:dyDescent="0.25">
      <c r="A77" s="98" t="str">
        <f>VLOOKUP(E77,'LISTADO ATM'!$A$2:$C$899,3,0)</f>
        <v>ESTE</v>
      </c>
      <c r="B77" s="112" t="s">
        <v>2518</v>
      </c>
      <c r="C77" s="124">
        <v>44250.649953703702</v>
      </c>
      <c r="D77" s="98" t="s">
        <v>2189</v>
      </c>
      <c r="E77" s="103">
        <v>963</v>
      </c>
      <c r="F77" s="98" t="str">
        <f>VLOOKUP(E77,VIP!$A$2:$O11502,2,0)</f>
        <v>DRBR963</v>
      </c>
      <c r="G77" s="98" t="str">
        <f>VLOOKUP(E77,'LISTADO ATM'!$A$2:$B$898,2,0)</f>
        <v xml:space="preserve">ATM Multiplaza La Romana </v>
      </c>
      <c r="H77" s="98" t="str">
        <f>VLOOKUP(E77,VIP!$A$2:$O16364,7,FALSE)</f>
        <v>Si</v>
      </c>
      <c r="I77" s="98" t="str">
        <f>VLOOKUP(E77,VIP!$A$2:$O8329,8,FALSE)</f>
        <v>Si</v>
      </c>
      <c r="J77" s="98" t="str">
        <f>VLOOKUP(E77,VIP!$A$2:$O8279,8,FALSE)</f>
        <v>Si</v>
      </c>
      <c r="K77" s="98" t="str">
        <f>VLOOKUP(E77,VIP!$A$2:$O11853,6,0)</f>
        <v>NO</v>
      </c>
      <c r="L77" s="125" t="s">
        <v>2228</v>
      </c>
      <c r="M77" s="128" t="s">
        <v>2566</v>
      </c>
      <c r="N77" s="129" t="s">
        <v>2568</v>
      </c>
      <c r="O77" s="98" t="s">
        <v>2478</v>
      </c>
      <c r="P77" s="126"/>
      <c r="Q77" s="129">
        <v>44251.57916666667</v>
      </c>
    </row>
    <row r="78" spans="1:17" ht="18" x14ac:dyDescent="0.25">
      <c r="A78" s="98" t="str">
        <f>VLOOKUP(E78,'LISTADO ATM'!$A$2:$C$899,3,0)</f>
        <v>DISTRITO NACIONAL</v>
      </c>
      <c r="B78" s="112" t="s">
        <v>2519</v>
      </c>
      <c r="C78" s="124">
        <v>44250.643263888887</v>
      </c>
      <c r="D78" s="98" t="s">
        <v>2189</v>
      </c>
      <c r="E78" s="103">
        <v>919</v>
      </c>
      <c r="F78" s="98" t="str">
        <f>VLOOKUP(E78,VIP!$A$2:$O11501,2,0)</f>
        <v>DRBR16F</v>
      </c>
      <c r="G78" s="98" t="str">
        <f>VLOOKUP(E78,'LISTADO ATM'!$A$2:$B$898,2,0)</f>
        <v xml:space="preserve">ATM S/M La Cadena Sarasota </v>
      </c>
      <c r="H78" s="98" t="str">
        <f>VLOOKUP(E78,VIP!$A$2:$O16365,7,FALSE)</f>
        <v>Si</v>
      </c>
      <c r="I78" s="98" t="str">
        <f>VLOOKUP(E78,VIP!$A$2:$O8330,8,FALSE)</f>
        <v>Si</v>
      </c>
      <c r="J78" s="98" t="str">
        <f>VLOOKUP(E78,VIP!$A$2:$O8280,8,FALSE)</f>
        <v>Si</v>
      </c>
      <c r="K78" s="98" t="str">
        <f>VLOOKUP(E78,VIP!$A$2:$O11854,6,0)</f>
        <v>SI</v>
      </c>
      <c r="L78" s="125" t="s">
        <v>2228</v>
      </c>
      <c r="M78" s="128" t="s">
        <v>2566</v>
      </c>
      <c r="N78" s="129" t="s">
        <v>2568</v>
      </c>
      <c r="O78" s="98" t="s">
        <v>2478</v>
      </c>
      <c r="P78" s="126"/>
      <c r="Q78" s="129">
        <v>44251.5625</v>
      </c>
    </row>
    <row r="79" spans="1:17" ht="18" x14ac:dyDescent="0.25">
      <c r="A79" s="98" t="str">
        <f>VLOOKUP(E79,'LISTADO ATM'!$A$2:$C$899,3,0)</f>
        <v>DISTRITO NACIONAL</v>
      </c>
      <c r="B79" s="112" t="s">
        <v>2520</v>
      </c>
      <c r="C79" s="124">
        <v>44250.638101851851</v>
      </c>
      <c r="D79" s="98" t="s">
        <v>2189</v>
      </c>
      <c r="E79" s="103">
        <v>24</v>
      </c>
      <c r="F79" s="98" t="str">
        <f>VLOOKUP(E79,VIP!$A$2:$O11500,2,0)</f>
        <v>DRBR024</v>
      </c>
      <c r="G79" s="98" t="str">
        <f>VLOOKUP(E79,'LISTADO ATM'!$A$2:$B$898,2,0)</f>
        <v xml:space="preserve">ATM Oficina Eusebio Manzueta </v>
      </c>
      <c r="H79" s="98" t="str">
        <f>VLOOKUP(E79,VIP!$A$2:$O16368,7,FALSE)</f>
        <v>No</v>
      </c>
      <c r="I79" s="98" t="str">
        <f>VLOOKUP(E79,VIP!$A$2:$O8333,8,FALSE)</f>
        <v>No</v>
      </c>
      <c r="J79" s="98" t="str">
        <f>VLOOKUP(E79,VIP!$A$2:$O8283,8,FALSE)</f>
        <v>No</v>
      </c>
      <c r="K79" s="98" t="str">
        <f>VLOOKUP(E79,VIP!$A$2:$O11857,6,0)</f>
        <v>NO</v>
      </c>
      <c r="L79" s="125" t="s">
        <v>2496</v>
      </c>
      <c r="M79" s="128" t="s">
        <v>2566</v>
      </c>
      <c r="N79" s="127" t="s">
        <v>2567</v>
      </c>
      <c r="O79" s="98" t="s">
        <v>2478</v>
      </c>
      <c r="P79" s="126"/>
      <c r="Q79" s="130">
        <v>44251.641435185185</v>
      </c>
    </row>
    <row r="80" spans="1:17" ht="18" x14ac:dyDescent="0.25">
      <c r="A80" s="98" t="str">
        <f>VLOOKUP(E80,'LISTADO ATM'!$A$2:$C$899,3,0)</f>
        <v>DISTRITO NACIONAL</v>
      </c>
      <c r="B80" s="112" t="s">
        <v>2521</v>
      </c>
      <c r="C80" s="124">
        <v>44250.637638888889</v>
      </c>
      <c r="D80" s="98" t="s">
        <v>2189</v>
      </c>
      <c r="E80" s="103">
        <v>486</v>
      </c>
      <c r="F80" s="98" t="str">
        <f>VLOOKUP(E80,VIP!$A$2:$O11499,2,0)</f>
        <v>DRBR486</v>
      </c>
      <c r="G80" s="98" t="str">
        <f>VLOOKUP(E80,'LISTADO ATM'!$A$2:$B$898,2,0)</f>
        <v xml:space="preserve">ATM Olé La Caleta </v>
      </c>
      <c r="H80" s="98" t="str">
        <f>VLOOKUP(E80,VIP!$A$2:$O16369,7,FALSE)</f>
        <v>Si</v>
      </c>
      <c r="I80" s="98" t="str">
        <f>VLOOKUP(E80,VIP!$A$2:$O8334,8,FALSE)</f>
        <v>Si</v>
      </c>
      <c r="J80" s="98" t="str">
        <f>VLOOKUP(E80,VIP!$A$2:$O8284,8,FALSE)</f>
        <v>Si</v>
      </c>
      <c r="K80" s="98" t="str">
        <f>VLOOKUP(E80,VIP!$A$2:$O11858,6,0)</f>
        <v>NO</v>
      </c>
      <c r="L80" s="125" t="s">
        <v>2496</v>
      </c>
      <c r="M80" s="128" t="s">
        <v>2566</v>
      </c>
      <c r="N80" s="129" t="s">
        <v>2568</v>
      </c>
      <c r="O80" s="98" t="s">
        <v>2478</v>
      </c>
      <c r="P80" s="126"/>
      <c r="Q80" s="130">
        <v>44251.584027777775</v>
      </c>
    </row>
    <row r="81" spans="1:17" ht="18" x14ac:dyDescent="0.25">
      <c r="A81" s="98" t="str">
        <f>VLOOKUP(E81,'LISTADO ATM'!$A$2:$C$899,3,0)</f>
        <v>ESTE</v>
      </c>
      <c r="B81" s="112" t="s">
        <v>2522</v>
      </c>
      <c r="C81" s="124">
        <v>44250.637048611112</v>
      </c>
      <c r="D81" s="98" t="s">
        <v>2189</v>
      </c>
      <c r="E81" s="103">
        <v>385</v>
      </c>
      <c r="F81" s="98" t="str">
        <f>VLOOKUP(E81,VIP!$A$2:$O11498,2,0)</f>
        <v>DRBR385</v>
      </c>
      <c r="G81" s="98" t="str">
        <f>VLOOKUP(E81,'LISTADO ATM'!$A$2:$B$898,2,0)</f>
        <v xml:space="preserve">ATM Plaza Verón I </v>
      </c>
      <c r="H81" s="98" t="str">
        <f>VLOOKUP(E81,VIP!$A$2:$O16370,7,FALSE)</f>
        <v>Si</v>
      </c>
      <c r="I81" s="98" t="str">
        <f>VLOOKUP(E81,VIP!$A$2:$O8335,8,FALSE)</f>
        <v>Si</v>
      </c>
      <c r="J81" s="98" t="str">
        <f>VLOOKUP(E81,VIP!$A$2:$O8285,8,FALSE)</f>
        <v>Si</v>
      </c>
      <c r="K81" s="98" t="str">
        <f>VLOOKUP(E81,VIP!$A$2:$O11859,6,0)</f>
        <v>NO</v>
      </c>
      <c r="L81" s="125" t="s">
        <v>2228</v>
      </c>
      <c r="M81" s="128" t="s">
        <v>2566</v>
      </c>
      <c r="N81" s="129" t="s">
        <v>2568</v>
      </c>
      <c r="O81" s="98" t="s">
        <v>2478</v>
      </c>
      <c r="P81" s="126"/>
      <c r="Q81" s="129">
        <v>44251.563888888886</v>
      </c>
    </row>
    <row r="82" spans="1:17" ht="18" x14ac:dyDescent="0.25">
      <c r="A82" s="98" t="str">
        <f>VLOOKUP(E82,'LISTADO ATM'!$A$2:$C$899,3,0)</f>
        <v>NORTE</v>
      </c>
      <c r="B82" s="112" t="s">
        <v>2523</v>
      </c>
      <c r="C82" s="124">
        <v>44250.636412037034</v>
      </c>
      <c r="D82" s="98" t="s">
        <v>2190</v>
      </c>
      <c r="E82" s="103">
        <v>3</v>
      </c>
      <c r="F82" s="98" t="str">
        <f>VLOOKUP(E82,VIP!$A$2:$O11497,2,0)</f>
        <v>DRBR003</v>
      </c>
      <c r="G82" s="98" t="str">
        <f>VLOOKUP(E82,'LISTADO ATM'!$A$2:$B$898,2,0)</f>
        <v>ATM Autoservicio La Vega Real</v>
      </c>
      <c r="H82" s="98" t="str">
        <f>VLOOKUP(E82,VIP!$A$2:$O16371,7,FALSE)</f>
        <v>Si</v>
      </c>
      <c r="I82" s="98" t="str">
        <f>VLOOKUP(E82,VIP!$A$2:$O8336,8,FALSE)</f>
        <v>Si</v>
      </c>
      <c r="J82" s="98" t="str">
        <f>VLOOKUP(E82,VIP!$A$2:$O8286,8,FALSE)</f>
        <v>Si</v>
      </c>
      <c r="K82" s="98" t="str">
        <f>VLOOKUP(E82,VIP!$A$2:$O11860,6,0)</f>
        <v>NO</v>
      </c>
      <c r="L82" s="125" t="s">
        <v>2228</v>
      </c>
      <c r="M82" s="128" t="s">
        <v>2566</v>
      </c>
      <c r="N82" s="127" t="s">
        <v>2476</v>
      </c>
      <c r="O82" s="98" t="s">
        <v>2497</v>
      </c>
      <c r="P82" s="126"/>
      <c r="Q82" s="130">
        <v>44251.388888888891</v>
      </c>
    </row>
    <row r="83" spans="1:17" ht="18" x14ac:dyDescent="0.25">
      <c r="A83" s="98" t="str">
        <f>VLOOKUP(E83,'LISTADO ATM'!$A$2:$C$899,3,0)</f>
        <v>DISTRITO NACIONAL</v>
      </c>
      <c r="B83" s="112" t="s">
        <v>2526</v>
      </c>
      <c r="C83" s="124">
        <v>44250.602939814817</v>
      </c>
      <c r="D83" s="98" t="s">
        <v>2472</v>
      </c>
      <c r="E83" s="103">
        <v>580</v>
      </c>
      <c r="F83" s="98" t="str">
        <f>VLOOKUP(E83,VIP!$A$2:$O11492,2,0)</f>
        <v>DRBR523</v>
      </c>
      <c r="G83" s="98" t="str">
        <f>VLOOKUP(E83,'LISTADO ATM'!$A$2:$B$898,2,0)</f>
        <v xml:space="preserve">ATM Edificio Propagas </v>
      </c>
      <c r="H83" s="98" t="str">
        <f>VLOOKUP(E83,VIP!$A$2:$O16376,7,FALSE)</f>
        <v>Si</v>
      </c>
      <c r="I83" s="98" t="str">
        <f>VLOOKUP(E83,VIP!$A$2:$O8341,8,FALSE)</f>
        <v>Si</v>
      </c>
      <c r="J83" s="98" t="str">
        <f>VLOOKUP(E83,VIP!$A$2:$O8291,8,FALSE)</f>
        <v>Si</v>
      </c>
      <c r="K83" s="98" t="str">
        <f>VLOOKUP(E83,VIP!$A$2:$O11865,6,0)</f>
        <v>NO</v>
      </c>
      <c r="L83" s="125" t="s">
        <v>2462</v>
      </c>
      <c r="M83" s="128" t="s">
        <v>2566</v>
      </c>
      <c r="N83" s="127" t="s">
        <v>2476</v>
      </c>
      <c r="O83" s="98" t="s">
        <v>2477</v>
      </c>
      <c r="P83" s="126"/>
      <c r="Q83" s="129">
        <v>44251.472222222219</v>
      </c>
    </row>
    <row r="84" spans="1:17" ht="18" x14ac:dyDescent="0.25">
      <c r="A84" s="98" t="str">
        <f>VLOOKUP(E84,'LISTADO ATM'!$A$2:$C$899,3,0)</f>
        <v>DISTRITO NACIONAL</v>
      </c>
      <c r="B84" s="112" t="s">
        <v>2527</v>
      </c>
      <c r="C84" s="124">
        <v>44250.602164351854</v>
      </c>
      <c r="D84" s="98" t="s">
        <v>2189</v>
      </c>
      <c r="E84" s="103">
        <v>169</v>
      </c>
      <c r="F84" s="98" t="str">
        <f>VLOOKUP(E84,VIP!$A$2:$O11491,2,0)</f>
        <v>DRBR169</v>
      </c>
      <c r="G84" s="98" t="str">
        <f>VLOOKUP(E84,'LISTADO ATM'!$A$2:$B$898,2,0)</f>
        <v xml:space="preserve">ATM Oficina Caonabo </v>
      </c>
      <c r="H84" s="98" t="str">
        <f>VLOOKUP(E84,VIP!$A$2:$O16377,7,FALSE)</f>
        <v>Si</v>
      </c>
      <c r="I84" s="98" t="str">
        <f>VLOOKUP(E84,VIP!$A$2:$O8342,8,FALSE)</f>
        <v>Si</v>
      </c>
      <c r="J84" s="98" t="str">
        <f>VLOOKUP(E84,VIP!$A$2:$O8292,8,FALSE)</f>
        <v>Si</v>
      </c>
      <c r="K84" s="98" t="str">
        <f>VLOOKUP(E84,VIP!$A$2:$O11866,6,0)</f>
        <v>NO</v>
      </c>
      <c r="L84" s="125" t="s">
        <v>2228</v>
      </c>
      <c r="M84" s="128" t="s">
        <v>2566</v>
      </c>
      <c r="N84" s="129" t="s">
        <v>2568</v>
      </c>
      <c r="O84" s="98" t="s">
        <v>2478</v>
      </c>
      <c r="P84" s="126"/>
      <c r="Q84" s="130">
        <v>44251.5625</v>
      </c>
    </row>
    <row r="85" spans="1:17" ht="18" x14ac:dyDescent="0.25">
      <c r="A85" s="98" t="str">
        <f>VLOOKUP(E85,'LISTADO ATM'!$A$2:$C$899,3,0)</f>
        <v>DISTRITO NACIONAL</v>
      </c>
      <c r="B85" s="112" t="s">
        <v>2511</v>
      </c>
      <c r="C85" s="124">
        <v>44250.597094907411</v>
      </c>
      <c r="D85" s="98" t="s">
        <v>2189</v>
      </c>
      <c r="E85" s="103">
        <v>34</v>
      </c>
      <c r="F85" s="98" t="str">
        <f>VLOOKUP(E85,VIP!$A$2:$O11489,2,0)</f>
        <v>DRBR034</v>
      </c>
      <c r="G85" s="98" t="str">
        <f>VLOOKUP(E85,'LISTADO ATM'!$A$2:$B$898,2,0)</f>
        <v xml:space="preserve">ATM Plaza de la Salud </v>
      </c>
      <c r="H85" s="98" t="str">
        <f>VLOOKUP(E85,VIP!$A$2:$O16361,7,FALSE)</f>
        <v>Si</v>
      </c>
      <c r="I85" s="98" t="str">
        <f>VLOOKUP(E85,VIP!$A$2:$O8326,8,FALSE)</f>
        <v>Si</v>
      </c>
      <c r="J85" s="98" t="str">
        <f>VLOOKUP(E85,VIP!$A$2:$O8276,8,FALSE)</f>
        <v>Si</v>
      </c>
      <c r="K85" s="98" t="str">
        <f>VLOOKUP(E85,VIP!$A$2:$O11850,6,0)</f>
        <v>NO</v>
      </c>
      <c r="L85" s="125" t="s">
        <v>2228</v>
      </c>
      <c r="M85" s="128" t="s">
        <v>2566</v>
      </c>
      <c r="N85" s="129" t="s">
        <v>2568</v>
      </c>
      <c r="O85" s="98" t="s">
        <v>2478</v>
      </c>
      <c r="P85" s="126"/>
      <c r="Q85" s="130">
        <v>44251.559027777781</v>
      </c>
    </row>
    <row r="86" spans="1:17" ht="18" x14ac:dyDescent="0.25">
      <c r="A86" s="98" t="str">
        <f>VLOOKUP(E86,'LISTADO ATM'!$A$2:$C$899,3,0)</f>
        <v>DISTRITO NACIONAL</v>
      </c>
      <c r="B86" s="112" t="s">
        <v>2513</v>
      </c>
      <c r="C86" s="124">
        <v>44250.590868055559</v>
      </c>
      <c r="D86" s="98" t="s">
        <v>2189</v>
      </c>
      <c r="E86" s="103">
        <v>967</v>
      </c>
      <c r="F86" s="98" t="str">
        <f>VLOOKUP(E86,VIP!$A$2:$O11487,2,0)</f>
        <v>DRBR967</v>
      </c>
      <c r="G86" s="98" t="str">
        <f>VLOOKUP(E86,'LISTADO ATM'!$A$2:$B$898,2,0)</f>
        <v xml:space="preserve">ATM UNP Hiper Olé Autopista Duarte </v>
      </c>
      <c r="H86" s="98" t="str">
        <f>VLOOKUP(E86,VIP!$A$2:$O16363,7,FALSE)</f>
        <v>Si</v>
      </c>
      <c r="I86" s="98" t="str">
        <f>VLOOKUP(E86,VIP!$A$2:$O8328,8,FALSE)</f>
        <v>Si</v>
      </c>
      <c r="J86" s="98" t="str">
        <f>VLOOKUP(E86,VIP!$A$2:$O8278,8,FALSE)</f>
        <v>Si</v>
      </c>
      <c r="K86" s="98" t="str">
        <f>VLOOKUP(E86,VIP!$A$2:$O11852,6,0)</f>
        <v>NO</v>
      </c>
      <c r="L86" s="125" t="s">
        <v>2228</v>
      </c>
      <c r="M86" s="128" t="s">
        <v>2566</v>
      </c>
      <c r="N86" s="129" t="s">
        <v>2568</v>
      </c>
      <c r="O86" s="98" t="s">
        <v>2478</v>
      </c>
      <c r="P86" s="126"/>
      <c r="Q86" s="129">
        <v>44251.57916666667</v>
      </c>
    </row>
    <row r="87" spans="1:17" ht="18" x14ac:dyDescent="0.25">
      <c r="A87" s="98" t="str">
        <f>VLOOKUP(E87,'LISTADO ATM'!$A$2:$C$899,3,0)</f>
        <v>DISTRITO NACIONAL</v>
      </c>
      <c r="B87" s="112" t="s">
        <v>2514</v>
      </c>
      <c r="C87" s="124">
        <v>44250.589687500003</v>
      </c>
      <c r="D87" s="98" t="s">
        <v>2472</v>
      </c>
      <c r="E87" s="103">
        <v>769</v>
      </c>
      <c r="F87" s="98" t="str">
        <f>VLOOKUP(E87,VIP!$A$2:$O11485,2,0)</f>
        <v>DRBR769</v>
      </c>
      <c r="G87" s="98" t="str">
        <f>VLOOKUP(E87,'LISTADO ATM'!$A$2:$B$898,2,0)</f>
        <v>ATM UNP Pablo Mella Morales</v>
      </c>
      <c r="H87" s="98" t="str">
        <f>VLOOKUP(E87,VIP!$A$2:$O16365,7,FALSE)</f>
        <v>Si</v>
      </c>
      <c r="I87" s="98" t="str">
        <f>VLOOKUP(E87,VIP!$A$2:$O8330,8,FALSE)</f>
        <v>Si</v>
      </c>
      <c r="J87" s="98" t="str">
        <f>VLOOKUP(E87,VIP!$A$2:$O8280,8,FALSE)</f>
        <v>Si</v>
      </c>
      <c r="K87" s="98" t="str">
        <f>VLOOKUP(E87,VIP!$A$2:$O11854,6,0)</f>
        <v>NO</v>
      </c>
      <c r="L87" s="125" t="s">
        <v>2462</v>
      </c>
      <c r="M87" s="128" t="s">
        <v>2566</v>
      </c>
      <c r="N87" s="127" t="s">
        <v>2476</v>
      </c>
      <c r="O87" s="98" t="s">
        <v>2477</v>
      </c>
      <c r="P87" s="126"/>
      <c r="Q87" s="129">
        <v>44251.625</v>
      </c>
    </row>
    <row r="88" spans="1:17" ht="18" x14ac:dyDescent="0.25">
      <c r="A88" s="98" t="str">
        <f>VLOOKUP(E88,'LISTADO ATM'!$A$2:$C$899,3,0)</f>
        <v>DISTRITO NACIONAL</v>
      </c>
      <c r="B88" s="112" t="s">
        <v>2515</v>
      </c>
      <c r="C88" s="124">
        <v>44250.588599537034</v>
      </c>
      <c r="D88" s="98" t="s">
        <v>2189</v>
      </c>
      <c r="E88" s="103">
        <v>494</v>
      </c>
      <c r="F88" s="98" t="str">
        <f>VLOOKUP(E88,VIP!$A$2:$O11484,2,0)</f>
        <v>DRBR494</v>
      </c>
      <c r="G88" s="98" t="str">
        <f>VLOOKUP(E88,'LISTADO ATM'!$A$2:$B$898,2,0)</f>
        <v xml:space="preserve">ATM Oficina Blue Mall </v>
      </c>
      <c r="H88" s="98" t="str">
        <f>VLOOKUP(E88,VIP!$A$2:$O16366,7,FALSE)</f>
        <v>Si</v>
      </c>
      <c r="I88" s="98" t="str">
        <f>VLOOKUP(E88,VIP!$A$2:$O8331,8,FALSE)</f>
        <v>Si</v>
      </c>
      <c r="J88" s="98" t="str">
        <f>VLOOKUP(E88,VIP!$A$2:$O8281,8,FALSE)</f>
        <v>Si</v>
      </c>
      <c r="K88" s="98" t="str">
        <f>VLOOKUP(E88,VIP!$A$2:$O11855,6,0)</f>
        <v>SI</v>
      </c>
      <c r="L88" s="125" t="s">
        <v>2228</v>
      </c>
      <c r="M88" s="128" t="s">
        <v>2566</v>
      </c>
      <c r="N88" s="127" t="s">
        <v>2567</v>
      </c>
      <c r="O88" s="98" t="s">
        <v>2478</v>
      </c>
      <c r="P88" s="126"/>
      <c r="Q88" s="130">
        <v>44251.568055555559</v>
      </c>
    </row>
    <row r="89" spans="1:17" ht="18" x14ac:dyDescent="0.25">
      <c r="A89" s="98" t="str">
        <f>VLOOKUP(E89,'LISTADO ATM'!$A$2:$C$899,3,0)</f>
        <v>NORTE</v>
      </c>
      <c r="B89" s="112" t="s">
        <v>2516</v>
      </c>
      <c r="C89" s="124">
        <v>44250.58734953704</v>
      </c>
      <c r="D89" s="98" t="s">
        <v>2190</v>
      </c>
      <c r="E89" s="103">
        <v>380</v>
      </c>
      <c r="F89" s="98" t="str">
        <f>VLOOKUP(E89,VIP!$A$2:$O11483,2,0)</f>
        <v>DRBR380</v>
      </c>
      <c r="G89" s="98" t="str">
        <f>VLOOKUP(E89,'LISTADO ATM'!$A$2:$B$898,2,0)</f>
        <v xml:space="preserve">ATM Oficina Navarrete </v>
      </c>
      <c r="H89" s="98" t="str">
        <f>VLOOKUP(E89,VIP!$A$2:$O16367,7,FALSE)</f>
        <v>Si</v>
      </c>
      <c r="I89" s="98" t="str">
        <f>VLOOKUP(E89,VIP!$A$2:$O8332,8,FALSE)</f>
        <v>Si</v>
      </c>
      <c r="J89" s="98" t="str">
        <f>VLOOKUP(E89,VIP!$A$2:$O8282,8,FALSE)</f>
        <v>Si</v>
      </c>
      <c r="K89" s="98" t="str">
        <f>VLOOKUP(E89,VIP!$A$2:$O11856,6,0)</f>
        <v>NO</v>
      </c>
      <c r="L89" s="125" t="s">
        <v>2228</v>
      </c>
      <c r="M89" s="128" t="s">
        <v>2566</v>
      </c>
      <c r="N89" s="129" t="s">
        <v>2568</v>
      </c>
      <c r="O89" s="98" t="s">
        <v>2497</v>
      </c>
      <c r="P89" s="126"/>
      <c r="Q89" s="129">
        <v>44251.585416666669</v>
      </c>
    </row>
    <row r="90" spans="1:17" ht="18" x14ac:dyDescent="0.25">
      <c r="A90" s="98" t="str">
        <f>VLOOKUP(E90,'LISTADO ATM'!$A$2:$C$899,3,0)</f>
        <v>DISTRITO NACIONAL</v>
      </c>
      <c r="B90" s="112" t="s">
        <v>2506</v>
      </c>
      <c r="C90" s="124">
        <v>44250.498576388891</v>
      </c>
      <c r="D90" s="98" t="s">
        <v>2189</v>
      </c>
      <c r="E90" s="103">
        <v>13</v>
      </c>
      <c r="F90" s="98" t="str">
        <f>VLOOKUP(E90,VIP!$A$2:$O11480,2,0)</f>
        <v>DRBR013</v>
      </c>
      <c r="G90" s="98" t="str">
        <f>VLOOKUP(E90,'LISTADO ATM'!$A$2:$B$898,2,0)</f>
        <v xml:space="preserve">ATM CDEEE </v>
      </c>
      <c r="H90" s="98" t="str">
        <f>VLOOKUP(E90,VIP!$A$2:$O16359,7,FALSE)</f>
        <v>Si</v>
      </c>
      <c r="I90" s="98" t="str">
        <f>VLOOKUP(E90,VIP!$A$2:$O8324,8,FALSE)</f>
        <v>Si</v>
      </c>
      <c r="J90" s="98" t="str">
        <f>VLOOKUP(E90,VIP!$A$2:$O8274,8,FALSE)</f>
        <v>Si</v>
      </c>
      <c r="K90" s="98" t="str">
        <f>VLOOKUP(E90,VIP!$A$2:$O11848,6,0)</f>
        <v>NO</v>
      </c>
      <c r="L90" s="125" t="s">
        <v>2254</v>
      </c>
      <c r="M90" s="128" t="s">
        <v>2566</v>
      </c>
      <c r="N90" s="127" t="s">
        <v>2476</v>
      </c>
      <c r="O90" s="98" t="s">
        <v>2477</v>
      </c>
      <c r="P90" s="128"/>
      <c r="Q90" s="130">
        <v>44251.779444444444</v>
      </c>
    </row>
    <row r="91" spans="1:17" ht="18" x14ac:dyDescent="0.25">
      <c r="A91" s="98" t="str">
        <f>VLOOKUP(E91,'LISTADO ATM'!$A$2:$C$899,3,0)</f>
        <v>SUR</v>
      </c>
      <c r="B91" s="112" t="s">
        <v>2507</v>
      </c>
      <c r="C91" s="124">
        <v>44250.492326388892</v>
      </c>
      <c r="D91" s="98" t="s">
        <v>2189</v>
      </c>
      <c r="E91" s="103">
        <v>582</v>
      </c>
      <c r="F91" s="98" t="e">
        <f>VLOOKUP(E91,VIP!$A$2:$O11478,2,0)</f>
        <v>#N/A</v>
      </c>
      <c r="G91" s="98" t="str">
        <f>VLOOKUP(E91,'LISTADO ATM'!$A$2:$B$898,2,0)</f>
        <v>ATM Estación Sabana Yegua</v>
      </c>
      <c r="H91" s="98" t="e">
        <f>VLOOKUP(E91,VIP!$A$2:$O16365,7,FALSE)</f>
        <v>#N/A</v>
      </c>
      <c r="I91" s="98" t="e">
        <f>VLOOKUP(E91,VIP!$A$2:$O8330,8,FALSE)</f>
        <v>#N/A</v>
      </c>
      <c r="J91" s="98" t="e">
        <f>VLOOKUP(E91,VIP!$A$2:$O8280,8,FALSE)</f>
        <v>#N/A</v>
      </c>
      <c r="K91" s="98" t="e">
        <f>VLOOKUP(E91,VIP!$A$2:$O11854,6,0)</f>
        <v>#N/A</v>
      </c>
      <c r="L91" s="125" t="s">
        <v>2228</v>
      </c>
      <c r="M91" s="128" t="s">
        <v>2566</v>
      </c>
      <c r="N91" s="127" t="s">
        <v>2567</v>
      </c>
      <c r="O91" s="98" t="s">
        <v>2478</v>
      </c>
      <c r="P91" s="126"/>
      <c r="Q91" s="129">
        <v>44251.786874999998</v>
      </c>
    </row>
    <row r="92" spans="1:17" ht="18" x14ac:dyDescent="0.25">
      <c r="A92" s="98" t="str">
        <f>VLOOKUP(E92,'LISTADO ATM'!$A$2:$C$899,3,0)</f>
        <v>DISTRITO NACIONAL</v>
      </c>
      <c r="B92" s="112" t="s">
        <v>2508</v>
      </c>
      <c r="C92" s="124">
        <v>44250.491944444446</v>
      </c>
      <c r="D92" s="98" t="s">
        <v>2189</v>
      </c>
      <c r="E92" s="103">
        <v>515</v>
      </c>
      <c r="F92" s="98" t="str">
        <f>VLOOKUP(E92,VIP!$A$2:$O11477,2,0)</f>
        <v>DRBR515</v>
      </c>
      <c r="G92" s="98" t="str">
        <f>VLOOKUP(E92,'LISTADO ATM'!$A$2:$B$898,2,0)</f>
        <v xml:space="preserve">ATM Oficina Agora Mall I </v>
      </c>
      <c r="H92" s="98" t="str">
        <f>VLOOKUP(E92,VIP!$A$2:$O16366,7,FALSE)</f>
        <v>Si</v>
      </c>
      <c r="I92" s="98" t="str">
        <f>VLOOKUP(E92,VIP!$A$2:$O8331,8,FALSE)</f>
        <v>Si</v>
      </c>
      <c r="J92" s="98" t="str">
        <f>VLOOKUP(E92,VIP!$A$2:$O8281,8,FALSE)</f>
        <v>Si</v>
      </c>
      <c r="K92" s="98" t="str">
        <f>VLOOKUP(E92,VIP!$A$2:$O11855,6,0)</f>
        <v>SI</v>
      </c>
      <c r="L92" s="125" t="s">
        <v>2496</v>
      </c>
      <c r="M92" s="128" t="s">
        <v>2566</v>
      </c>
      <c r="N92" s="129" t="s">
        <v>2568</v>
      </c>
      <c r="O92" s="98" t="s">
        <v>2478</v>
      </c>
      <c r="P92" s="126"/>
      <c r="Q92" s="129">
        <v>44251.563888888886</v>
      </c>
    </row>
    <row r="93" spans="1:17" ht="18" x14ac:dyDescent="0.25">
      <c r="A93" s="98" t="str">
        <f>VLOOKUP(E93,'LISTADO ATM'!$A$2:$C$899,3,0)</f>
        <v>DISTRITO NACIONAL</v>
      </c>
      <c r="B93" s="112" t="s">
        <v>2509</v>
      </c>
      <c r="C93" s="124">
        <v>44250.47892361111</v>
      </c>
      <c r="D93" s="98" t="s">
        <v>2189</v>
      </c>
      <c r="E93" s="103">
        <v>718</v>
      </c>
      <c r="F93" s="98" t="str">
        <f>VLOOKUP(E93,VIP!$A$2:$O11476,2,0)</f>
        <v>DRBR24Y</v>
      </c>
      <c r="G93" s="98" t="str">
        <f>VLOOKUP(E93,'LISTADO ATM'!$A$2:$B$898,2,0)</f>
        <v xml:space="preserve">ATM Feria Ganadera </v>
      </c>
      <c r="H93" s="98" t="str">
        <f>VLOOKUP(E93,VIP!$A$2:$O16367,7,FALSE)</f>
        <v>Si</v>
      </c>
      <c r="I93" s="98" t="str">
        <f>VLOOKUP(E93,VIP!$A$2:$O8332,8,FALSE)</f>
        <v>Si</v>
      </c>
      <c r="J93" s="98" t="str">
        <f>VLOOKUP(E93,VIP!$A$2:$O8282,8,FALSE)</f>
        <v>Si</v>
      </c>
      <c r="K93" s="98" t="str">
        <f>VLOOKUP(E93,VIP!$A$2:$O11856,6,0)</f>
        <v>NO</v>
      </c>
      <c r="L93" s="125" t="s">
        <v>2254</v>
      </c>
      <c r="M93" s="128" t="s">
        <v>2566</v>
      </c>
      <c r="N93" s="127" t="s">
        <v>2476</v>
      </c>
      <c r="O93" s="98" t="s">
        <v>2478</v>
      </c>
      <c r="P93" s="126"/>
      <c r="Q93" s="129">
        <v>44251.305555555555</v>
      </c>
    </row>
    <row r="94" spans="1:17" ht="18" x14ac:dyDescent="0.25">
      <c r="A94" s="98" t="str">
        <f>VLOOKUP(E94,'LISTADO ATM'!$A$2:$C$899,3,0)</f>
        <v>DISTRITO NACIONAL</v>
      </c>
      <c r="B94" s="112" t="s">
        <v>2505</v>
      </c>
      <c r="C94" s="124">
        <v>44250.362129629626</v>
      </c>
      <c r="D94" s="98" t="s">
        <v>2189</v>
      </c>
      <c r="E94" s="103">
        <v>600</v>
      </c>
      <c r="F94" s="98" t="str">
        <f>VLOOKUP(E94,VIP!$A$2:$O11469,2,0)</f>
        <v>DRBR600</v>
      </c>
      <c r="G94" s="98" t="str">
        <f>VLOOKUP(E94,'LISTADO ATM'!$A$2:$B$898,2,0)</f>
        <v>ATM S/M Bravo Hipica</v>
      </c>
      <c r="H94" s="98" t="str">
        <f>VLOOKUP(E94,VIP!$A$2:$O16370,7,FALSE)</f>
        <v>N/A</v>
      </c>
      <c r="I94" s="98" t="str">
        <f>VLOOKUP(E94,VIP!$A$2:$O8335,8,FALSE)</f>
        <v>N/A</v>
      </c>
      <c r="J94" s="98" t="str">
        <f>VLOOKUP(E94,VIP!$A$2:$O8285,8,FALSE)</f>
        <v>N/A</v>
      </c>
      <c r="K94" s="98" t="str">
        <f>VLOOKUP(E94,VIP!$A$2:$O11859,6,0)</f>
        <v>N/A</v>
      </c>
      <c r="L94" s="125" t="s">
        <v>2254</v>
      </c>
      <c r="M94" s="128" t="s">
        <v>2566</v>
      </c>
      <c r="N94" s="127" t="s">
        <v>2567</v>
      </c>
      <c r="O94" s="98" t="s">
        <v>2478</v>
      </c>
      <c r="P94" s="128"/>
      <c r="Q94" s="129">
        <v>44251.790729166663</v>
      </c>
    </row>
    <row r="95" spans="1:17" ht="18" x14ac:dyDescent="0.25">
      <c r="A95" s="98" t="str">
        <f>VLOOKUP(E95,'LISTADO ATM'!$A$2:$C$899,3,0)</f>
        <v>DISTRITO NACIONAL</v>
      </c>
      <c r="B95" s="112">
        <v>335800418</v>
      </c>
      <c r="C95" s="124">
        <v>44250.018680555557</v>
      </c>
      <c r="D95" s="98" t="s">
        <v>2189</v>
      </c>
      <c r="E95" s="103">
        <v>580</v>
      </c>
      <c r="F95" s="98" t="str">
        <f>VLOOKUP(E95,VIP!$A$2:$O11467,2,0)</f>
        <v>DRBR523</v>
      </c>
      <c r="G95" s="98" t="str">
        <f>VLOOKUP(E95,'LISTADO ATM'!$A$2:$B$898,2,0)</f>
        <v xml:space="preserve">ATM Edificio Propagas </v>
      </c>
      <c r="H95" s="98" t="str">
        <f>VLOOKUP(E95,VIP!$A$2:$O16366,7,FALSE)</f>
        <v>Si</v>
      </c>
      <c r="I95" s="98" t="str">
        <f>VLOOKUP(E95,VIP!$A$2:$O8331,8,FALSE)</f>
        <v>Si</v>
      </c>
      <c r="J95" s="98" t="str">
        <f>VLOOKUP(E95,VIP!$A$2:$O8281,8,FALSE)</f>
        <v>Si</v>
      </c>
      <c r="K95" s="98" t="str">
        <f>VLOOKUP(E95,VIP!$A$2:$O11855,6,0)</f>
        <v>NO</v>
      </c>
      <c r="L95" s="125" t="s">
        <v>2228</v>
      </c>
      <c r="M95" s="128" t="s">
        <v>2566</v>
      </c>
      <c r="N95" s="129" t="s">
        <v>2568</v>
      </c>
      <c r="O95" s="98" t="s">
        <v>2478</v>
      </c>
      <c r="P95" s="128"/>
      <c r="Q95" s="129">
        <v>44251.572222222225</v>
      </c>
    </row>
    <row r="96" spans="1:17" ht="18" x14ac:dyDescent="0.25">
      <c r="A96" s="98" t="str">
        <f>VLOOKUP(E96,'[1]LISTADO ATM'!$A$2:$C$898,3,0)</f>
        <v>DISTRITO NACIONAL</v>
      </c>
      <c r="B96" s="112">
        <v>335799837</v>
      </c>
      <c r="C96" s="124">
        <v>44249.576805555553</v>
      </c>
      <c r="D96" s="98" t="s">
        <v>2472</v>
      </c>
      <c r="E96" s="103">
        <v>971</v>
      </c>
      <c r="F96" s="98" t="str">
        <f>VLOOKUP(E96,VIP!$A$2:$O11463,2,0)</f>
        <v>DRBR24U</v>
      </c>
      <c r="G96" s="98" t="str">
        <f>VLOOKUP(E96,'[1]LISTADO ATM'!$A$2:$B$897,2,0)</f>
        <v xml:space="preserve">ATM Club Banreservas I </v>
      </c>
      <c r="H96" s="98" t="str">
        <f>VLOOKUP(E96,[1]VIP!$A$2:$O16366,7,FALSE)</f>
        <v>Si</v>
      </c>
      <c r="I96" s="98" t="str">
        <f>VLOOKUP(E96,[1]VIP!$A$2:$O8331,8,FALSE)</f>
        <v>Si</v>
      </c>
      <c r="J96" s="98" t="str">
        <f>VLOOKUP(E96,[1]VIP!$A$2:$O8281,8,FALSE)</f>
        <v>Si</v>
      </c>
      <c r="K96" s="98" t="str">
        <f>VLOOKUP(E96,[1]VIP!$A$2:$O11855,6,0)</f>
        <v>NO</v>
      </c>
      <c r="L96" s="125" t="s">
        <v>2462</v>
      </c>
      <c r="M96" s="128" t="s">
        <v>2566</v>
      </c>
      <c r="N96" s="127" t="s">
        <v>2476</v>
      </c>
      <c r="O96" s="98" t="s">
        <v>2477</v>
      </c>
      <c r="P96" s="128"/>
      <c r="Q96" s="129">
        <v>44251.472222222219</v>
      </c>
    </row>
    <row r="97" spans="1:17" ht="18" x14ac:dyDescent="0.25">
      <c r="A97" s="98" t="str">
        <f>VLOOKUP(E97,'[1]LISTADO ATM'!$A$2:$C$898,3,0)</f>
        <v>DISTRITO NACIONAL</v>
      </c>
      <c r="B97" s="112">
        <v>335799793</v>
      </c>
      <c r="C97" s="124">
        <v>44249.55741898148</v>
      </c>
      <c r="D97" s="98" t="s">
        <v>2189</v>
      </c>
      <c r="E97" s="103">
        <v>180</v>
      </c>
      <c r="F97" s="98" t="str">
        <f>VLOOKUP(E97,VIP!$A$2:$O11462,2,0)</f>
        <v>DRBR180</v>
      </c>
      <c r="G97" s="98" t="str">
        <f>VLOOKUP(E97,'[1]LISTADO ATM'!$A$2:$B$897,2,0)</f>
        <v xml:space="preserve">ATM Megacentro II </v>
      </c>
      <c r="H97" s="98" t="str">
        <f>VLOOKUP(E97,[1]VIP!$A$2:$O16373,7,FALSE)</f>
        <v>Si</v>
      </c>
      <c r="I97" s="98" t="str">
        <f>VLOOKUP(E97,[1]VIP!$A$2:$O8338,8,FALSE)</f>
        <v>Si</v>
      </c>
      <c r="J97" s="98" t="str">
        <f>VLOOKUP(E97,[1]VIP!$A$2:$O8288,8,FALSE)</f>
        <v>Si</v>
      </c>
      <c r="K97" s="98" t="str">
        <f>VLOOKUP(E97,[1]VIP!$A$2:$O11862,6,0)</f>
        <v>SI</v>
      </c>
      <c r="L97" s="125" t="s">
        <v>2228</v>
      </c>
      <c r="M97" s="128" t="s">
        <v>2566</v>
      </c>
      <c r="N97" s="129" t="s">
        <v>2568</v>
      </c>
      <c r="O97" s="98" t="s">
        <v>2478</v>
      </c>
      <c r="P97" s="128"/>
      <c r="Q97" s="129">
        <v>44251.561111111114</v>
      </c>
    </row>
    <row r="98" spans="1:17" ht="18" x14ac:dyDescent="0.25">
      <c r="A98" s="98" t="str">
        <f>VLOOKUP(E98,'[1]LISTADO ATM'!$A$2:$C$898,3,0)</f>
        <v>DISTRITO NACIONAL</v>
      </c>
      <c r="B98" s="112">
        <v>335799636</v>
      </c>
      <c r="C98" s="124">
        <v>44249.501296296294</v>
      </c>
      <c r="D98" s="98" t="s">
        <v>2189</v>
      </c>
      <c r="E98" s="103">
        <v>238</v>
      </c>
      <c r="F98" s="98" t="str">
        <f>VLOOKUP(E98,VIP!$A$2:$O11460,2,0)</f>
        <v>DRBR238</v>
      </c>
      <c r="G98" s="98" t="str">
        <f>VLOOKUP(E98,'[1]LISTADO ATM'!$A$2:$B$897,2,0)</f>
        <v xml:space="preserve">ATM Multicentro La Sirena Charles de Gaulle </v>
      </c>
      <c r="H98" s="98" t="str">
        <f>VLOOKUP(E98,[1]VIP!$A$2:$O16374,7,FALSE)</f>
        <v>Si</v>
      </c>
      <c r="I98" s="98" t="str">
        <f>VLOOKUP(E98,[1]VIP!$A$2:$O8339,8,FALSE)</f>
        <v>Si</v>
      </c>
      <c r="J98" s="98" t="str">
        <f>VLOOKUP(E98,[1]VIP!$A$2:$O8289,8,FALSE)</f>
        <v>Si</v>
      </c>
      <c r="K98" s="98" t="str">
        <f>VLOOKUP(E98,[1]VIP!$A$2:$O11863,6,0)</f>
        <v>No</v>
      </c>
      <c r="L98" s="125" t="s">
        <v>2496</v>
      </c>
      <c r="M98" s="128" t="s">
        <v>2566</v>
      </c>
      <c r="N98" s="127" t="s">
        <v>2476</v>
      </c>
      <c r="O98" s="98" t="s">
        <v>2478</v>
      </c>
      <c r="P98" s="128"/>
      <c r="Q98" s="129">
        <v>44251.320138888892</v>
      </c>
    </row>
    <row r="99" spans="1:17" ht="18" x14ac:dyDescent="0.25">
      <c r="A99" s="98" t="str">
        <f>VLOOKUP(E99,'[1]LISTADO ATM'!$A$2:$C$898,3,0)</f>
        <v>DISTRITO NACIONAL</v>
      </c>
      <c r="B99" s="112">
        <v>335799574</v>
      </c>
      <c r="C99" s="124">
        <v>44249.489560185182</v>
      </c>
      <c r="D99" s="98" t="s">
        <v>2189</v>
      </c>
      <c r="E99" s="103">
        <v>149</v>
      </c>
      <c r="F99" s="98" t="str">
        <f>VLOOKUP(E99,VIP!$A$2:$O11459,2,0)</f>
        <v>DRBR149</v>
      </c>
      <c r="G99" s="98" t="str">
        <f>VLOOKUP(E99,'[1]LISTADO ATM'!$A$2:$B$897,2,0)</f>
        <v>ATM Estación Metro Concepción</v>
      </c>
      <c r="H99" s="98" t="str">
        <f>VLOOKUP(E99,[1]VIP!$A$2:$O16380,7,FALSE)</f>
        <v>N/A</v>
      </c>
      <c r="I99" s="98" t="str">
        <f>VLOOKUP(E99,[1]VIP!$A$2:$O8345,8,FALSE)</f>
        <v>N/A</v>
      </c>
      <c r="J99" s="98" t="str">
        <f>VLOOKUP(E99,[1]VIP!$A$2:$O8295,8,FALSE)</f>
        <v>N/A</v>
      </c>
      <c r="K99" s="98" t="str">
        <f>VLOOKUP(E99,[1]VIP!$A$2:$O11869,6,0)</f>
        <v>N/A</v>
      </c>
      <c r="L99" s="125" t="s">
        <v>2228</v>
      </c>
      <c r="M99" s="128" t="s">
        <v>2566</v>
      </c>
      <c r="N99" s="127" t="s">
        <v>2476</v>
      </c>
      <c r="O99" s="98" t="s">
        <v>2478</v>
      </c>
      <c r="P99" s="128"/>
      <c r="Q99" s="129">
        <v>44251.314583333333</v>
      </c>
    </row>
    <row r="100" spans="1:17" ht="18" x14ac:dyDescent="0.25">
      <c r="A100" s="98" t="str">
        <f>VLOOKUP(E100,'LISTADO ATM'!$A$2:$C$899,3,0)</f>
        <v>SUR</v>
      </c>
      <c r="B100" s="112">
        <v>335798863</v>
      </c>
      <c r="C100" s="124">
        <v>44248.743113425924</v>
      </c>
      <c r="D100" s="98" t="s">
        <v>2189</v>
      </c>
      <c r="E100" s="103">
        <v>576</v>
      </c>
      <c r="F100" s="98" t="str">
        <f>VLOOKUP(E100,VIP!$A$2:$O11457,2,0)</f>
        <v>DRBR576</v>
      </c>
      <c r="G100" s="98" t="str">
        <f>VLOOKUP(E100,'LISTADO ATM'!$A$2:$B$898,2,0)</f>
        <v>ATM Nizao</v>
      </c>
      <c r="H100" s="98">
        <f>VLOOKUP(E100,VIP!$A$2:$O16378,7,FALSE)</f>
        <v>0</v>
      </c>
      <c r="I100" s="98">
        <f>VLOOKUP(E100,VIP!$A$2:$O8343,8,FALSE)</f>
        <v>0</v>
      </c>
      <c r="J100" s="98">
        <f>VLOOKUP(E100,VIP!$A$2:$O8293,8,FALSE)</f>
        <v>0</v>
      </c>
      <c r="K100" s="98">
        <f>VLOOKUP(E100,VIP!$A$2:$O11867,6,0)</f>
        <v>0</v>
      </c>
      <c r="L100" s="125" t="s">
        <v>2228</v>
      </c>
      <c r="M100" s="128" t="s">
        <v>2566</v>
      </c>
      <c r="N100" s="127" t="s">
        <v>2567</v>
      </c>
      <c r="O100" s="98" t="s">
        <v>2478</v>
      </c>
      <c r="P100" s="128"/>
      <c r="Q100" s="129">
        <v>44251.789606481485</v>
      </c>
    </row>
    <row r="101" spans="1:17" ht="18" x14ac:dyDescent="0.25">
      <c r="A101" s="98" t="str">
        <f>VLOOKUP(E101,'LISTADO ATM'!$A$2:$C$899,3,0)</f>
        <v>DISTRITO NACIONAL</v>
      </c>
      <c r="B101" s="112">
        <v>335798643</v>
      </c>
      <c r="C101" s="124">
        <v>44247.533587962964</v>
      </c>
      <c r="D101" s="98" t="s">
        <v>2189</v>
      </c>
      <c r="E101" s="103">
        <v>435</v>
      </c>
      <c r="F101" s="98" t="str">
        <f>VLOOKUP(E101,VIP!$A$2:$O11468,2,0)</f>
        <v>DRBR435</v>
      </c>
      <c r="G101" s="98" t="str">
        <f>VLOOKUP(E101,'LISTADO ATM'!$A$2:$B$898,2,0)</f>
        <v xml:space="preserve">ATM Autobanco Torre I </v>
      </c>
      <c r="H101" s="98" t="str">
        <f>VLOOKUP(E101,VIP!$A$2:$O16389,7,FALSE)</f>
        <v>Si</v>
      </c>
      <c r="I101" s="98" t="str">
        <f>VLOOKUP(E101,VIP!$A$2:$O8354,8,FALSE)</f>
        <v>Si</v>
      </c>
      <c r="J101" s="98" t="str">
        <f>VLOOKUP(E101,VIP!$A$2:$O8304,8,FALSE)</f>
        <v>Si</v>
      </c>
      <c r="K101" s="98" t="str">
        <f>VLOOKUP(E101,VIP!$A$2:$O11878,6,0)</f>
        <v>SI</v>
      </c>
      <c r="L101" s="125" t="s">
        <v>2228</v>
      </c>
      <c r="M101" s="128" t="s">
        <v>2566</v>
      </c>
      <c r="N101" s="127" t="s">
        <v>2567</v>
      </c>
      <c r="O101" s="98" t="s">
        <v>2478</v>
      </c>
      <c r="P101" s="128"/>
      <c r="Q101" s="129">
        <v>44251.785821759258</v>
      </c>
    </row>
    <row r="102" spans="1:17" ht="18" x14ac:dyDescent="0.25">
      <c r="A102" s="98" t="str">
        <f>VLOOKUP(E102,'LISTADO ATM'!$A$2:$C$899,3,0)</f>
        <v>DISTRITO NACIONAL</v>
      </c>
      <c r="B102" s="112" t="s">
        <v>2645</v>
      </c>
      <c r="C102" s="124">
        <v>44251.913159722222</v>
      </c>
      <c r="D102" s="98" t="s">
        <v>2472</v>
      </c>
      <c r="E102" s="103">
        <v>32</v>
      </c>
      <c r="F102" s="98" t="str">
        <f>VLOOKUP(E102,VIP!$A$2:$O11469,2,0)</f>
        <v>DRBR032</v>
      </c>
      <c r="G102" s="98" t="str">
        <f>VLOOKUP(E102,'LISTADO ATM'!$A$2:$B$898,2,0)</f>
        <v xml:space="preserve">ATM Oficina San Martín II </v>
      </c>
      <c r="H102" s="98" t="str">
        <f>VLOOKUP(E102,VIP!$A$2:$O16390,7,FALSE)</f>
        <v>Si</v>
      </c>
      <c r="I102" s="98" t="str">
        <f>VLOOKUP(E102,VIP!$A$2:$O8355,8,FALSE)</f>
        <v>Si</v>
      </c>
      <c r="J102" s="98" t="str">
        <f>VLOOKUP(E102,VIP!$A$2:$O8305,8,FALSE)</f>
        <v>Si</v>
      </c>
      <c r="K102" s="98" t="str">
        <f>VLOOKUP(E102,VIP!$A$2:$O11879,6,0)</f>
        <v>NO</v>
      </c>
      <c r="L102" s="125" t="s">
        <v>2430</v>
      </c>
      <c r="M102" s="126" t="s">
        <v>2469</v>
      </c>
      <c r="N102" s="127" t="s">
        <v>2476</v>
      </c>
      <c r="O102" s="98" t="s">
        <v>2477</v>
      </c>
      <c r="P102" s="128"/>
      <c r="Q102" s="126" t="s">
        <v>2430</v>
      </c>
    </row>
    <row r="103" spans="1:17" ht="18" x14ac:dyDescent="0.25">
      <c r="A103" s="98" t="str">
        <f>VLOOKUP(E103,'LISTADO ATM'!$A$2:$C$899,3,0)</f>
        <v>DISTRITO NACIONAL</v>
      </c>
      <c r="B103" s="112" t="s">
        <v>2646</v>
      </c>
      <c r="C103" s="124">
        <v>44251.8981712963</v>
      </c>
      <c r="D103" s="98" t="s">
        <v>2189</v>
      </c>
      <c r="E103" s="103">
        <v>570</v>
      </c>
      <c r="F103" s="98" t="str">
        <f>VLOOKUP(E103,VIP!$A$2:$O11470,2,0)</f>
        <v>DRBR478</v>
      </c>
      <c r="G103" s="98" t="str">
        <f>VLOOKUP(E103,'LISTADO ATM'!$A$2:$B$898,2,0)</f>
        <v xml:space="preserve">ATM S/M Liverpool Villa Mella </v>
      </c>
      <c r="H103" s="98" t="str">
        <f>VLOOKUP(E103,VIP!$A$2:$O16391,7,FALSE)</f>
        <v>Si</v>
      </c>
      <c r="I103" s="98" t="str">
        <f>VLOOKUP(E103,VIP!$A$2:$O8356,8,FALSE)</f>
        <v>Si</v>
      </c>
      <c r="J103" s="98" t="str">
        <f>VLOOKUP(E103,VIP!$A$2:$O8306,8,FALSE)</f>
        <v>Si</v>
      </c>
      <c r="K103" s="98" t="str">
        <f>VLOOKUP(E103,VIP!$A$2:$O11880,6,0)</f>
        <v>NO</v>
      </c>
      <c r="L103" s="125" t="s">
        <v>2228</v>
      </c>
      <c r="M103" s="126" t="s">
        <v>2469</v>
      </c>
      <c r="N103" s="127" t="s">
        <v>2476</v>
      </c>
      <c r="O103" s="98" t="s">
        <v>2478</v>
      </c>
      <c r="P103" s="128"/>
      <c r="Q103" s="126" t="s">
        <v>2228</v>
      </c>
    </row>
    <row r="104" spans="1:17" ht="18" x14ac:dyDescent="0.25">
      <c r="A104" s="98" t="str">
        <f>VLOOKUP(E104,'LISTADO ATM'!$A$2:$C$899,3,0)</f>
        <v>SUR</v>
      </c>
      <c r="B104" s="112" t="s">
        <v>2647</v>
      </c>
      <c r="C104" s="124">
        <v>44251.896354166667</v>
      </c>
      <c r="D104" s="98" t="s">
        <v>2189</v>
      </c>
      <c r="E104" s="103">
        <v>50</v>
      </c>
      <c r="F104" s="98" t="str">
        <f>VLOOKUP(E104,VIP!$A$2:$O11471,2,0)</f>
        <v>DRBR050</v>
      </c>
      <c r="G104" s="98" t="str">
        <f>VLOOKUP(E104,'LISTADO ATM'!$A$2:$B$898,2,0)</f>
        <v xml:space="preserve">ATM Oficina Padre Las Casas (Azua) </v>
      </c>
      <c r="H104" s="98" t="str">
        <f>VLOOKUP(E104,VIP!$A$2:$O16392,7,FALSE)</f>
        <v>Si</v>
      </c>
      <c r="I104" s="98" t="str">
        <f>VLOOKUP(E104,VIP!$A$2:$O8357,8,FALSE)</f>
        <v>Si</v>
      </c>
      <c r="J104" s="98" t="str">
        <f>VLOOKUP(E104,VIP!$A$2:$O8307,8,FALSE)</f>
        <v>Si</v>
      </c>
      <c r="K104" s="98" t="str">
        <f>VLOOKUP(E104,VIP!$A$2:$O11881,6,0)</f>
        <v>NO</v>
      </c>
      <c r="L104" s="125" t="s">
        <v>2434</v>
      </c>
      <c r="M104" s="126" t="s">
        <v>2469</v>
      </c>
      <c r="N104" s="127" t="s">
        <v>2476</v>
      </c>
      <c r="O104" s="98" t="s">
        <v>2478</v>
      </c>
      <c r="P104" s="128"/>
      <c r="Q104" s="126" t="s">
        <v>2434</v>
      </c>
    </row>
    <row r="105" spans="1:17" ht="18" x14ac:dyDescent="0.25">
      <c r="A105" s="98" t="str">
        <f>VLOOKUP(E105,'LISTADO ATM'!$A$2:$C$899,3,0)</f>
        <v>DISTRITO NACIONAL</v>
      </c>
      <c r="B105" s="112" t="s">
        <v>2648</v>
      </c>
      <c r="C105" s="124">
        <v>44251.894976851851</v>
      </c>
      <c r="D105" s="98" t="s">
        <v>2189</v>
      </c>
      <c r="E105" s="103">
        <v>850</v>
      </c>
      <c r="F105" s="98" t="str">
        <f>VLOOKUP(E105,VIP!$A$2:$O11472,2,0)</f>
        <v>DRBR850</v>
      </c>
      <c r="G105" s="98" t="str">
        <f>VLOOKUP(E105,'LISTADO ATM'!$A$2:$B$898,2,0)</f>
        <v xml:space="preserve">ATM Hotel Be Live Hamaca </v>
      </c>
      <c r="H105" s="98" t="str">
        <f>VLOOKUP(E105,VIP!$A$2:$O16393,7,FALSE)</f>
        <v>Si</v>
      </c>
      <c r="I105" s="98" t="str">
        <f>VLOOKUP(E105,VIP!$A$2:$O8358,8,FALSE)</f>
        <v>Si</v>
      </c>
      <c r="J105" s="98" t="str">
        <f>VLOOKUP(E105,VIP!$A$2:$O8308,8,FALSE)</f>
        <v>Si</v>
      </c>
      <c r="K105" s="98" t="str">
        <f>VLOOKUP(E105,VIP!$A$2:$O11882,6,0)</f>
        <v>NO</v>
      </c>
      <c r="L105" s="125" t="s">
        <v>2254</v>
      </c>
      <c r="M105" s="126" t="s">
        <v>2469</v>
      </c>
      <c r="N105" s="127" t="s">
        <v>2476</v>
      </c>
      <c r="O105" s="98" t="s">
        <v>2478</v>
      </c>
      <c r="P105" s="128"/>
      <c r="Q105" s="126" t="s">
        <v>2254</v>
      </c>
    </row>
    <row r="106" spans="1:17" ht="18" x14ac:dyDescent="0.25">
      <c r="A106" s="98" t="str">
        <f>VLOOKUP(E106,'LISTADO ATM'!$A$2:$C$899,3,0)</f>
        <v>SUR</v>
      </c>
      <c r="B106" s="112" t="s">
        <v>2649</v>
      </c>
      <c r="C106" s="124">
        <v>44251.893622685187</v>
      </c>
      <c r="D106" s="98" t="s">
        <v>2472</v>
      </c>
      <c r="E106" s="103">
        <v>101</v>
      </c>
      <c r="F106" s="98" t="str">
        <f>VLOOKUP(E106,VIP!$A$2:$O11473,2,0)</f>
        <v>DRBR101</v>
      </c>
      <c r="G106" s="98" t="str">
        <f>VLOOKUP(E106,'LISTADO ATM'!$A$2:$B$898,2,0)</f>
        <v xml:space="preserve">ATM Oficina San Juan de la Maguana I </v>
      </c>
      <c r="H106" s="98" t="str">
        <f>VLOOKUP(E106,VIP!$A$2:$O16394,7,FALSE)</f>
        <v>Si</v>
      </c>
      <c r="I106" s="98" t="str">
        <f>VLOOKUP(E106,VIP!$A$2:$O8359,8,FALSE)</f>
        <v>Si</v>
      </c>
      <c r="J106" s="98" t="str">
        <f>VLOOKUP(E106,VIP!$A$2:$O8309,8,FALSE)</f>
        <v>Si</v>
      </c>
      <c r="K106" s="98" t="str">
        <f>VLOOKUP(E106,VIP!$A$2:$O11883,6,0)</f>
        <v>SI</v>
      </c>
      <c r="L106" s="125" t="s">
        <v>2430</v>
      </c>
      <c r="M106" s="126" t="s">
        <v>2469</v>
      </c>
      <c r="N106" s="127" t="s">
        <v>2476</v>
      </c>
      <c r="O106" s="98" t="s">
        <v>2477</v>
      </c>
      <c r="P106" s="128"/>
      <c r="Q106" s="126" t="s">
        <v>2430</v>
      </c>
    </row>
    <row r="107" spans="1:17" ht="18" x14ac:dyDescent="0.25">
      <c r="A107" s="98" t="str">
        <f>VLOOKUP(E107,'LISTADO ATM'!$A$2:$C$899,3,0)</f>
        <v>DISTRITO NACIONAL</v>
      </c>
      <c r="B107" s="112" t="s">
        <v>2650</v>
      </c>
      <c r="C107" s="124">
        <v>44251.892604166664</v>
      </c>
      <c r="D107" s="98" t="s">
        <v>2472</v>
      </c>
      <c r="E107" s="103">
        <v>642</v>
      </c>
      <c r="F107" s="98" t="str">
        <f>VLOOKUP(E107,VIP!$A$2:$O11474,2,0)</f>
        <v>DRBR24O</v>
      </c>
      <c r="G107" s="98" t="str">
        <f>VLOOKUP(E107,'LISTADO ATM'!$A$2:$B$898,2,0)</f>
        <v xml:space="preserve">ATM OMSA Sto. Dgo. </v>
      </c>
      <c r="H107" s="98" t="str">
        <f>VLOOKUP(E107,VIP!$A$2:$O16395,7,FALSE)</f>
        <v>Si</v>
      </c>
      <c r="I107" s="98" t="str">
        <f>VLOOKUP(E107,VIP!$A$2:$O8360,8,FALSE)</f>
        <v>Si</v>
      </c>
      <c r="J107" s="98" t="str">
        <f>VLOOKUP(E107,VIP!$A$2:$O8310,8,FALSE)</f>
        <v>Si</v>
      </c>
      <c r="K107" s="98" t="str">
        <f>VLOOKUP(E107,VIP!$A$2:$O11884,6,0)</f>
        <v>NO</v>
      </c>
      <c r="L107" s="125" t="s">
        <v>2462</v>
      </c>
      <c r="M107" s="126" t="s">
        <v>2469</v>
      </c>
      <c r="N107" s="127" t="s">
        <v>2476</v>
      </c>
      <c r="O107" s="98" t="s">
        <v>2477</v>
      </c>
      <c r="P107" s="128"/>
      <c r="Q107" s="126" t="s">
        <v>2644</v>
      </c>
    </row>
    <row r="108" spans="1:17" ht="18" x14ac:dyDescent="0.25">
      <c r="A108" s="98" t="str">
        <f>VLOOKUP(E108,'LISTADO ATM'!$A$2:$C$899,3,0)</f>
        <v>ESTE</v>
      </c>
      <c r="B108" s="112" t="s">
        <v>2651</v>
      </c>
      <c r="C108" s="124">
        <v>44251.890729166669</v>
      </c>
      <c r="D108" s="98" t="s">
        <v>2472</v>
      </c>
      <c r="E108" s="103">
        <v>651</v>
      </c>
      <c r="F108" s="98" t="str">
        <f>VLOOKUP(E108,VIP!$A$2:$O11475,2,0)</f>
        <v>DRBR651</v>
      </c>
      <c r="G108" s="98" t="str">
        <f>VLOOKUP(E108,'LISTADO ATM'!$A$2:$B$898,2,0)</f>
        <v>ATM Eco Petroleo Romana</v>
      </c>
      <c r="H108" s="98" t="str">
        <f>VLOOKUP(E108,VIP!$A$2:$O16396,7,FALSE)</f>
        <v>Si</v>
      </c>
      <c r="I108" s="98" t="str">
        <f>VLOOKUP(E108,VIP!$A$2:$O8361,8,FALSE)</f>
        <v>Si</v>
      </c>
      <c r="J108" s="98" t="str">
        <f>VLOOKUP(E108,VIP!$A$2:$O8311,8,FALSE)</f>
        <v>Si</v>
      </c>
      <c r="K108" s="98" t="str">
        <f>VLOOKUP(E108,VIP!$A$2:$O11885,6,0)</f>
        <v>NO</v>
      </c>
      <c r="L108" s="125" t="s">
        <v>2462</v>
      </c>
      <c r="M108" s="126" t="s">
        <v>2469</v>
      </c>
      <c r="N108" s="127" t="s">
        <v>2476</v>
      </c>
      <c r="O108" s="98" t="s">
        <v>2477</v>
      </c>
      <c r="P108" s="128"/>
      <c r="Q108" s="126" t="s">
        <v>2644</v>
      </c>
    </row>
    <row r="109" spans="1:17" ht="18" x14ac:dyDescent="0.25">
      <c r="A109" s="98" t="str">
        <f>VLOOKUP(E109,'LISTADO ATM'!$A$2:$C$899,3,0)</f>
        <v>NORTE</v>
      </c>
      <c r="B109" s="112" t="s">
        <v>2652</v>
      </c>
      <c r="C109" s="124">
        <v>44251.888819444444</v>
      </c>
      <c r="D109" s="98" t="s">
        <v>2501</v>
      </c>
      <c r="E109" s="103">
        <v>687</v>
      </c>
      <c r="F109" s="98" t="str">
        <f>VLOOKUP(E109,VIP!$A$2:$O11476,2,0)</f>
        <v>DRBR687</v>
      </c>
      <c r="G109" s="98" t="str">
        <f>VLOOKUP(E109,'LISTADO ATM'!$A$2:$B$898,2,0)</f>
        <v>ATM Oficina Monterrico II</v>
      </c>
      <c r="H109" s="98" t="str">
        <f>VLOOKUP(E109,VIP!$A$2:$O16397,7,FALSE)</f>
        <v>NO</v>
      </c>
      <c r="I109" s="98" t="str">
        <f>VLOOKUP(E109,VIP!$A$2:$O8362,8,FALSE)</f>
        <v>NO</v>
      </c>
      <c r="J109" s="98" t="str">
        <f>VLOOKUP(E109,VIP!$A$2:$O8312,8,FALSE)</f>
        <v>NO</v>
      </c>
      <c r="K109" s="98" t="str">
        <f>VLOOKUP(E109,VIP!$A$2:$O11886,6,0)</f>
        <v>SI</v>
      </c>
      <c r="L109" s="125" t="s">
        <v>2430</v>
      </c>
      <c r="M109" s="126" t="s">
        <v>2469</v>
      </c>
      <c r="N109" s="127" t="s">
        <v>2476</v>
      </c>
      <c r="O109" s="98" t="s">
        <v>2502</v>
      </c>
      <c r="P109" s="128"/>
      <c r="Q109" s="126" t="s">
        <v>2430</v>
      </c>
    </row>
    <row r="110" spans="1:17" ht="18" x14ac:dyDescent="0.25">
      <c r="A110" s="98" t="str">
        <f>VLOOKUP(E110,'LISTADO ATM'!$A$2:$C$899,3,0)</f>
        <v>NORTE</v>
      </c>
      <c r="B110" s="112" t="s">
        <v>2653</v>
      </c>
      <c r="C110" s="124">
        <v>44251.887557870374</v>
      </c>
      <c r="D110" s="98" t="s">
        <v>2501</v>
      </c>
      <c r="E110" s="103">
        <v>809</v>
      </c>
      <c r="F110" s="98" t="str">
        <f>VLOOKUP(E110,VIP!$A$2:$O11477,2,0)</f>
        <v>DRBR809</v>
      </c>
      <c r="G110" s="98" t="str">
        <f>VLOOKUP(E110,'LISTADO ATM'!$A$2:$B$898,2,0)</f>
        <v>ATM Yoma (Cotuí)</v>
      </c>
      <c r="H110" s="98" t="str">
        <f>VLOOKUP(E110,VIP!$A$2:$O16398,7,FALSE)</f>
        <v>Si</v>
      </c>
      <c r="I110" s="98" t="str">
        <f>VLOOKUP(E110,VIP!$A$2:$O8363,8,FALSE)</f>
        <v>Si</v>
      </c>
      <c r="J110" s="98" t="str">
        <f>VLOOKUP(E110,VIP!$A$2:$O8313,8,FALSE)</f>
        <v>Si</v>
      </c>
      <c r="K110" s="98" t="str">
        <f>VLOOKUP(E110,VIP!$A$2:$O11887,6,0)</f>
        <v>NO</v>
      </c>
      <c r="L110" s="125" t="s">
        <v>2430</v>
      </c>
      <c r="M110" s="126" t="s">
        <v>2469</v>
      </c>
      <c r="N110" s="127" t="s">
        <v>2476</v>
      </c>
      <c r="O110" s="98" t="s">
        <v>2502</v>
      </c>
      <c r="P110" s="128"/>
      <c r="Q110" s="126" t="s">
        <v>2430</v>
      </c>
    </row>
    <row r="111" spans="1:17" ht="18" x14ac:dyDescent="0.25">
      <c r="A111" s="98" t="str">
        <f>VLOOKUP(E111,'LISTADO ATM'!$A$2:$C$899,3,0)</f>
        <v>SUR</v>
      </c>
      <c r="B111" s="112" t="s">
        <v>2654</v>
      </c>
      <c r="C111" s="124">
        <v>44251.885567129626</v>
      </c>
      <c r="D111" s="98" t="s">
        <v>2472</v>
      </c>
      <c r="E111" s="103">
        <v>783</v>
      </c>
      <c r="F111" s="98" t="str">
        <f>VLOOKUP(E111,VIP!$A$2:$O11478,2,0)</f>
        <v>DRBR303</v>
      </c>
      <c r="G111" s="98" t="str">
        <f>VLOOKUP(E111,'LISTADO ATM'!$A$2:$B$898,2,0)</f>
        <v xml:space="preserve">ATM Autobanco Alfa y Omega (Barahona) </v>
      </c>
      <c r="H111" s="98" t="str">
        <f>VLOOKUP(E111,VIP!$A$2:$O16399,7,FALSE)</f>
        <v>Si</v>
      </c>
      <c r="I111" s="98" t="str">
        <f>VLOOKUP(E111,VIP!$A$2:$O8364,8,FALSE)</f>
        <v>Si</v>
      </c>
      <c r="J111" s="98" t="str">
        <f>VLOOKUP(E111,VIP!$A$2:$O8314,8,FALSE)</f>
        <v>Si</v>
      </c>
      <c r="K111" s="98" t="str">
        <f>VLOOKUP(E111,VIP!$A$2:$O11888,6,0)</f>
        <v>NO</v>
      </c>
      <c r="L111" s="125" t="s">
        <v>2430</v>
      </c>
      <c r="M111" s="126" t="s">
        <v>2469</v>
      </c>
      <c r="N111" s="127" t="s">
        <v>2476</v>
      </c>
      <c r="O111" s="98" t="s">
        <v>2477</v>
      </c>
      <c r="P111" s="128"/>
      <c r="Q111" s="126" t="s">
        <v>2430</v>
      </c>
    </row>
    <row r="112" spans="1:17" ht="18" x14ac:dyDescent="0.25">
      <c r="A112" s="98" t="str">
        <f>VLOOKUP(E112,'LISTADO ATM'!$A$2:$C$899,3,0)</f>
        <v>DISTRITO NACIONAL</v>
      </c>
      <c r="B112" s="112" t="s">
        <v>2655</v>
      </c>
      <c r="C112" s="124">
        <v>44251.883923611109</v>
      </c>
      <c r="D112" s="98" t="s">
        <v>2472</v>
      </c>
      <c r="E112" s="103">
        <v>706</v>
      </c>
      <c r="F112" s="98" t="str">
        <f>VLOOKUP(E112,VIP!$A$2:$O11479,2,0)</f>
        <v>DRBR706</v>
      </c>
      <c r="G112" s="98" t="str">
        <f>VLOOKUP(E112,'LISTADO ATM'!$A$2:$B$898,2,0)</f>
        <v xml:space="preserve">ATM S/M Pristine </v>
      </c>
      <c r="H112" s="98" t="str">
        <f>VLOOKUP(E112,VIP!$A$2:$O16400,7,FALSE)</f>
        <v>Si</v>
      </c>
      <c r="I112" s="98" t="str">
        <f>VLOOKUP(E112,VIP!$A$2:$O8365,8,FALSE)</f>
        <v>Si</v>
      </c>
      <c r="J112" s="98" t="str">
        <f>VLOOKUP(E112,VIP!$A$2:$O8315,8,FALSE)</f>
        <v>Si</v>
      </c>
      <c r="K112" s="98" t="str">
        <f>VLOOKUP(E112,VIP!$A$2:$O11889,6,0)</f>
        <v>NO</v>
      </c>
      <c r="L112" s="125" t="s">
        <v>2430</v>
      </c>
      <c r="M112" s="126" t="s">
        <v>2469</v>
      </c>
      <c r="N112" s="127" t="s">
        <v>2476</v>
      </c>
      <c r="O112" s="98" t="s">
        <v>2477</v>
      </c>
      <c r="P112" s="128"/>
      <c r="Q112" s="126" t="s">
        <v>2430</v>
      </c>
    </row>
    <row r="113" spans="1:17" ht="18" x14ac:dyDescent="0.25">
      <c r="A113" s="98" t="str">
        <f>VLOOKUP(E113,'LISTADO ATM'!$A$2:$C$899,3,0)</f>
        <v>SUR</v>
      </c>
      <c r="B113" s="112" t="s">
        <v>2656</v>
      </c>
      <c r="C113" s="124">
        <v>44251.881481481483</v>
      </c>
      <c r="D113" s="98" t="s">
        <v>2472</v>
      </c>
      <c r="E113" s="103">
        <v>592</v>
      </c>
      <c r="F113" s="98" t="str">
        <f>VLOOKUP(E113,VIP!$A$2:$O11480,2,0)</f>
        <v>DRBR081</v>
      </c>
      <c r="G113" s="98" t="str">
        <f>VLOOKUP(E113,'LISTADO ATM'!$A$2:$B$898,2,0)</f>
        <v xml:space="preserve">ATM Centro de Caja San Cristóbal I </v>
      </c>
      <c r="H113" s="98" t="str">
        <f>VLOOKUP(E113,VIP!$A$2:$O16401,7,FALSE)</f>
        <v>Si</v>
      </c>
      <c r="I113" s="98" t="str">
        <f>VLOOKUP(E113,VIP!$A$2:$O8366,8,FALSE)</f>
        <v>Si</v>
      </c>
      <c r="J113" s="98" t="str">
        <f>VLOOKUP(E113,VIP!$A$2:$O8316,8,FALSE)</f>
        <v>Si</v>
      </c>
      <c r="K113" s="98" t="str">
        <f>VLOOKUP(E113,VIP!$A$2:$O11890,6,0)</f>
        <v>SI</v>
      </c>
      <c r="L113" s="125" t="s">
        <v>2430</v>
      </c>
      <c r="M113" s="126" t="s">
        <v>2469</v>
      </c>
      <c r="N113" s="127" t="s">
        <v>2476</v>
      </c>
      <c r="O113" s="98" t="s">
        <v>2477</v>
      </c>
      <c r="P113" s="128"/>
      <c r="Q113" s="126" t="s">
        <v>2430</v>
      </c>
    </row>
    <row r="114" spans="1:17" ht="18" x14ac:dyDescent="0.25">
      <c r="A114" s="98" t="str">
        <f>VLOOKUP(E114,'LISTADO ATM'!$A$2:$C$899,3,0)</f>
        <v>NORTE</v>
      </c>
      <c r="B114" s="112" t="s">
        <v>2657</v>
      </c>
      <c r="C114" s="124">
        <v>44251.878298611111</v>
      </c>
      <c r="D114" s="98" t="s">
        <v>2501</v>
      </c>
      <c r="E114" s="103">
        <v>645</v>
      </c>
      <c r="F114" s="98" t="str">
        <f>VLOOKUP(E114,VIP!$A$2:$O11481,2,0)</f>
        <v>DRBR329</v>
      </c>
      <c r="G114" s="98" t="str">
        <f>VLOOKUP(E114,'LISTADO ATM'!$A$2:$B$898,2,0)</f>
        <v xml:space="preserve">ATM UNP Cabrera </v>
      </c>
      <c r="H114" s="98" t="str">
        <f>VLOOKUP(E114,VIP!$A$2:$O16402,7,FALSE)</f>
        <v>Si</v>
      </c>
      <c r="I114" s="98" t="str">
        <f>VLOOKUP(E114,VIP!$A$2:$O8367,8,FALSE)</f>
        <v>Si</v>
      </c>
      <c r="J114" s="98" t="str">
        <f>VLOOKUP(E114,VIP!$A$2:$O8317,8,FALSE)</f>
        <v>Si</v>
      </c>
      <c r="K114" s="98" t="str">
        <f>VLOOKUP(E114,VIP!$A$2:$O11891,6,0)</f>
        <v>NO</v>
      </c>
      <c r="L114" s="125" t="s">
        <v>2430</v>
      </c>
      <c r="M114" s="126" t="s">
        <v>2469</v>
      </c>
      <c r="N114" s="127" t="s">
        <v>2476</v>
      </c>
      <c r="O114" s="98" t="s">
        <v>2502</v>
      </c>
      <c r="P114" s="128"/>
      <c r="Q114" s="126" t="s">
        <v>2430</v>
      </c>
    </row>
    <row r="115" spans="1:17" ht="18" x14ac:dyDescent="0.25">
      <c r="A115" s="98" t="str">
        <f>VLOOKUP(E115,'LISTADO ATM'!$A$2:$C$899,3,0)</f>
        <v>DISTRITO NACIONAL</v>
      </c>
      <c r="B115" s="112" t="s">
        <v>2658</v>
      </c>
      <c r="C115" s="124">
        <v>44251.836909722224</v>
      </c>
      <c r="D115" s="98" t="s">
        <v>2189</v>
      </c>
      <c r="E115" s="103">
        <v>719</v>
      </c>
      <c r="F115" s="98" t="str">
        <f>VLOOKUP(E115,VIP!$A$2:$O11482,2,0)</f>
        <v>DRBR419</v>
      </c>
      <c r="G115" s="98" t="str">
        <f>VLOOKUP(E115,'LISTADO ATM'!$A$2:$B$898,2,0)</f>
        <v xml:space="preserve">ATM Ayuntamiento Municipal San Luís </v>
      </c>
      <c r="H115" s="98" t="str">
        <f>VLOOKUP(E115,VIP!$A$2:$O16403,7,FALSE)</f>
        <v>Si</v>
      </c>
      <c r="I115" s="98" t="str">
        <f>VLOOKUP(E115,VIP!$A$2:$O8368,8,FALSE)</f>
        <v>Si</v>
      </c>
      <c r="J115" s="98" t="str">
        <f>VLOOKUP(E115,VIP!$A$2:$O8318,8,FALSE)</f>
        <v>Si</v>
      </c>
      <c r="K115" s="98" t="str">
        <f>VLOOKUP(E115,VIP!$A$2:$O11892,6,0)</f>
        <v>NO</v>
      </c>
      <c r="L115" s="125" t="s">
        <v>2434</v>
      </c>
      <c r="M115" s="126" t="s">
        <v>2469</v>
      </c>
      <c r="N115" s="127" t="s">
        <v>2476</v>
      </c>
      <c r="O115" s="98" t="s">
        <v>2478</v>
      </c>
      <c r="P115" s="128"/>
      <c r="Q115" s="126" t="s">
        <v>2434</v>
      </c>
    </row>
    <row r="116" spans="1:17" ht="18" x14ac:dyDescent="0.25">
      <c r="A116" s="98" t="str">
        <f>VLOOKUP(E116,'LISTADO ATM'!$A$2:$C$899,3,0)</f>
        <v>DISTRITO NACIONAL</v>
      </c>
      <c r="B116" s="112" t="s">
        <v>2634</v>
      </c>
      <c r="C116" s="124">
        <v>44251.746249999997</v>
      </c>
      <c r="D116" s="98" t="s">
        <v>2189</v>
      </c>
      <c r="E116" s="103">
        <v>54</v>
      </c>
      <c r="F116" s="98" t="str">
        <f>VLOOKUP(E116,VIP!$A$2:$O11478,2,0)</f>
        <v>DRBR054</v>
      </c>
      <c r="G116" s="98" t="str">
        <f>VLOOKUP(E116,'LISTADO ATM'!$A$2:$B$898,2,0)</f>
        <v xml:space="preserve">ATM Autoservicio Galería 360 </v>
      </c>
      <c r="H116" s="98" t="str">
        <f>VLOOKUP(E116,VIP!$A$2:$O16367,7,FALSE)</f>
        <v>Si</v>
      </c>
      <c r="I116" s="98" t="str">
        <f>VLOOKUP(E116,VIP!$A$2:$O8332,8,FALSE)</f>
        <v>Si</v>
      </c>
      <c r="J116" s="98" t="str">
        <f>VLOOKUP(E116,VIP!$A$2:$O8282,8,FALSE)</f>
        <v>Si</v>
      </c>
      <c r="K116" s="98" t="str">
        <f>VLOOKUP(E116,VIP!$A$2:$O11856,6,0)</f>
        <v>NO</v>
      </c>
      <c r="L116" s="125" t="s">
        <v>2228</v>
      </c>
      <c r="M116" s="126" t="s">
        <v>2469</v>
      </c>
      <c r="N116" s="127" t="s">
        <v>2476</v>
      </c>
      <c r="O116" s="98" t="s">
        <v>2478</v>
      </c>
      <c r="P116" s="126"/>
      <c r="Q116" s="126" t="s">
        <v>2228</v>
      </c>
    </row>
    <row r="117" spans="1:17" ht="18" x14ac:dyDescent="0.25">
      <c r="A117" s="98" t="str">
        <f>VLOOKUP(E117,'LISTADO ATM'!$A$2:$C$899,3,0)</f>
        <v>DISTRITO NACIONAL</v>
      </c>
      <c r="B117" s="112" t="s">
        <v>2635</v>
      </c>
      <c r="C117" s="124">
        <v>44251.743379629632</v>
      </c>
      <c r="D117" s="98" t="s">
        <v>2189</v>
      </c>
      <c r="E117" s="103">
        <v>169</v>
      </c>
      <c r="F117" s="98" t="str">
        <f>VLOOKUP(E117,VIP!$A$2:$O11479,2,0)</f>
        <v>DRBR169</v>
      </c>
      <c r="G117" s="98" t="str">
        <f>VLOOKUP(E117,'LISTADO ATM'!$A$2:$B$898,2,0)</f>
        <v xml:space="preserve">ATM Oficina Caonabo </v>
      </c>
      <c r="H117" s="98" t="str">
        <f>VLOOKUP(E117,VIP!$A$2:$O16368,7,FALSE)</f>
        <v>Si</v>
      </c>
      <c r="I117" s="98" t="str">
        <f>VLOOKUP(E117,VIP!$A$2:$O8333,8,FALSE)</f>
        <v>Si</v>
      </c>
      <c r="J117" s="98" t="str">
        <f>VLOOKUP(E117,VIP!$A$2:$O8283,8,FALSE)</f>
        <v>Si</v>
      </c>
      <c r="K117" s="98" t="str">
        <f>VLOOKUP(E117,VIP!$A$2:$O11857,6,0)</f>
        <v>NO</v>
      </c>
      <c r="L117" s="125" t="s">
        <v>2228</v>
      </c>
      <c r="M117" s="126" t="s">
        <v>2469</v>
      </c>
      <c r="N117" s="127" t="s">
        <v>2476</v>
      </c>
      <c r="O117" s="98" t="s">
        <v>2478</v>
      </c>
      <c r="P117" s="126"/>
      <c r="Q117" s="126" t="s">
        <v>2228</v>
      </c>
    </row>
    <row r="118" spans="1:17" ht="18" x14ac:dyDescent="0.25">
      <c r="A118" s="98" t="str">
        <f>VLOOKUP(E118,'LISTADO ATM'!$A$2:$C$899,3,0)</f>
        <v>DISTRITO NACIONAL</v>
      </c>
      <c r="B118" s="112" t="s">
        <v>2636</v>
      </c>
      <c r="C118" s="124">
        <v>44251.742048611108</v>
      </c>
      <c r="D118" s="98" t="s">
        <v>2189</v>
      </c>
      <c r="E118" s="103">
        <v>686</v>
      </c>
      <c r="F118" s="98" t="str">
        <f>VLOOKUP(E118,VIP!$A$2:$O11480,2,0)</f>
        <v>DRBR686</v>
      </c>
      <c r="G118" s="98" t="str">
        <f>VLOOKUP(E118,'LISTADO ATM'!$A$2:$B$898,2,0)</f>
        <v>ATM Autoservicio Oficina Máximo Gómez</v>
      </c>
      <c r="H118" s="98" t="str">
        <f>VLOOKUP(E118,VIP!$A$2:$O16369,7,FALSE)</f>
        <v>Si</v>
      </c>
      <c r="I118" s="98" t="str">
        <f>VLOOKUP(E118,VIP!$A$2:$O8334,8,FALSE)</f>
        <v>Si</v>
      </c>
      <c r="J118" s="98" t="str">
        <f>VLOOKUP(E118,VIP!$A$2:$O8284,8,FALSE)</f>
        <v>Si</v>
      </c>
      <c r="K118" s="98" t="str">
        <f>VLOOKUP(E118,VIP!$A$2:$O11858,6,0)</f>
        <v>NO</v>
      </c>
      <c r="L118" s="125" t="s">
        <v>2228</v>
      </c>
      <c r="M118" s="126" t="s">
        <v>2469</v>
      </c>
      <c r="N118" s="127" t="s">
        <v>2476</v>
      </c>
      <c r="O118" s="98" t="s">
        <v>2478</v>
      </c>
      <c r="P118" s="126"/>
      <c r="Q118" s="126" t="s">
        <v>2228</v>
      </c>
    </row>
    <row r="119" spans="1:17" ht="18" x14ac:dyDescent="0.25">
      <c r="A119" s="98" t="str">
        <f>VLOOKUP(E119,'LISTADO ATM'!$A$2:$C$899,3,0)</f>
        <v>DISTRITO NACIONAL</v>
      </c>
      <c r="B119" s="112" t="s">
        <v>2637</v>
      </c>
      <c r="C119" s="124">
        <v>44251.740949074076</v>
      </c>
      <c r="D119" s="98" t="s">
        <v>2189</v>
      </c>
      <c r="E119" s="103">
        <v>540</v>
      </c>
      <c r="F119" s="98" t="str">
        <f>VLOOKUP(E119,VIP!$A$2:$O11481,2,0)</f>
        <v>DRBR540</v>
      </c>
      <c r="G119" s="98" t="str">
        <f>VLOOKUP(E119,'LISTADO ATM'!$A$2:$B$898,2,0)</f>
        <v xml:space="preserve">ATM Autoservicio Sambil I </v>
      </c>
      <c r="H119" s="98" t="str">
        <f>VLOOKUP(E119,VIP!$A$2:$O16370,7,FALSE)</f>
        <v>Si</v>
      </c>
      <c r="I119" s="98" t="str">
        <f>VLOOKUP(E119,VIP!$A$2:$O8335,8,FALSE)</f>
        <v>Si</v>
      </c>
      <c r="J119" s="98" t="str">
        <f>VLOOKUP(E119,VIP!$A$2:$O8285,8,FALSE)</f>
        <v>Si</v>
      </c>
      <c r="K119" s="98" t="str">
        <f>VLOOKUP(E119,VIP!$A$2:$O11859,6,0)</f>
        <v>NO</v>
      </c>
      <c r="L119" s="125" t="s">
        <v>2228</v>
      </c>
      <c r="M119" s="126" t="s">
        <v>2469</v>
      </c>
      <c r="N119" s="127" t="s">
        <v>2476</v>
      </c>
      <c r="O119" s="98" t="s">
        <v>2478</v>
      </c>
      <c r="P119" s="126"/>
      <c r="Q119" s="126" t="s">
        <v>2228</v>
      </c>
    </row>
    <row r="120" spans="1:17" ht="18" x14ac:dyDescent="0.25">
      <c r="A120" s="98" t="str">
        <f>VLOOKUP(E120,'LISTADO ATM'!$A$2:$C$899,3,0)</f>
        <v>DISTRITO NACIONAL</v>
      </c>
      <c r="B120" s="112" t="s">
        <v>2638</v>
      </c>
      <c r="C120" s="124">
        <v>44251.682592592595</v>
      </c>
      <c r="D120" s="98" t="s">
        <v>2472</v>
      </c>
      <c r="E120" s="103">
        <v>896</v>
      </c>
      <c r="F120" s="98" t="str">
        <f>VLOOKUP(E120,VIP!$A$2:$O11482,2,0)</f>
        <v>DRBR896</v>
      </c>
      <c r="G120" s="98" t="str">
        <f>VLOOKUP(E120,'LISTADO ATM'!$A$2:$B$898,2,0)</f>
        <v xml:space="preserve">ATM Campamento Militar 16 de Agosto I </v>
      </c>
      <c r="H120" s="98" t="str">
        <f>VLOOKUP(E120,VIP!$A$2:$O16371,7,FALSE)</f>
        <v>Si</v>
      </c>
      <c r="I120" s="98" t="str">
        <f>VLOOKUP(E120,VIP!$A$2:$O8336,8,FALSE)</f>
        <v>Si</v>
      </c>
      <c r="J120" s="98" t="str">
        <f>VLOOKUP(E120,VIP!$A$2:$O8286,8,FALSE)</f>
        <v>Si</v>
      </c>
      <c r="K120" s="98" t="str">
        <f>VLOOKUP(E120,VIP!$A$2:$O11860,6,0)</f>
        <v>NO</v>
      </c>
      <c r="L120" s="125" t="s">
        <v>2430</v>
      </c>
      <c r="M120" s="126" t="s">
        <v>2469</v>
      </c>
      <c r="N120" s="127" t="s">
        <v>2476</v>
      </c>
      <c r="O120" s="98" t="s">
        <v>2477</v>
      </c>
      <c r="P120" s="126"/>
      <c r="Q120" s="126" t="s">
        <v>2430</v>
      </c>
    </row>
    <row r="121" spans="1:17" ht="18" x14ac:dyDescent="0.25">
      <c r="A121" s="98" t="str">
        <f>VLOOKUP(E121,'LISTADO ATM'!$A$2:$C$899,3,0)</f>
        <v>DISTRITO NACIONAL</v>
      </c>
      <c r="B121" s="112" t="s">
        <v>2639</v>
      </c>
      <c r="C121" s="124">
        <v>44251.6641087963</v>
      </c>
      <c r="D121" s="98" t="s">
        <v>2472</v>
      </c>
      <c r="E121" s="103">
        <v>623</v>
      </c>
      <c r="F121" s="98" t="str">
        <f>VLOOKUP(E121,VIP!$A$2:$O11483,2,0)</f>
        <v>DRBR623</v>
      </c>
      <c r="G121" s="98" t="str">
        <f>VLOOKUP(E121,'LISTADO ATM'!$A$2:$B$898,2,0)</f>
        <v xml:space="preserve">ATM Operaciones Especiales (Manoguayabo) </v>
      </c>
      <c r="H121" s="98" t="str">
        <f>VLOOKUP(E121,VIP!$A$2:$O16372,7,FALSE)</f>
        <v>Si</v>
      </c>
      <c r="I121" s="98" t="str">
        <f>VLOOKUP(E121,VIP!$A$2:$O8337,8,FALSE)</f>
        <v>Si</v>
      </c>
      <c r="J121" s="98" t="str">
        <f>VLOOKUP(E121,VIP!$A$2:$O8287,8,FALSE)</f>
        <v>Si</v>
      </c>
      <c r="K121" s="98" t="str">
        <f>VLOOKUP(E121,VIP!$A$2:$O11861,6,0)</f>
        <v>No</v>
      </c>
      <c r="L121" s="125" t="s">
        <v>2430</v>
      </c>
      <c r="M121" s="126" t="s">
        <v>2469</v>
      </c>
      <c r="N121" s="127" t="s">
        <v>2476</v>
      </c>
      <c r="O121" s="98" t="s">
        <v>2477</v>
      </c>
      <c r="P121" s="126"/>
      <c r="Q121" s="126" t="s">
        <v>2430</v>
      </c>
    </row>
    <row r="122" spans="1:17" ht="18" x14ac:dyDescent="0.25">
      <c r="A122" s="98" t="str">
        <f>VLOOKUP(E122,'LISTADO ATM'!$A$2:$C$899,3,0)</f>
        <v>DISTRITO NACIONAL</v>
      </c>
      <c r="B122" s="112" t="s">
        <v>2640</v>
      </c>
      <c r="C122" s="124">
        <v>44251.637546296297</v>
      </c>
      <c r="D122" s="98" t="s">
        <v>2472</v>
      </c>
      <c r="E122" s="103">
        <v>565</v>
      </c>
      <c r="F122" s="98" t="str">
        <f>VLOOKUP(E122,VIP!$A$2:$O11484,2,0)</f>
        <v>DRBR24H</v>
      </c>
      <c r="G122" s="98" t="str">
        <f>VLOOKUP(E122,'LISTADO ATM'!$A$2:$B$898,2,0)</f>
        <v xml:space="preserve">ATM S/M La Cadena Núñez de Cáceres </v>
      </c>
      <c r="H122" s="98" t="str">
        <f>VLOOKUP(E122,VIP!$A$2:$O16373,7,FALSE)</f>
        <v>Si</v>
      </c>
      <c r="I122" s="98" t="str">
        <f>VLOOKUP(E122,VIP!$A$2:$O8338,8,FALSE)</f>
        <v>Si</v>
      </c>
      <c r="J122" s="98" t="str">
        <f>VLOOKUP(E122,VIP!$A$2:$O8288,8,FALSE)</f>
        <v>Si</v>
      </c>
      <c r="K122" s="98" t="str">
        <f>VLOOKUP(E122,VIP!$A$2:$O11862,6,0)</f>
        <v>NO</v>
      </c>
      <c r="L122" s="125" t="s">
        <v>2462</v>
      </c>
      <c r="M122" s="126" t="s">
        <v>2469</v>
      </c>
      <c r="N122" s="127" t="s">
        <v>2476</v>
      </c>
      <c r="O122" s="98" t="s">
        <v>2477</v>
      </c>
      <c r="P122" s="126"/>
      <c r="Q122" s="126" t="s">
        <v>2462</v>
      </c>
    </row>
    <row r="123" spans="1:17" ht="18" x14ac:dyDescent="0.25">
      <c r="A123" s="98" t="str">
        <f>VLOOKUP(E123,'LISTADO ATM'!$A$2:$C$899,3,0)</f>
        <v>DISTRITO NACIONAL</v>
      </c>
      <c r="B123" s="112" t="s">
        <v>2641</v>
      </c>
      <c r="C123" s="124">
        <v>44251.627951388888</v>
      </c>
      <c r="D123" s="98" t="s">
        <v>2472</v>
      </c>
      <c r="E123" s="103">
        <v>394</v>
      </c>
      <c r="F123" s="98" t="str">
        <f>VLOOKUP(E123,VIP!$A$2:$O11485,2,0)</f>
        <v>DRBR394</v>
      </c>
      <c r="G123" s="98" t="str">
        <f>VLOOKUP(E123,'LISTADO ATM'!$A$2:$B$898,2,0)</f>
        <v xml:space="preserve">ATM Multicentro La Sirena Luperón </v>
      </c>
      <c r="H123" s="98" t="str">
        <f>VLOOKUP(E123,VIP!$A$2:$O16374,7,FALSE)</f>
        <v>Si</v>
      </c>
      <c r="I123" s="98" t="str">
        <f>VLOOKUP(E123,VIP!$A$2:$O8339,8,FALSE)</f>
        <v>Si</v>
      </c>
      <c r="J123" s="98" t="str">
        <f>VLOOKUP(E123,VIP!$A$2:$O8289,8,FALSE)</f>
        <v>Si</v>
      </c>
      <c r="K123" s="98" t="str">
        <f>VLOOKUP(E123,VIP!$A$2:$O11863,6,0)</f>
        <v>NO</v>
      </c>
      <c r="L123" s="125" t="s">
        <v>2430</v>
      </c>
      <c r="M123" s="126" t="s">
        <v>2469</v>
      </c>
      <c r="N123" s="127" t="s">
        <v>2476</v>
      </c>
      <c r="O123" s="98" t="s">
        <v>2477</v>
      </c>
      <c r="P123" s="126"/>
      <c r="Q123" s="126" t="s">
        <v>2430</v>
      </c>
    </row>
    <row r="124" spans="1:17" ht="18" x14ac:dyDescent="0.25">
      <c r="A124" s="98" t="str">
        <f>VLOOKUP(E124,'LISTADO ATM'!$A$2:$C$899,3,0)</f>
        <v>SUR</v>
      </c>
      <c r="B124" s="112" t="s">
        <v>2642</v>
      </c>
      <c r="C124" s="124">
        <v>44251.62431712963</v>
      </c>
      <c r="D124" s="98" t="s">
        <v>2472</v>
      </c>
      <c r="E124" s="103">
        <v>252</v>
      </c>
      <c r="F124" s="98" t="str">
        <f>VLOOKUP(E124,VIP!$A$2:$O11486,2,0)</f>
        <v>DRBR252</v>
      </c>
      <c r="G124" s="98" t="str">
        <f>VLOOKUP(E124,'LISTADO ATM'!$A$2:$B$898,2,0)</f>
        <v xml:space="preserve">ATM Banco Agrícola (Barahona) </v>
      </c>
      <c r="H124" s="98" t="str">
        <f>VLOOKUP(E124,VIP!$A$2:$O16375,7,FALSE)</f>
        <v>Si</v>
      </c>
      <c r="I124" s="98" t="str">
        <f>VLOOKUP(E124,VIP!$A$2:$O8340,8,FALSE)</f>
        <v>Si</v>
      </c>
      <c r="J124" s="98" t="str">
        <f>VLOOKUP(E124,VIP!$A$2:$O8290,8,FALSE)</f>
        <v>Si</v>
      </c>
      <c r="K124" s="98" t="str">
        <f>VLOOKUP(E124,VIP!$A$2:$O11864,6,0)</f>
        <v>NO</v>
      </c>
      <c r="L124" s="125" t="s">
        <v>2430</v>
      </c>
      <c r="M124" s="126" t="s">
        <v>2469</v>
      </c>
      <c r="N124" s="127" t="s">
        <v>2476</v>
      </c>
      <c r="O124" s="98" t="s">
        <v>2477</v>
      </c>
      <c r="P124" s="126"/>
      <c r="Q124" s="87" t="s">
        <v>2430</v>
      </c>
    </row>
    <row r="125" spans="1:17" ht="18" x14ac:dyDescent="0.25">
      <c r="A125" s="98" t="str">
        <f>VLOOKUP(E125,'LISTADO ATM'!$A$2:$C$899,3,0)</f>
        <v>DISTRITO NACIONAL</v>
      </c>
      <c r="B125" s="112" t="s">
        <v>2598</v>
      </c>
      <c r="C125" s="124">
        <v>44251.587569444448</v>
      </c>
      <c r="D125" s="98" t="s">
        <v>2189</v>
      </c>
      <c r="E125" s="103">
        <v>498</v>
      </c>
      <c r="F125" s="98" t="str">
        <f>VLOOKUP(E125,VIP!$A$2:$O11498,2,0)</f>
        <v>DRBR498</v>
      </c>
      <c r="G125" s="98" t="str">
        <f>VLOOKUP(E125,'LISTADO ATM'!$A$2:$B$898,2,0)</f>
        <v xml:space="preserve">ATM Estación Sunix 27 de Febrero </v>
      </c>
      <c r="H125" s="98" t="str">
        <f>VLOOKUP(E125,VIP!$A$2:$O16374,7,FALSE)</f>
        <v>Si</v>
      </c>
      <c r="I125" s="98" t="str">
        <f>VLOOKUP(E125,VIP!$A$2:$O8339,8,FALSE)</f>
        <v>Si</v>
      </c>
      <c r="J125" s="98" t="str">
        <f>VLOOKUP(E125,VIP!$A$2:$O8289,8,FALSE)</f>
        <v>Si</v>
      </c>
      <c r="K125" s="98" t="str">
        <f>VLOOKUP(E125,VIP!$A$2:$O11863,6,0)</f>
        <v>NO</v>
      </c>
      <c r="L125" s="125" t="s">
        <v>2228</v>
      </c>
      <c r="M125" s="126" t="s">
        <v>2469</v>
      </c>
      <c r="N125" s="127" t="s">
        <v>2476</v>
      </c>
      <c r="O125" s="98" t="s">
        <v>2478</v>
      </c>
      <c r="P125" s="128"/>
      <c r="Q125" s="87" t="s">
        <v>2228</v>
      </c>
    </row>
    <row r="126" spans="1:17" ht="18" x14ac:dyDescent="0.25">
      <c r="A126" s="98" t="str">
        <f>VLOOKUP(E126,'LISTADO ATM'!$A$2:$C$899,3,0)</f>
        <v>DISTRITO NACIONAL</v>
      </c>
      <c r="B126" s="112" t="s">
        <v>2599</v>
      </c>
      <c r="C126" s="124">
        <v>44251.569710648146</v>
      </c>
      <c r="D126" s="98" t="s">
        <v>2189</v>
      </c>
      <c r="E126" s="103">
        <v>485</v>
      </c>
      <c r="F126" s="98" t="str">
        <f>VLOOKUP(E126,VIP!$A$2:$O11499,2,0)</f>
        <v>DRBR485</v>
      </c>
      <c r="G126" s="98" t="str">
        <f>VLOOKUP(E126,'LISTADO ATM'!$A$2:$B$898,2,0)</f>
        <v xml:space="preserve">ATM CEDIMAT </v>
      </c>
      <c r="H126" s="98" t="str">
        <f>VLOOKUP(E126,VIP!$A$2:$O16375,7,FALSE)</f>
        <v>Si</v>
      </c>
      <c r="I126" s="98" t="str">
        <f>VLOOKUP(E126,VIP!$A$2:$O8340,8,FALSE)</f>
        <v>Si</v>
      </c>
      <c r="J126" s="98" t="str">
        <f>VLOOKUP(E126,VIP!$A$2:$O8290,8,FALSE)</f>
        <v>Si</v>
      </c>
      <c r="K126" s="98" t="str">
        <f>VLOOKUP(E126,VIP!$A$2:$O11864,6,0)</f>
        <v>NO</v>
      </c>
      <c r="L126" s="125" t="s">
        <v>2228</v>
      </c>
      <c r="M126" s="126" t="s">
        <v>2469</v>
      </c>
      <c r="N126" s="127" t="s">
        <v>2476</v>
      </c>
      <c r="O126" s="98" t="s">
        <v>2478</v>
      </c>
      <c r="P126" s="128"/>
      <c r="Q126" s="87" t="s">
        <v>2228</v>
      </c>
    </row>
    <row r="127" spans="1:17" ht="18" x14ac:dyDescent="0.25">
      <c r="A127" s="98" t="str">
        <f>VLOOKUP(E127,'LISTADO ATM'!$A$2:$C$899,3,0)</f>
        <v>DISTRITO NACIONAL</v>
      </c>
      <c r="B127" s="112" t="s">
        <v>2600</v>
      </c>
      <c r="C127" s="124">
        <v>44251.559583333335</v>
      </c>
      <c r="D127" s="98" t="s">
        <v>2189</v>
      </c>
      <c r="E127" s="103">
        <v>10</v>
      </c>
      <c r="F127" s="98" t="str">
        <f>VLOOKUP(E127,VIP!$A$2:$O11500,2,0)</f>
        <v>DRBR010</v>
      </c>
      <c r="G127" s="98" t="str">
        <f>VLOOKUP(E127,'LISTADO ATM'!$A$2:$B$898,2,0)</f>
        <v xml:space="preserve">ATM Ministerio Salud Pública </v>
      </c>
      <c r="H127" s="98" t="str">
        <f>VLOOKUP(E127,VIP!$A$2:$O16376,7,FALSE)</f>
        <v>Si</v>
      </c>
      <c r="I127" s="98" t="str">
        <f>VLOOKUP(E127,VIP!$A$2:$O8341,8,FALSE)</f>
        <v>Si</v>
      </c>
      <c r="J127" s="98" t="str">
        <f>VLOOKUP(E127,VIP!$A$2:$O8291,8,FALSE)</f>
        <v>Si</v>
      </c>
      <c r="K127" s="98" t="str">
        <f>VLOOKUP(E127,VIP!$A$2:$O11865,6,0)</f>
        <v>NO</v>
      </c>
      <c r="L127" s="125" t="s">
        <v>2228</v>
      </c>
      <c r="M127" s="126" t="s">
        <v>2469</v>
      </c>
      <c r="N127" s="127" t="s">
        <v>2476</v>
      </c>
      <c r="O127" s="98" t="s">
        <v>2478</v>
      </c>
      <c r="P127" s="128"/>
      <c r="Q127" s="87" t="s">
        <v>2228</v>
      </c>
    </row>
    <row r="128" spans="1:17" ht="18" x14ac:dyDescent="0.25">
      <c r="A128" s="98" t="str">
        <f>VLOOKUP(E128,'LISTADO ATM'!$A$2:$C$899,3,0)</f>
        <v>DISTRITO NACIONAL</v>
      </c>
      <c r="B128" s="112" t="s">
        <v>2601</v>
      </c>
      <c r="C128" s="124">
        <v>44251.553946759261</v>
      </c>
      <c r="D128" s="98" t="s">
        <v>2472</v>
      </c>
      <c r="E128" s="103">
        <v>935</v>
      </c>
      <c r="F128" s="98" t="str">
        <f>VLOOKUP(E128,VIP!$A$2:$O11501,2,0)</f>
        <v>DRBR16J</v>
      </c>
      <c r="G128" s="98" t="str">
        <f>VLOOKUP(E128,'LISTADO ATM'!$A$2:$B$898,2,0)</f>
        <v xml:space="preserve">ATM Oficina John F. Kennedy </v>
      </c>
      <c r="H128" s="98" t="str">
        <f>VLOOKUP(E128,VIP!$A$2:$O16377,7,FALSE)</f>
        <v>Si</v>
      </c>
      <c r="I128" s="98" t="str">
        <f>VLOOKUP(E128,VIP!$A$2:$O8342,8,FALSE)</f>
        <v>Si</v>
      </c>
      <c r="J128" s="98" t="str">
        <f>VLOOKUP(E128,VIP!$A$2:$O8292,8,FALSE)</f>
        <v>Si</v>
      </c>
      <c r="K128" s="98" t="str">
        <f>VLOOKUP(E128,VIP!$A$2:$O11866,6,0)</f>
        <v>SI</v>
      </c>
      <c r="L128" s="125" t="s">
        <v>2430</v>
      </c>
      <c r="M128" s="126" t="s">
        <v>2469</v>
      </c>
      <c r="N128" s="127" t="s">
        <v>2476</v>
      </c>
      <c r="O128" s="98" t="s">
        <v>2477</v>
      </c>
      <c r="P128" s="128"/>
      <c r="Q128" s="87" t="s">
        <v>2430</v>
      </c>
    </row>
    <row r="129" spans="1:17" ht="18" x14ac:dyDescent="0.25">
      <c r="A129" s="98" t="str">
        <f>VLOOKUP(E129,'LISTADO ATM'!$A$2:$C$899,3,0)</f>
        <v>SUR</v>
      </c>
      <c r="B129" s="112" t="s">
        <v>2602</v>
      </c>
      <c r="C129" s="124">
        <v>44251.542650462965</v>
      </c>
      <c r="D129" s="98" t="s">
        <v>2189</v>
      </c>
      <c r="E129" s="103">
        <v>871</v>
      </c>
      <c r="F129" s="98" t="str">
        <f>VLOOKUP(E129,VIP!$A$2:$O11502,2,0)</f>
        <v>DRBR871</v>
      </c>
      <c r="G129" s="98" t="str">
        <f>VLOOKUP(E129,'LISTADO ATM'!$A$2:$B$898,2,0)</f>
        <v>ATM Plaza Cultural San Juan</v>
      </c>
      <c r="H129" s="98" t="str">
        <f>VLOOKUP(E129,VIP!$A$2:$O16378,7,FALSE)</f>
        <v>N/A</v>
      </c>
      <c r="I129" s="98" t="str">
        <f>VLOOKUP(E129,VIP!$A$2:$O8343,8,FALSE)</f>
        <v>N/A</v>
      </c>
      <c r="J129" s="98" t="str">
        <f>VLOOKUP(E129,VIP!$A$2:$O8293,8,FALSE)</f>
        <v>N/A</v>
      </c>
      <c r="K129" s="98" t="str">
        <f>VLOOKUP(E129,VIP!$A$2:$O11867,6,0)</f>
        <v>N/A</v>
      </c>
      <c r="L129" s="125" t="s">
        <v>2228</v>
      </c>
      <c r="M129" s="126" t="s">
        <v>2469</v>
      </c>
      <c r="N129" s="127" t="s">
        <v>2476</v>
      </c>
      <c r="O129" s="98" t="s">
        <v>2478</v>
      </c>
      <c r="P129" s="128"/>
      <c r="Q129" s="87" t="s">
        <v>2228</v>
      </c>
    </row>
    <row r="130" spans="1:17" ht="18" x14ac:dyDescent="0.25">
      <c r="A130" s="98" t="str">
        <f>VLOOKUP(E130,'LISTADO ATM'!$A$2:$C$899,3,0)</f>
        <v>DISTRITO NACIONAL</v>
      </c>
      <c r="B130" s="112" t="s">
        <v>2604</v>
      </c>
      <c r="C130" s="124">
        <v>44251.5390625</v>
      </c>
      <c r="D130" s="98" t="s">
        <v>2472</v>
      </c>
      <c r="E130" s="103">
        <v>627</v>
      </c>
      <c r="F130" s="98" t="str">
        <f>VLOOKUP(E130,VIP!$A$2:$O11504,2,0)</f>
        <v>DRBR163</v>
      </c>
      <c r="G130" s="98" t="str">
        <f>VLOOKUP(E130,'LISTADO ATM'!$A$2:$B$898,2,0)</f>
        <v xml:space="preserve">ATM CAASD </v>
      </c>
      <c r="H130" s="98" t="str">
        <f>VLOOKUP(E130,VIP!$A$2:$O16380,7,FALSE)</f>
        <v>Si</v>
      </c>
      <c r="I130" s="98" t="str">
        <f>VLOOKUP(E130,VIP!$A$2:$O8345,8,FALSE)</f>
        <v>Si</v>
      </c>
      <c r="J130" s="98" t="str">
        <f>VLOOKUP(E130,VIP!$A$2:$O8295,8,FALSE)</f>
        <v>Si</v>
      </c>
      <c r="K130" s="98" t="str">
        <f>VLOOKUP(E130,VIP!$A$2:$O11869,6,0)</f>
        <v>NO</v>
      </c>
      <c r="L130" s="125" t="s">
        <v>2462</v>
      </c>
      <c r="M130" s="126" t="s">
        <v>2469</v>
      </c>
      <c r="N130" s="127" t="s">
        <v>2476</v>
      </c>
      <c r="O130" s="98" t="s">
        <v>2477</v>
      </c>
      <c r="P130" s="128"/>
      <c r="Q130" s="87" t="s">
        <v>2462</v>
      </c>
    </row>
    <row r="131" spans="1:17" ht="18" x14ac:dyDescent="0.25">
      <c r="A131" s="98" t="str">
        <f>VLOOKUP(E131,'LISTADO ATM'!$A$2:$C$899,3,0)</f>
        <v>DISTRITO NACIONAL</v>
      </c>
      <c r="B131" s="112" t="s">
        <v>2607</v>
      </c>
      <c r="C131" s="124">
        <v>44251.532187500001</v>
      </c>
      <c r="D131" s="98" t="s">
        <v>2189</v>
      </c>
      <c r="E131" s="103">
        <v>896</v>
      </c>
      <c r="F131" s="98" t="str">
        <f>VLOOKUP(E131,VIP!$A$2:$O11507,2,0)</f>
        <v>DRBR896</v>
      </c>
      <c r="G131" s="98" t="str">
        <f>VLOOKUP(E131,'LISTADO ATM'!$A$2:$B$898,2,0)</f>
        <v xml:space="preserve">ATM Campamento Militar 16 de Agosto I </v>
      </c>
      <c r="H131" s="98" t="str">
        <f>VLOOKUP(E131,VIP!$A$2:$O16383,7,FALSE)</f>
        <v>Si</v>
      </c>
      <c r="I131" s="98" t="str">
        <f>VLOOKUP(E131,VIP!$A$2:$O8348,8,FALSE)</f>
        <v>Si</v>
      </c>
      <c r="J131" s="98" t="str">
        <f>VLOOKUP(E131,VIP!$A$2:$O8298,8,FALSE)</f>
        <v>Si</v>
      </c>
      <c r="K131" s="98" t="str">
        <f>VLOOKUP(E131,VIP!$A$2:$O11872,6,0)</f>
        <v>NO</v>
      </c>
      <c r="L131" s="125" t="s">
        <v>2496</v>
      </c>
      <c r="M131" s="126" t="s">
        <v>2469</v>
      </c>
      <c r="N131" s="127" t="s">
        <v>2476</v>
      </c>
      <c r="O131" s="98" t="s">
        <v>2478</v>
      </c>
      <c r="P131" s="128"/>
      <c r="Q131" s="87" t="s">
        <v>2496</v>
      </c>
    </row>
    <row r="132" spans="1:17" ht="18" x14ac:dyDescent="0.25">
      <c r="A132" s="98" t="str">
        <f>VLOOKUP(E132,'LISTADO ATM'!$A$2:$C$899,3,0)</f>
        <v>NORTE</v>
      </c>
      <c r="B132" s="112" t="s">
        <v>2608</v>
      </c>
      <c r="C132" s="124">
        <v>44251.524745370371</v>
      </c>
      <c r="D132" s="98" t="s">
        <v>2190</v>
      </c>
      <c r="E132" s="103">
        <v>936</v>
      </c>
      <c r="F132" s="98" t="str">
        <f>VLOOKUP(E132,VIP!$A$2:$O11508,2,0)</f>
        <v>DRBR936</v>
      </c>
      <c r="G132" s="98" t="str">
        <f>VLOOKUP(E132,'LISTADO ATM'!$A$2:$B$898,2,0)</f>
        <v xml:space="preserve">ATM Autobanco Oficina La Vega I </v>
      </c>
      <c r="H132" s="98" t="str">
        <f>VLOOKUP(E132,VIP!$A$2:$O16384,7,FALSE)</f>
        <v>Si</v>
      </c>
      <c r="I132" s="98" t="str">
        <f>VLOOKUP(E132,VIP!$A$2:$O8349,8,FALSE)</f>
        <v>Si</v>
      </c>
      <c r="J132" s="98" t="str">
        <f>VLOOKUP(E132,VIP!$A$2:$O8299,8,FALSE)</f>
        <v>Si</v>
      </c>
      <c r="K132" s="98" t="str">
        <f>VLOOKUP(E132,VIP!$A$2:$O11873,6,0)</f>
        <v>NO</v>
      </c>
      <c r="L132" s="125" t="s">
        <v>2228</v>
      </c>
      <c r="M132" s="126" t="s">
        <v>2469</v>
      </c>
      <c r="N132" s="127" t="s">
        <v>2476</v>
      </c>
      <c r="O132" s="98" t="s">
        <v>2497</v>
      </c>
      <c r="P132" s="128"/>
      <c r="Q132" s="87" t="s">
        <v>2228</v>
      </c>
    </row>
    <row r="133" spans="1:17" ht="18" x14ac:dyDescent="0.25">
      <c r="A133" s="98" t="str">
        <f>VLOOKUP(E133,'LISTADO ATM'!$A$2:$C$899,3,0)</f>
        <v>NORTE</v>
      </c>
      <c r="B133" s="112" t="s">
        <v>2609</v>
      </c>
      <c r="C133" s="124">
        <v>44251.522048611114</v>
      </c>
      <c r="D133" s="98" t="s">
        <v>2190</v>
      </c>
      <c r="E133" s="103">
        <v>511</v>
      </c>
      <c r="F133" s="98" t="str">
        <f>VLOOKUP(E133,VIP!$A$2:$O11509,2,0)</f>
        <v>DRBR511</v>
      </c>
      <c r="G133" s="98" t="str">
        <f>VLOOKUP(E133,'LISTADO ATM'!$A$2:$B$898,2,0)</f>
        <v xml:space="preserve">ATM UNP Río San Juan (Nagua) </v>
      </c>
      <c r="H133" s="98" t="str">
        <f>VLOOKUP(E133,VIP!$A$2:$O16385,7,FALSE)</f>
        <v>Si</v>
      </c>
      <c r="I133" s="98" t="str">
        <f>VLOOKUP(E133,VIP!$A$2:$O8350,8,FALSE)</f>
        <v>Si</v>
      </c>
      <c r="J133" s="98" t="str">
        <f>VLOOKUP(E133,VIP!$A$2:$O8300,8,FALSE)</f>
        <v>Si</v>
      </c>
      <c r="K133" s="98" t="str">
        <f>VLOOKUP(E133,VIP!$A$2:$O11874,6,0)</f>
        <v>NO</v>
      </c>
      <c r="L133" s="125" t="s">
        <v>2228</v>
      </c>
      <c r="M133" s="126" t="s">
        <v>2469</v>
      </c>
      <c r="N133" s="127" t="s">
        <v>2476</v>
      </c>
      <c r="O133" s="98" t="s">
        <v>2497</v>
      </c>
      <c r="P133" s="128"/>
      <c r="Q133" s="87" t="s">
        <v>2228</v>
      </c>
    </row>
    <row r="134" spans="1:17" s="99" customFormat="1" ht="18" x14ac:dyDescent="0.25">
      <c r="A134" s="98" t="str">
        <f>VLOOKUP(E134,'LISTADO ATM'!$A$2:$C$899,3,0)</f>
        <v>SUR</v>
      </c>
      <c r="B134" s="112" t="s">
        <v>2611</v>
      </c>
      <c r="C134" s="124">
        <v>44251.513333333336</v>
      </c>
      <c r="D134" s="98" t="s">
        <v>2189</v>
      </c>
      <c r="E134" s="103">
        <v>767</v>
      </c>
      <c r="F134" s="98" t="str">
        <f>VLOOKUP(E134,VIP!$A$2:$O11511,2,0)</f>
        <v>DRBR059</v>
      </c>
      <c r="G134" s="98" t="str">
        <f>VLOOKUP(E134,'LISTADO ATM'!$A$2:$B$898,2,0)</f>
        <v xml:space="preserve">ATM S/M Diverso (Azua) </v>
      </c>
      <c r="H134" s="98" t="str">
        <f>VLOOKUP(E134,VIP!$A$2:$O16387,7,FALSE)</f>
        <v>Si</v>
      </c>
      <c r="I134" s="98" t="str">
        <f>VLOOKUP(E134,VIP!$A$2:$O8352,8,FALSE)</f>
        <v>No</v>
      </c>
      <c r="J134" s="98" t="str">
        <f>VLOOKUP(E134,VIP!$A$2:$O8302,8,FALSE)</f>
        <v>No</v>
      </c>
      <c r="K134" s="98" t="str">
        <f>VLOOKUP(E134,VIP!$A$2:$O11876,6,0)</f>
        <v>NO</v>
      </c>
      <c r="L134" s="125" t="s">
        <v>2228</v>
      </c>
      <c r="M134" s="126" t="s">
        <v>2469</v>
      </c>
      <c r="N134" s="127" t="s">
        <v>2476</v>
      </c>
      <c r="O134" s="98" t="s">
        <v>2478</v>
      </c>
      <c r="P134" s="128"/>
      <c r="Q134" s="87" t="s">
        <v>2228</v>
      </c>
    </row>
    <row r="135" spans="1:17" s="99" customFormat="1" ht="18" x14ac:dyDescent="0.25">
      <c r="A135" s="98" t="str">
        <f>VLOOKUP(E135,'LISTADO ATM'!$A$2:$C$899,3,0)</f>
        <v>NORTE</v>
      </c>
      <c r="B135" s="112" t="s">
        <v>2612</v>
      </c>
      <c r="C135" s="124">
        <v>44251.512303240743</v>
      </c>
      <c r="D135" s="98" t="s">
        <v>2190</v>
      </c>
      <c r="E135" s="103">
        <v>779</v>
      </c>
      <c r="F135" s="98" t="str">
        <f>VLOOKUP(E135,VIP!$A$2:$O11512,2,0)</f>
        <v>DRBR206</v>
      </c>
      <c r="G135" s="98" t="str">
        <f>VLOOKUP(E135,'LISTADO ATM'!$A$2:$B$898,2,0)</f>
        <v xml:space="preserve">ATM Zona Franca Esperanza I (Mao) </v>
      </c>
      <c r="H135" s="98" t="str">
        <f>VLOOKUP(E135,VIP!$A$2:$O16388,7,FALSE)</f>
        <v>Si</v>
      </c>
      <c r="I135" s="98" t="str">
        <f>VLOOKUP(E135,VIP!$A$2:$O8353,8,FALSE)</f>
        <v>Si</v>
      </c>
      <c r="J135" s="98" t="str">
        <f>VLOOKUP(E135,VIP!$A$2:$O8303,8,FALSE)</f>
        <v>Si</v>
      </c>
      <c r="K135" s="98" t="str">
        <f>VLOOKUP(E135,VIP!$A$2:$O11877,6,0)</f>
        <v>NO</v>
      </c>
      <c r="L135" s="125" t="s">
        <v>2228</v>
      </c>
      <c r="M135" s="126" t="s">
        <v>2469</v>
      </c>
      <c r="N135" s="127" t="s">
        <v>2476</v>
      </c>
      <c r="O135" s="98" t="s">
        <v>2497</v>
      </c>
      <c r="P135" s="128"/>
      <c r="Q135" s="87" t="s">
        <v>2228</v>
      </c>
    </row>
    <row r="136" spans="1:17" s="99" customFormat="1" ht="18" x14ac:dyDescent="0.25">
      <c r="A136" s="98" t="str">
        <f>VLOOKUP(E136,'LISTADO ATM'!$A$2:$C$899,3,0)</f>
        <v>NORTE</v>
      </c>
      <c r="B136" s="112" t="s">
        <v>2613</v>
      </c>
      <c r="C136" s="124">
        <v>44251.505300925928</v>
      </c>
      <c r="D136" s="98" t="s">
        <v>2190</v>
      </c>
      <c r="E136" s="103">
        <v>986</v>
      </c>
      <c r="F136" s="98" t="str">
        <f>VLOOKUP(E136,VIP!$A$2:$O11513,2,0)</f>
        <v>DRBR986</v>
      </c>
      <c r="G136" s="98" t="str">
        <f>VLOOKUP(E136,'LISTADO ATM'!$A$2:$B$898,2,0)</f>
        <v xml:space="preserve">ATM S/M Jumbo (La Vega) </v>
      </c>
      <c r="H136" s="98" t="str">
        <f>VLOOKUP(E136,VIP!$A$2:$O16389,7,FALSE)</f>
        <v>Si</v>
      </c>
      <c r="I136" s="98" t="str">
        <f>VLOOKUP(E136,VIP!$A$2:$O8354,8,FALSE)</f>
        <v>Si</v>
      </c>
      <c r="J136" s="98" t="str">
        <f>VLOOKUP(E136,VIP!$A$2:$O8304,8,FALSE)</f>
        <v>Si</v>
      </c>
      <c r="K136" s="98" t="str">
        <f>VLOOKUP(E136,VIP!$A$2:$O11878,6,0)</f>
        <v>NO</v>
      </c>
      <c r="L136" s="125" t="s">
        <v>2254</v>
      </c>
      <c r="M136" s="126" t="s">
        <v>2469</v>
      </c>
      <c r="N136" s="127" t="s">
        <v>2476</v>
      </c>
      <c r="O136" s="98" t="s">
        <v>2621</v>
      </c>
      <c r="P136" s="128"/>
      <c r="Q136" s="87" t="s">
        <v>2254</v>
      </c>
    </row>
    <row r="137" spans="1:17" s="99" customFormat="1" ht="18" x14ac:dyDescent="0.25">
      <c r="A137" s="98" t="str">
        <f>VLOOKUP(E137,'LISTADO ATM'!$A$2:$C$899,3,0)</f>
        <v>DISTRITO NACIONAL</v>
      </c>
      <c r="B137" s="112" t="s">
        <v>2615</v>
      </c>
      <c r="C137" s="124">
        <v>44251.499027777776</v>
      </c>
      <c r="D137" s="98" t="s">
        <v>2472</v>
      </c>
      <c r="E137" s="103">
        <v>658</v>
      </c>
      <c r="F137" s="98" t="str">
        <f>VLOOKUP(E137,VIP!$A$2:$O11515,2,0)</f>
        <v>DRBR658</v>
      </c>
      <c r="G137" s="98" t="str">
        <f>VLOOKUP(E137,'LISTADO ATM'!$A$2:$B$898,2,0)</f>
        <v>ATM Cámara de Cuentas</v>
      </c>
      <c r="H137" s="98" t="str">
        <f>VLOOKUP(E137,VIP!$A$2:$O16391,7,FALSE)</f>
        <v>Si</v>
      </c>
      <c r="I137" s="98" t="str">
        <f>VLOOKUP(E137,VIP!$A$2:$O8356,8,FALSE)</f>
        <v>Si</v>
      </c>
      <c r="J137" s="98" t="str">
        <f>VLOOKUP(E137,VIP!$A$2:$O8306,8,FALSE)</f>
        <v>Si</v>
      </c>
      <c r="K137" s="98" t="str">
        <f>VLOOKUP(E137,VIP!$A$2:$O11880,6,0)</f>
        <v>NO</v>
      </c>
      <c r="L137" s="125" t="s">
        <v>2430</v>
      </c>
      <c r="M137" s="126" t="s">
        <v>2469</v>
      </c>
      <c r="N137" s="127" t="s">
        <v>2476</v>
      </c>
      <c r="O137" s="98" t="s">
        <v>2477</v>
      </c>
      <c r="P137" s="128"/>
      <c r="Q137" s="87" t="s">
        <v>2430</v>
      </c>
    </row>
    <row r="138" spans="1:17" s="99" customFormat="1" ht="18" x14ac:dyDescent="0.25">
      <c r="A138" s="98" t="str">
        <f>VLOOKUP(E138,'LISTADO ATM'!$A$2:$C$899,3,0)</f>
        <v>ESTE</v>
      </c>
      <c r="B138" s="112" t="s">
        <v>2569</v>
      </c>
      <c r="C138" s="124">
        <v>44251.434016203704</v>
      </c>
      <c r="D138" s="98" t="s">
        <v>2189</v>
      </c>
      <c r="E138" s="103">
        <v>427</v>
      </c>
      <c r="F138" s="98" t="str">
        <f>VLOOKUP(E138,VIP!$A$2:$O11660,2,0)</f>
        <v>DRBR427</v>
      </c>
      <c r="G138" s="98" t="str">
        <f>VLOOKUP(E138,'LISTADO ATM'!$A$2:$B$898,2,0)</f>
        <v xml:space="preserve">ATM Almacenes Iberia (Hato Mayor) </v>
      </c>
      <c r="H138" s="98" t="str">
        <f>VLOOKUP(E138,VIP!$A$2:$O16377,7,FALSE)</f>
        <v>Si</v>
      </c>
      <c r="I138" s="98" t="str">
        <f>VLOOKUP(E138,VIP!$A$2:$O8342,8,FALSE)</f>
        <v>Si</v>
      </c>
      <c r="J138" s="98" t="str">
        <f>VLOOKUP(E138,VIP!$A$2:$O8292,8,FALSE)</f>
        <v>Si</v>
      </c>
      <c r="K138" s="98" t="str">
        <f>VLOOKUP(E138,VIP!$A$2:$O11866,6,0)</f>
        <v>NO</v>
      </c>
      <c r="L138" s="125" t="s">
        <v>2496</v>
      </c>
      <c r="M138" s="126" t="s">
        <v>2469</v>
      </c>
      <c r="N138" s="127" t="s">
        <v>2476</v>
      </c>
      <c r="O138" s="98" t="s">
        <v>2478</v>
      </c>
      <c r="P138" s="128"/>
      <c r="Q138" s="87" t="s">
        <v>2496</v>
      </c>
    </row>
    <row r="139" spans="1:17" s="99" customFormat="1" ht="18" x14ac:dyDescent="0.25">
      <c r="A139" s="98" t="str">
        <f>VLOOKUP(E139,'LISTADO ATM'!$A$2:$C$899,3,0)</f>
        <v>SUR</v>
      </c>
      <c r="B139" s="112" t="s">
        <v>2571</v>
      </c>
      <c r="C139" s="124">
        <v>44251.427233796298</v>
      </c>
      <c r="D139" s="98" t="s">
        <v>2189</v>
      </c>
      <c r="E139" s="103">
        <v>829</v>
      </c>
      <c r="F139" s="98" t="str">
        <f>VLOOKUP(E139,VIP!$A$2:$O11662,2,0)</f>
        <v>DRBR829</v>
      </c>
      <c r="G139" s="98" t="str">
        <f>VLOOKUP(E139,'LISTADO ATM'!$A$2:$B$898,2,0)</f>
        <v xml:space="preserve">ATM UNP Multicentro Sirena Baní </v>
      </c>
      <c r="H139" s="98" t="str">
        <f>VLOOKUP(E139,VIP!$A$2:$O16379,7,FALSE)</f>
        <v>Si</v>
      </c>
      <c r="I139" s="98" t="str">
        <f>VLOOKUP(E139,VIP!$A$2:$O8344,8,FALSE)</f>
        <v>Si</v>
      </c>
      <c r="J139" s="98" t="str">
        <f>VLOOKUP(E139,VIP!$A$2:$O8294,8,FALSE)</f>
        <v>Si</v>
      </c>
      <c r="K139" s="98" t="str">
        <f>VLOOKUP(E139,VIP!$A$2:$O11868,6,0)</f>
        <v>NO</v>
      </c>
      <c r="L139" s="125" t="s">
        <v>2228</v>
      </c>
      <c r="M139" s="126" t="s">
        <v>2469</v>
      </c>
      <c r="N139" s="127" t="s">
        <v>2476</v>
      </c>
      <c r="O139" s="98" t="s">
        <v>2478</v>
      </c>
      <c r="P139" s="128"/>
      <c r="Q139" s="87" t="s">
        <v>2228</v>
      </c>
    </row>
    <row r="140" spans="1:17" s="99" customFormat="1" ht="18" x14ac:dyDescent="0.25">
      <c r="A140" s="98" t="str">
        <f>VLOOKUP(E140,'LISTADO ATM'!$A$2:$C$899,3,0)</f>
        <v>DISTRITO NACIONAL</v>
      </c>
      <c r="B140" s="112" t="s">
        <v>2575</v>
      </c>
      <c r="C140" s="124">
        <v>44251.38590277778</v>
      </c>
      <c r="D140" s="98" t="s">
        <v>2472</v>
      </c>
      <c r="E140" s="103">
        <v>839</v>
      </c>
      <c r="F140" s="98" t="str">
        <f>VLOOKUP(E140,VIP!$A$2:$O11666,2,0)</f>
        <v>DRBR839</v>
      </c>
      <c r="G140" s="98" t="str">
        <f>VLOOKUP(E140,'LISTADO ATM'!$A$2:$B$898,2,0)</f>
        <v xml:space="preserve">ATM INAPA </v>
      </c>
      <c r="H140" s="98" t="str">
        <f>VLOOKUP(E140,VIP!$A$2:$O16383,7,FALSE)</f>
        <v>Si</v>
      </c>
      <c r="I140" s="98" t="str">
        <f>VLOOKUP(E140,VIP!$A$2:$O8348,8,FALSE)</f>
        <v>Si</v>
      </c>
      <c r="J140" s="98" t="str">
        <f>VLOOKUP(E140,VIP!$A$2:$O8298,8,FALSE)</f>
        <v>Si</v>
      </c>
      <c r="K140" s="98" t="str">
        <f>VLOOKUP(E140,VIP!$A$2:$O11872,6,0)</f>
        <v>NO</v>
      </c>
      <c r="L140" s="125" t="s">
        <v>2430</v>
      </c>
      <c r="M140" s="126" t="s">
        <v>2469</v>
      </c>
      <c r="N140" s="127" t="s">
        <v>2476</v>
      </c>
      <c r="O140" s="98" t="s">
        <v>2477</v>
      </c>
      <c r="P140" s="128"/>
      <c r="Q140" s="87" t="s">
        <v>2430</v>
      </c>
    </row>
    <row r="141" spans="1:17" s="99" customFormat="1" ht="18" x14ac:dyDescent="0.25">
      <c r="A141" s="98" t="str">
        <f>VLOOKUP(E141,'LISTADO ATM'!$A$2:$C$899,3,0)</f>
        <v>DISTRITO NACIONAL</v>
      </c>
      <c r="B141" s="112" t="s">
        <v>2582</v>
      </c>
      <c r="C141" s="124">
        <v>44251.361921296295</v>
      </c>
      <c r="D141" s="98" t="s">
        <v>2189</v>
      </c>
      <c r="E141" s="103">
        <v>243</v>
      </c>
      <c r="F141" s="98" t="str">
        <f>VLOOKUP(E141,VIP!$A$2:$O11673,2,0)</f>
        <v>DRBR243</v>
      </c>
      <c r="G141" s="98" t="str">
        <f>VLOOKUP(E141,'LISTADO ATM'!$A$2:$B$898,2,0)</f>
        <v xml:space="preserve">ATM Autoservicio Plaza Central  </v>
      </c>
      <c r="H141" s="98" t="str">
        <f>VLOOKUP(E141,VIP!$A$2:$O16390,7,FALSE)</f>
        <v>Si</v>
      </c>
      <c r="I141" s="98" t="str">
        <f>VLOOKUP(E141,VIP!$A$2:$O8355,8,FALSE)</f>
        <v>Si</v>
      </c>
      <c r="J141" s="98" t="str">
        <f>VLOOKUP(E141,VIP!$A$2:$O8305,8,FALSE)</f>
        <v>Si</v>
      </c>
      <c r="K141" s="98" t="str">
        <f>VLOOKUP(E141,VIP!$A$2:$O11879,6,0)</f>
        <v>SI</v>
      </c>
      <c r="L141" s="125" t="s">
        <v>2254</v>
      </c>
      <c r="M141" s="126" t="s">
        <v>2469</v>
      </c>
      <c r="N141" s="127" t="s">
        <v>2476</v>
      </c>
      <c r="O141" s="98" t="s">
        <v>2478</v>
      </c>
      <c r="P141" s="128"/>
      <c r="Q141" s="87" t="s">
        <v>2254</v>
      </c>
    </row>
    <row r="142" spans="1:17" s="99" customFormat="1" ht="18" x14ac:dyDescent="0.25">
      <c r="A142" s="98" t="str">
        <f>VLOOKUP(E142,'LISTADO ATM'!$A$2:$C$899,3,0)</f>
        <v>ESTE</v>
      </c>
      <c r="B142" s="112" t="s">
        <v>2583</v>
      </c>
      <c r="C142" s="124">
        <v>44251.360937500001</v>
      </c>
      <c r="D142" s="98" t="s">
        <v>2189</v>
      </c>
      <c r="E142" s="103">
        <v>933</v>
      </c>
      <c r="F142" s="98" t="str">
        <f>VLOOKUP(E142,VIP!$A$2:$O11674,2,0)</f>
        <v>DRBR933</v>
      </c>
      <c r="G142" s="98" t="str">
        <f>VLOOKUP(E142,'LISTADO ATM'!$A$2:$B$898,2,0)</f>
        <v>ATM Hotel Dreams Punta Cana II</v>
      </c>
      <c r="H142" s="98" t="str">
        <f>VLOOKUP(E142,VIP!$A$2:$O16391,7,FALSE)</f>
        <v>Si</v>
      </c>
      <c r="I142" s="98" t="str">
        <f>VLOOKUP(E142,VIP!$A$2:$O8356,8,FALSE)</f>
        <v>Si</v>
      </c>
      <c r="J142" s="98" t="str">
        <f>VLOOKUP(E142,VIP!$A$2:$O8306,8,FALSE)</f>
        <v>Si</v>
      </c>
      <c r="K142" s="98" t="str">
        <f>VLOOKUP(E142,VIP!$A$2:$O11880,6,0)</f>
        <v>NO</v>
      </c>
      <c r="L142" s="125" t="s">
        <v>2254</v>
      </c>
      <c r="M142" s="126" t="s">
        <v>2469</v>
      </c>
      <c r="N142" s="127" t="s">
        <v>2476</v>
      </c>
      <c r="O142" s="98" t="s">
        <v>2478</v>
      </c>
      <c r="P142" s="128"/>
      <c r="Q142" s="87" t="s">
        <v>2254</v>
      </c>
    </row>
    <row r="143" spans="1:17" s="99" customFormat="1" ht="18" x14ac:dyDescent="0.25">
      <c r="A143" s="98" t="str">
        <f>VLOOKUP(E143,'LISTADO ATM'!$A$2:$C$899,3,0)</f>
        <v>DISTRITO NACIONAL</v>
      </c>
      <c r="B143" s="112" t="s">
        <v>2584</v>
      </c>
      <c r="C143" s="124">
        <v>44251.358541666668</v>
      </c>
      <c r="D143" s="98" t="s">
        <v>2189</v>
      </c>
      <c r="E143" s="103">
        <v>622</v>
      </c>
      <c r="F143" s="98" t="str">
        <f>VLOOKUP(E143,VIP!$A$2:$O11675,2,0)</f>
        <v>DRBR622</v>
      </c>
      <c r="G143" s="98" t="str">
        <f>VLOOKUP(E143,'LISTADO ATM'!$A$2:$B$898,2,0)</f>
        <v xml:space="preserve">ATM Ayuntamiento D.N. </v>
      </c>
      <c r="H143" s="98" t="str">
        <f>VLOOKUP(E143,VIP!$A$2:$O16392,7,FALSE)</f>
        <v>Si</v>
      </c>
      <c r="I143" s="98" t="str">
        <f>VLOOKUP(E143,VIP!$A$2:$O8357,8,FALSE)</f>
        <v>Si</v>
      </c>
      <c r="J143" s="98" t="str">
        <f>VLOOKUP(E143,VIP!$A$2:$O8307,8,FALSE)</f>
        <v>Si</v>
      </c>
      <c r="K143" s="98" t="str">
        <f>VLOOKUP(E143,VIP!$A$2:$O11881,6,0)</f>
        <v>NO</v>
      </c>
      <c r="L143" s="125" t="s">
        <v>2496</v>
      </c>
      <c r="M143" s="126" t="s">
        <v>2469</v>
      </c>
      <c r="N143" s="127" t="s">
        <v>2476</v>
      </c>
      <c r="O143" s="98" t="s">
        <v>2478</v>
      </c>
      <c r="P143" s="128"/>
      <c r="Q143" s="87" t="s">
        <v>2496</v>
      </c>
    </row>
    <row r="144" spans="1:17" s="99" customFormat="1" ht="18" x14ac:dyDescent="0.25">
      <c r="A144" s="98" t="str">
        <f>VLOOKUP(E144,'LISTADO ATM'!$A$2:$C$899,3,0)</f>
        <v>DISTRITO NACIONAL</v>
      </c>
      <c r="B144" s="112" t="s">
        <v>2585</v>
      </c>
      <c r="C144" s="124">
        <v>44251.357453703706</v>
      </c>
      <c r="D144" s="98" t="s">
        <v>2189</v>
      </c>
      <c r="E144" s="103">
        <v>648</v>
      </c>
      <c r="F144" s="98" t="str">
        <f>VLOOKUP(E144,VIP!$A$2:$O11676,2,0)</f>
        <v>DRBR190</v>
      </c>
      <c r="G144" s="98" t="str">
        <f>VLOOKUP(E144,'LISTADO ATM'!$A$2:$B$898,2,0)</f>
        <v xml:space="preserve">ATM Hermandad de Pensionados </v>
      </c>
      <c r="H144" s="98" t="str">
        <f>VLOOKUP(E144,VIP!$A$2:$O16393,7,FALSE)</f>
        <v>Si</v>
      </c>
      <c r="I144" s="98" t="str">
        <f>VLOOKUP(E144,VIP!$A$2:$O8358,8,FALSE)</f>
        <v>No</v>
      </c>
      <c r="J144" s="98" t="str">
        <f>VLOOKUP(E144,VIP!$A$2:$O8308,8,FALSE)</f>
        <v>No</v>
      </c>
      <c r="K144" s="98" t="str">
        <f>VLOOKUP(E144,VIP!$A$2:$O11882,6,0)</f>
        <v>NO</v>
      </c>
      <c r="L144" s="125" t="s">
        <v>2496</v>
      </c>
      <c r="M144" s="126" t="s">
        <v>2469</v>
      </c>
      <c r="N144" s="129" t="s">
        <v>2568</v>
      </c>
      <c r="O144" s="98" t="s">
        <v>2478</v>
      </c>
      <c r="P144" s="128"/>
      <c r="Q144" s="87" t="s">
        <v>2496</v>
      </c>
    </row>
    <row r="145" spans="1:17" s="99" customFormat="1" ht="18" x14ac:dyDescent="0.25">
      <c r="A145" s="98" t="str">
        <f>VLOOKUP(E145,'LISTADO ATM'!$A$2:$C$899,3,0)</f>
        <v>DISTRITO NACIONAL</v>
      </c>
      <c r="B145" s="112" t="s">
        <v>2586</v>
      </c>
      <c r="C145" s="124">
        <v>44251.357372685183</v>
      </c>
      <c r="D145" s="98" t="s">
        <v>2472</v>
      </c>
      <c r="E145" s="103">
        <v>281</v>
      </c>
      <c r="F145" s="98" t="str">
        <f>VLOOKUP(E145,VIP!$A$2:$O11677,2,0)</f>
        <v>DRBR737</v>
      </c>
      <c r="G145" s="98" t="str">
        <f>VLOOKUP(E145,'LISTADO ATM'!$A$2:$B$898,2,0)</f>
        <v xml:space="preserve">ATM S/M Pola Independencia </v>
      </c>
      <c r="H145" s="98" t="str">
        <f>VLOOKUP(E145,VIP!$A$2:$O16394,7,FALSE)</f>
        <v>Si</v>
      </c>
      <c r="I145" s="98" t="str">
        <f>VLOOKUP(E145,VIP!$A$2:$O8359,8,FALSE)</f>
        <v>Si</v>
      </c>
      <c r="J145" s="98" t="str">
        <f>VLOOKUP(E145,VIP!$A$2:$O8309,8,FALSE)</f>
        <v>Si</v>
      </c>
      <c r="K145" s="98" t="str">
        <f>VLOOKUP(E145,VIP!$A$2:$O11883,6,0)</f>
        <v>NO</v>
      </c>
      <c r="L145" s="125" t="s">
        <v>2430</v>
      </c>
      <c r="M145" s="126" t="s">
        <v>2469</v>
      </c>
      <c r="N145" s="127" t="s">
        <v>2476</v>
      </c>
      <c r="O145" s="98" t="s">
        <v>2477</v>
      </c>
      <c r="P145" s="128"/>
      <c r="Q145" s="87" t="s">
        <v>2430</v>
      </c>
    </row>
    <row r="146" spans="1:17" s="99" customFormat="1" ht="18" x14ac:dyDescent="0.25">
      <c r="A146" s="98" t="str">
        <f>VLOOKUP(E146,'LISTADO ATM'!$A$2:$C$899,3,0)</f>
        <v>DISTRITO NACIONAL</v>
      </c>
      <c r="B146" s="112" t="s">
        <v>2589</v>
      </c>
      <c r="C146" s="124">
        <v>44251.349050925928</v>
      </c>
      <c r="D146" s="98" t="s">
        <v>2189</v>
      </c>
      <c r="E146" s="103">
        <v>527</v>
      </c>
      <c r="F146" s="98" t="str">
        <f>VLOOKUP(E146,VIP!$A$2:$O11680,2,0)</f>
        <v>DRBR527</v>
      </c>
      <c r="G146" s="98" t="str">
        <f>VLOOKUP(E146,'LISTADO ATM'!$A$2:$B$898,2,0)</f>
        <v>ATM Oficina Zona Oriental II</v>
      </c>
      <c r="H146" s="98" t="str">
        <f>VLOOKUP(E146,VIP!$A$2:$O16397,7,FALSE)</f>
        <v>Si</v>
      </c>
      <c r="I146" s="98" t="str">
        <f>VLOOKUP(E146,VIP!$A$2:$O8362,8,FALSE)</f>
        <v>Si</v>
      </c>
      <c r="J146" s="98" t="str">
        <f>VLOOKUP(E146,VIP!$A$2:$O8312,8,FALSE)</f>
        <v>Si</v>
      </c>
      <c r="K146" s="98" t="str">
        <f>VLOOKUP(E146,VIP!$A$2:$O11886,6,0)</f>
        <v>SI</v>
      </c>
      <c r="L146" s="125" t="s">
        <v>2228</v>
      </c>
      <c r="M146" s="126" t="s">
        <v>2469</v>
      </c>
      <c r="N146" s="127" t="s">
        <v>2476</v>
      </c>
      <c r="O146" s="98" t="s">
        <v>2478</v>
      </c>
      <c r="P146" s="128"/>
      <c r="Q146" s="87" t="s">
        <v>2228</v>
      </c>
    </row>
    <row r="147" spans="1:17" s="99" customFormat="1" ht="18" x14ac:dyDescent="0.25">
      <c r="A147" s="98" t="str">
        <f>VLOOKUP(E147,'LISTADO ATM'!$A$2:$C$899,3,0)</f>
        <v>DISTRITO NACIONAL</v>
      </c>
      <c r="B147" s="112" t="s">
        <v>2591</v>
      </c>
      <c r="C147" s="124">
        <v>44251.344618055555</v>
      </c>
      <c r="D147" s="98" t="s">
        <v>2472</v>
      </c>
      <c r="E147" s="103">
        <v>437</v>
      </c>
      <c r="F147" s="98" t="str">
        <f>VLOOKUP(E147,VIP!$A$2:$O11682,2,0)</f>
        <v>DRBR437</v>
      </c>
      <c r="G147" s="98" t="str">
        <f>VLOOKUP(E147,'LISTADO ATM'!$A$2:$B$898,2,0)</f>
        <v xml:space="preserve">ATM Autobanco Torre III </v>
      </c>
      <c r="H147" s="98" t="str">
        <f>VLOOKUP(E147,VIP!$A$2:$O16399,7,FALSE)</f>
        <v>Si</v>
      </c>
      <c r="I147" s="98" t="str">
        <f>VLOOKUP(E147,VIP!$A$2:$O8364,8,FALSE)</f>
        <v>Si</v>
      </c>
      <c r="J147" s="98" t="str">
        <f>VLOOKUP(E147,VIP!$A$2:$O8314,8,FALSE)</f>
        <v>Si</v>
      </c>
      <c r="K147" s="98" t="str">
        <f>VLOOKUP(E147,VIP!$A$2:$O11888,6,0)</f>
        <v>SI</v>
      </c>
      <c r="L147" s="125" t="s">
        <v>2462</v>
      </c>
      <c r="M147" s="126" t="s">
        <v>2469</v>
      </c>
      <c r="N147" s="127" t="s">
        <v>2476</v>
      </c>
      <c r="O147" s="98" t="s">
        <v>2477</v>
      </c>
      <c r="P147" s="128"/>
      <c r="Q147" s="87" t="s">
        <v>2462</v>
      </c>
    </row>
    <row r="148" spans="1:17" s="99" customFormat="1" ht="18" x14ac:dyDescent="0.25">
      <c r="A148" s="98" t="str">
        <f>VLOOKUP(E148,'LISTADO ATM'!$A$2:$C$899,3,0)</f>
        <v>DISTRITO NACIONAL</v>
      </c>
      <c r="B148" s="112" t="s">
        <v>2559</v>
      </c>
      <c r="C148" s="124">
        <v>44251.253796296296</v>
      </c>
      <c r="D148" s="98" t="s">
        <v>2472</v>
      </c>
      <c r="E148" s="103">
        <v>790</v>
      </c>
      <c r="F148" s="98" t="str">
        <f>VLOOKUP(E148,VIP!$A$2:$O11665,2,0)</f>
        <v>DRBR16I</v>
      </c>
      <c r="G148" s="98" t="str">
        <f>VLOOKUP(E148,'LISTADO ATM'!$A$2:$B$898,2,0)</f>
        <v xml:space="preserve">ATM Oficina Bella Vista Mall I </v>
      </c>
      <c r="H148" s="98" t="str">
        <f>VLOOKUP(E148,VIP!$A$2:$O16382,7,FALSE)</f>
        <v>Si</v>
      </c>
      <c r="I148" s="98" t="str">
        <f>VLOOKUP(E148,VIP!$A$2:$O8347,8,FALSE)</f>
        <v>Si</v>
      </c>
      <c r="J148" s="98" t="str">
        <f>VLOOKUP(E148,VIP!$A$2:$O8297,8,FALSE)</f>
        <v>Si</v>
      </c>
      <c r="K148" s="98" t="str">
        <f>VLOOKUP(E148,VIP!$A$2:$O11871,6,0)</f>
        <v>SI</v>
      </c>
      <c r="L148" s="125" t="s">
        <v>2462</v>
      </c>
      <c r="M148" s="126" t="s">
        <v>2469</v>
      </c>
      <c r="N148" s="127" t="s">
        <v>2476</v>
      </c>
      <c r="O148" s="98" t="s">
        <v>2477</v>
      </c>
      <c r="P148" s="128"/>
      <c r="Q148" s="87" t="s">
        <v>2462</v>
      </c>
    </row>
    <row r="149" spans="1:17" s="99" customFormat="1" ht="18" x14ac:dyDescent="0.25">
      <c r="A149" s="98" t="str">
        <f>VLOOKUP(E149,'LISTADO ATM'!$A$2:$C$899,3,0)</f>
        <v>DISTRITO NACIONAL</v>
      </c>
      <c r="B149" s="112" t="s">
        <v>2542</v>
      </c>
      <c r="C149" s="124">
        <v>44250.866863425923</v>
      </c>
      <c r="D149" s="98" t="s">
        <v>2472</v>
      </c>
      <c r="E149" s="103">
        <v>980</v>
      </c>
      <c r="F149" s="98" t="str">
        <f>VLOOKUP(E149,VIP!$A$2:$O11660,2,0)</f>
        <v>DRBR980</v>
      </c>
      <c r="G149" s="98" t="str">
        <f>VLOOKUP(E149,'LISTADO ATM'!$A$2:$B$898,2,0)</f>
        <v xml:space="preserve">ATM Oficina Bella Vista Mall II </v>
      </c>
      <c r="H149" s="98" t="str">
        <f>VLOOKUP(E149,VIP!$A$2:$O16377,7,FALSE)</f>
        <v>Si</v>
      </c>
      <c r="I149" s="98" t="str">
        <f>VLOOKUP(E149,VIP!$A$2:$O8342,8,FALSE)</f>
        <v>Si</v>
      </c>
      <c r="J149" s="98" t="str">
        <f>VLOOKUP(E149,VIP!$A$2:$O8292,8,FALSE)</f>
        <v>Si</v>
      </c>
      <c r="K149" s="98" t="str">
        <f>VLOOKUP(E149,VIP!$A$2:$O11866,6,0)</f>
        <v>NO</v>
      </c>
      <c r="L149" s="125" t="s">
        <v>2430</v>
      </c>
      <c r="M149" s="126" t="s">
        <v>2469</v>
      </c>
      <c r="N149" s="127" t="s">
        <v>2476</v>
      </c>
      <c r="O149" s="98" t="s">
        <v>2477</v>
      </c>
      <c r="P149" s="128"/>
      <c r="Q149" s="87" t="s">
        <v>2430</v>
      </c>
    </row>
    <row r="150" spans="1:17" s="99" customFormat="1" ht="18" x14ac:dyDescent="0.25">
      <c r="A150" s="98" t="str">
        <f>VLOOKUP(E150,'LISTADO ATM'!$A$2:$C$899,3,0)</f>
        <v>ESTE</v>
      </c>
      <c r="B150" s="112" t="s">
        <v>2532</v>
      </c>
      <c r="C150" s="124">
        <v>44250.767569444448</v>
      </c>
      <c r="D150" s="98" t="s">
        <v>2189</v>
      </c>
      <c r="E150" s="103">
        <v>802</v>
      </c>
      <c r="F150" s="98" t="str">
        <f>VLOOKUP(E150,VIP!$A$2:$O11649,2,0)</f>
        <v>DRBR802</v>
      </c>
      <c r="G150" s="98" t="str">
        <f>VLOOKUP(E150,'LISTADO ATM'!$A$2:$B$898,2,0)</f>
        <v xml:space="preserve">ATM UNP Aeropuerto La Romana </v>
      </c>
      <c r="H150" s="98" t="str">
        <f>VLOOKUP(E150,VIP!$A$2:$O16366,7,FALSE)</f>
        <v>Si</v>
      </c>
      <c r="I150" s="98" t="str">
        <f>VLOOKUP(E150,VIP!$A$2:$O8331,8,FALSE)</f>
        <v>Si</v>
      </c>
      <c r="J150" s="98" t="str">
        <f>VLOOKUP(E150,VIP!$A$2:$O8281,8,FALSE)</f>
        <v>Si</v>
      </c>
      <c r="K150" s="98" t="str">
        <f>VLOOKUP(E150,VIP!$A$2:$O11855,6,0)</f>
        <v>NO</v>
      </c>
      <c r="L150" s="125" t="s">
        <v>2228</v>
      </c>
      <c r="M150" s="126" t="s">
        <v>2469</v>
      </c>
      <c r="N150" s="127" t="s">
        <v>2567</v>
      </c>
      <c r="O150" s="98" t="s">
        <v>2478</v>
      </c>
      <c r="P150" s="126"/>
      <c r="Q150" s="87" t="s">
        <v>2228</v>
      </c>
    </row>
    <row r="151" spans="1:17" s="99" customFormat="1" ht="18" x14ac:dyDescent="0.25">
      <c r="A151" s="98" t="str">
        <f>VLOOKUP(E151,'LISTADO ATM'!$A$2:$C$899,3,0)</f>
        <v>DISTRITO NACIONAL</v>
      </c>
      <c r="B151" s="112" t="s">
        <v>2524</v>
      </c>
      <c r="C151" s="124">
        <v>44250.628831018519</v>
      </c>
      <c r="D151" s="98" t="s">
        <v>2472</v>
      </c>
      <c r="E151" s="103">
        <v>988</v>
      </c>
      <c r="F151" s="98" t="str">
        <f>VLOOKUP(E151,VIP!$A$2:$O11496,2,0)</f>
        <v>DRBR988</v>
      </c>
      <c r="G151" s="98" t="str">
        <f>VLOOKUP(E151,'LISTADO ATM'!$A$2:$B$898,2,0)</f>
        <v xml:space="preserve">ATM Estación Sigma 27 de Febrero </v>
      </c>
      <c r="H151" s="98" t="str">
        <f>VLOOKUP(E151,VIP!$A$2:$O16372,7,FALSE)</f>
        <v>Si</v>
      </c>
      <c r="I151" s="98" t="str">
        <f>VLOOKUP(E151,VIP!$A$2:$O8337,8,FALSE)</f>
        <v>Si</v>
      </c>
      <c r="J151" s="98" t="str">
        <f>VLOOKUP(E151,VIP!$A$2:$O8287,8,FALSE)</f>
        <v>Si</v>
      </c>
      <c r="K151" s="98" t="str">
        <f>VLOOKUP(E151,VIP!$A$2:$O11861,6,0)</f>
        <v>NO</v>
      </c>
      <c r="L151" s="125" t="s">
        <v>2430</v>
      </c>
      <c r="M151" s="126" t="s">
        <v>2469</v>
      </c>
      <c r="N151" s="127" t="s">
        <v>2476</v>
      </c>
      <c r="O151" s="98" t="s">
        <v>2477</v>
      </c>
      <c r="P151" s="126"/>
      <c r="Q151" s="87" t="s">
        <v>2430</v>
      </c>
    </row>
    <row r="152" spans="1:17" s="99" customFormat="1" ht="18" x14ac:dyDescent="0.25">
      <c r="A152" s="98" t="str">
        <f>VLOOKUP(E152,'LISTADO ATM'!$A$2:$C$899,3,0)</f>
        <v>DISTRITO NACIONAL</v>
      </c>
      <c r="B152" s="112" t="s">
        <v>2525</v>
      </c>
      <c r="C152" s="124">
        <v>44250.607291666667</v>
      </c>
      <c r="D152" s="98" t="s">
        <v>2189</v>
      </c>
      <c r="E152" s="103">
        <v>225</v>
      </c>
      <c r="F152" s="98" t="str">
        <f>VLOOKUP(E152,VIP!$A$2:$O11493,2,0)</f>
        <v>DRBR225</v>
      </c>
      <c r="G152" s="98" t="str">
        <f>VLOOKUP(E152,'LISTADO ATM'!$A$2:$B$898,2,0)</f>
        <v xml:space="preserve">ATM S/M Nacional Arroyo Hondo </v>
      </c>
      <c r="H152" s="98" t="str">
        <f>VLOOKUP(E152,VIP!$A$2:$O16375,7,FALSE)</f>
        <v>Si</v>
      </c>
      <c r="I152" s="98" t="str">
        <f>VLOOKUP(E152,VIP!$A$2:$O8340,8,FALSE)</f>
        <v>Si</v>
      </c>
      <c r="J152" s="98" t="str">
        <f>VLOOKUP(E152,VIP!$A$2:$O8290,8,FALSE)</f>
        <v>Si</v>
      </c>
      <c r="K152" s="98" t="str">
        <f>VLOOKUP(E152,VIP!$A$2:$O11864,6,0)</f>
        <v>NO</v>
      </c>
      <c r="L152" s="125" t="s">
        <v>2228</v>
      </c>
      <c r="M152" s="126" t="s">
        <v>2469</v>
      </c>
      <c r="N152" s="127" t="s">
        <v>2567</v>
      </c>
      <c r="O152" s="98" t="s">
        <v>2478</v>
      </c>
      <c r="P152" s="126"/>
      <c r="Q152" s="87" t="s">
        <v>2228</v>
      </c>
    </row>
    <row r="153" spans="1:17" s="99" customFormat="1" ht="18" x14ac:dyDescent="0.25">
      <c r="A153" s="98" t="str">
        <f>VLOOKUP(E153,'LISTADO ATM'!$A$2:$C$899,3,0)</f>
        <v>DISTRITO NACIONAL</v>
      </c>
      <c r="B153" s="112" t="s">
        <v>2510</v>
      </c>
      <c r="C153" s="124">
        <v>44250.597916666666</v>
      </c>
      <c r="D153" s="98" t="s">
        <v>2189</v>
      </c>
      <c r="E153" s="103">
        <v>540</v>
      </c>
      <c r="F153" s="98" t="str">
        <f>VLOOKUP(E153,VIP!$A$2:$O11490,2,0)</f>
        <v>DRBR540</v>
      </c>
      <c r="G153" s="98" t="str">
        <f>VLOOKUP(E153,'LISTADO ATM'!$A$2:$B$898,2,0)</f>
        <v xml:space="preserve">ATM Autoservicio Sambil I </v>
      </c>
      <c r="H153" s="98" t="str">
        <f>VLOOKUP(E153,VIP!$A$2:$O16360,7,FALSE)</f>
        <v>Si</v>
      </c>
      <c r="I153" s="98" t="str">
        <f>VLOOKUP(E153,VIP!$A$2:$O8325,8,FALSE)</f>
        <v>Si</v>
      </c>
      <c r="J153" s="98" t="str">
        <f>VLOOKUP(E153,VIP!$A$2:$O8275,8,FALSE)</f>
        <v>Si</v>
      </c>
      <c r="K153" s="98" t="str">
        <f>VLOOKUP(E153,VIP!$A$2:$O11849,6,0)</f>
        <v>NO</v>
      </c>
      <c r="L153" s="125" t="s">
        <v>2228</v>
      </c>
      <c r="M153" s="126" t="s">
        <v>2469</v>
      </c>
      <c r="N153" s="127" t="s">
        <v>2567</v>
      </c>
      <c r="O153" s="98" t="s">
        <v>2478</v>
      </c>
      <c r="P153" s="126"/>
      <c r="Q153" s="87" t="s">
        <v>2228</v>
      </c>
    </row>
    <row r="154" spans="1:17" s="99" customFormat="1" ht="18" x14ac:dyDescent="0.25">
      <c r="A154" s="98" t="str">
        <f>VLOOKUP(E154,'LISTADO ATM'!$A$2:$C$899,3,0)</f>
        <v>DISTRITO NACIONAL</v>
      </c>
      <c r="B154" s="112" t="s">
        <v>2512</v>
      </c>
      <c r="C154" s="124">
        <v>44250.594247685185</v>
      </c>
      <c r="D154" s="98" t="s">
        <v>2189</v>
      </c>
      <c r="E154" s="103">
        <v>909</v>
      </c>
      <c r="F154" s="98" t="str">
        <f>VLOOKUP(E154,VIP!$A$2:$O11488,2,0)</f>
        <v>DRBR01A</v>
      </c>
      <c r="G154" s="98" t="str">
        <f>VLOOKUP(E154,'LISTADO ATM'!$A$2:$B$898,2,0)</f>
        <v xml:space="preserve">ATM UNP UASD </v>
      </c>
      <c r="H154" s="98" t="str">
        <f>VLOOKUP(E154,VIP!$A$2:$O16362,7,FALSE)</f>
        <v>Si</v>
      </c>
      <c r="I154" s="98" t="str">
        <f>VLOOKUP(E154,VIP!$A$2:$O8327,8,FALSE)</f>
        <v>Si</v>
      </c>
      <c r="J154" s="98" t="str">
        <f>VLOOKUP(E154,VIP!$A$2:$O8277,8,FALSE)</f>
        <v>Si</v>
      </c>
      <c r="K154" s="98" t="str">
        <f>VLOOKUP(E154,VIP!$A$2:$O11851,6,0)</f>
        <v>SI</v>
      </c>
      <c r="L154" s="125" t="s">
        <v>2228</v>
      </c>
      <c r="M154" s="126" t="s">
        <v>2469</v>
      </c>
      <c r="N154" s="127" t="s">
        <v>2567</v>
      </c>
      <c r="O154" s="98" t="s">
        <v>2478</v>
      </c>
      <c r="P154" s="126"/>
      <c r="Q154" s="87" t="s">
        <v>2228</v>
      </c>
    </row>
    <row r="155" spans="1:17" s="99" customFormat="1" ht="18" x14ac:dyDescent="0.25">
      <c r="A155" s="98" t="str">
        <f>VLOOKUP(E155,'LISTADO ATM'!$A$2:$C$899,3,0)</f>
        <v>DISTRITO NACIONAL</v>
      </c>
      <c r="B155" s="112">
        <v>335800404</v>
      </c>
      <c r="C155" s="124">
        <v>44249.904317129629</v>
      </c>
      <c r="D155" s="98" t="s">
        <v>2189</v>
      </c>
      <c r="E155" s="103">
        <v>883</v>
      </c>
      <c r="F155" s="98" t="str">
        <f>VLOOKUP(E155,VIP!$A$2:$O11466,2,0)</f>
        <v>DRBR883</v>
      </c>
      <c r="G155" s="98" t="str">
        <f>VLOOKUP(E155,'LISTADO ATM'!$A$2:$B$898,2,0)</f>
        <v xml:space="preserve">ATM Oficina Filadelfia Plaza </v>
      </c>
      <c r="H155" s="98" t="str">
        <f>VLOOKUP(E155,VIP!$A$2:$O16362,7,FALSE)</f>
        <v>Si</v>
      </c>
      <c r="I155" s="98" t="str">
        <f>VLOOKUP(E155,VIP!$A$2:$O8327,8,FALSE)</f>
        <v>Si</v>
      </c>
      <c r="J155" s="98" t="str">
        <f>VLOOKUP(E155,VIP!$A$2:$O8277,8,FALSE)</f>
        <v>Si</v>
      </c>
      <c r="K155" s="98" t="str">
        <f>VLOOKUP(E155,VIP!$A$2:$O11851,6,0)</f>
        <v>NO</v>
      </c>
      <c r="L155" s="125" t="s">
        <v>2228</v>
      </c>
      <c r="M155" s="126" t="s">
        <v>2469</v>
      </c>
      <c r="N155" s="127" t="s">
        <v>2567</v>
      </c>
      <c r="O155" s="98" t="s">
        <v>2478</v>
      </c>
      <c r="P155" s="128"/>
      <c r="Q155" s="87" t="s">
        <v>2228</v>
      </c>
    </row>
    <row r="156" spans="1:17" s="99" customFormat="1" ht="18" x14ac:dyDescent="0.25">
      <c r="A156" s="98" t="str">
        <f>VLOOKUP(E156,'[1]LISTADO ATM'!$A$2:$C$898,3,0)</f>
        <v>DISTRITO NACIONAL</v>
      </c>
      <c r="B156" s="112">
        <v>335799996</v>
      </c>
      <c r="C156" s="124">
        <v>44249.63449074074</v>
      </c>
      <c r="D156" s="98" t="s">
        <v>2189</v>
      </c>
      <c r="E156" s="103">
        <v>628</v>
      </c>
      <c r="F156" s="98" t="str">
        <f>VLOOKUP(E156,VIP!$A$2:$O11465,2,0)</f>
        <v>DRBR086</v>
      </c>
      <c r="G156" s="98" t="str">
        <f>VLOOKUP(E156,'[1]LISTADO ATM'!$A$2:$B$897,2,0)</f>
        <v xml:space="preserve">ATM Autobanco San Isidro </v>
      </c>
      <c r="H156" s="98" t="str">
        <f>VLOOKUP(E156,[1]VIP!$A$2:$O16365,7,FALSE)</f>
        <v>Si</v>
      </c>
      <c r="I156" s="98" t="str">
        <f>VLOOKUP(E156,[1]VIP!$A$2:$O8330,8,FALSE)</f>
        <v>Si</v>
      </c>
      <c r="J156" s="98" t="str">
        <f>VLOOKUP(E156,[1]VIP!$A$2:$O8280,8,FALSE)</f>
        <v>Si</v>
      </c>
      <c r="K156" s="98" t="str">
        <f>VLOOKUP(E156,[1]VIP!$A$2:$O11854,6,0)</f>
        <v>SI</v>
      </c>
      <c r="L156" s="125" t="s">
        <v>2434</v>
      </c>
      <c r="M156" s="126" t="s">
        <v>2469</v>
      </c>
      <c r="N156" s="127" t="s">
        <v>2567</v>
      </c>
      <c r="O156" s="98" t="s">
        <v>2478</v>
      </c>
      <c r="P156" s="128"/>
      <c r="Q156" s="87" t="s">
        <v>2434</v>
      </c>
    </row>
  </sheetData>
  <autoFilter ref="A4:Q156">
    <sortState ref="A5:Q156">
      <sortCondition ref="M4:M15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39 B77:B133 B157:B1048576">
    <cfRule type="duplicateValues" dxfId="309" priority="374757"/>
  </conditionalFormatting>
  <conditionalFormatting sqref="B5:B39 B77:B133 B157:B1048576">
    <cfRule type="duplicateValues" dxfId="308" priority="374761"/>
  </conditionalFormatting>
  <conditionalFormatting sqref="B1:B39 B77:B133 B157:B1048576">
    <cfRule type="duplicateValues" dxfId="307" priority="374765"/>
    <cfRule type="duplicateValues" dxfId="306" priority="374766"/>
    <cfRule type="duplicateValues" dxfId="305" priority="374767"/>
  </conditionalFormatting>
  <conditionalFormatting sqref="B1:B39 B77:B133 B157:B1048576">
    <cfRule type="duplicateValues" dxfId="304" priority="374777"/>
    <cfRule type="duplicateValues" dxfId="303" priority="374778"/>
  </conditionalFormatting>
  <conditionalFormatting sqref="B5:B39 B77:B133 B157:B1048576">
    <cfRule type="duplicateValues" dxfId="302" priority="374785"/>
    <cfRule type="duplicateValues" dxfId="301" priority="374786"/>
    <cfRule type="duplicateValues" dxfId="300" priority="374787"/>
  </conditionalFormatting>
  <conditionalFormatting sqref="B5:B39 B77:B133 B157:B1048576">
    <cfRule type="duplicateValues" dxfId="299" priority="374797"/>
    <cfRule type="duplicateValues" dxfId="298" priority="374798"/>
  </conditionalFormatting>
  <conditionalFormatting sqref="E1:E39 E76:E133 E157:E1048576">
    <cfRule type="duplicateValues" dxfId="297" priority="332"/>
  </conditionalFormatting>
  <conditionalFormatting sqref="E5:E39 E76:E133 E157:E1048576">
    <cfRule type="duplicateValues" dxfId="296" priority="291"/>
  </conditionalFormatting>
  <conditionalFormatting sqref="B6:B18">
    <cfRule type="duplicateValues" dxfId="295" priority="174"/>
  </conditionalFormatting>
  <conditionalFormatting sqref="B6:B18">
    <cfRule type="duplicateValues" dxfId="294" priority="171"/>
    <cfRule type="duplicateValues" dxfId="293" priority="172"/>
    <cfRule type="duplicateValues" dxfId="292" priority="173"/>
  </conditionalFormatting>
  <conditionalFormatting sqref="B6:B18">
    <cfRule type="duplicateValues" dxfId="291" priority="169"/>
    <cfRule type="duplicateValues" dxfId="290" priority="170"/>
  </conditionalFormatting>
  <conditionalFormatting sqref="B19:B22">
    <cfRule type="duplicateValues" dxfId="289" priority="168"/>
  </conditionalFormatting>
  <conditionalFormatting sqref="B19:B22">
    <cfRule type="duplicateValues" dxfId="288" priority="165"/>
    <cfRule type="duplicateValues" dxfId="287" priority="166"/>
    <cfRule type="duplicateValues" dxfId="286" priority="167"/>
  </conditionalFormatting>
  <conditionalFormatting sqref="B19:B22">
    <cfRule type="duplicateValues" dxfId="285" priority="163"/>
    <cfRule type="duplicateValues" dxfId="284" priority="164"/>
  </conditionalFormatting>
  <conditionalFormatting sqref="E19:E39">
    <cfRule type="duplicateValues" dxfId="283" priority="162"/>
  </conditionalFormatting>
  <conditionalFormatting sqref="B23:B38">
    <cfRule type="duplicateValues" dxfId="282" priority="161"/>
  </conditionalFormatting>
  <conditionalFormatting sqref="B23:B38">
    <cfRule type="duplicateValues" dxfId="281" priority="158"/>
    <cfRule type="duplicateValues" dxfId="280" priority="159"/>
    <cfRule type="duplicateValues" dxfId="279" priority="160"/>
  </conditionalFormatting>
  <conditionalFormatting sqref="B23:B38">
    <cfRule type="duplicateValues" dxfId="278" priority="156"/>
    <cfRule type="duplicateValues" dxfId="277" priority="157"/>
  </conditionalFormatting>
  <conditionalFormatting sqref="B39">
    <cfRule type="duplicateValues" dxfId="276" priority="155"/>
  </conditionalFormatting>
  <conditionalFormatting sqref="B39">
    <cfRule type="duplicateValues" dxfId="275" priority="152"/>
    <cfRule type="duplicateValues" dxfId="274" priority="153"/>
    <cfRule type="duplicateValues" dxfId="273" priority="154"/>
  </conditionalFormatting>
  <conditionalFormatting sqref="B39">
    <cfRule type="duplicateValues" dxfId="272" priority="150"/>
    <cfRule type="duplicateValues" dxfId="271" priority="151"/>
  </conditionalFormatting>
  <conditionalFormatting sqref="B49:B51">
    <cfRule type="duplicateValues" dxfId="270" priority="128"/>
  </conditionalFormatting>
  <conditionalFormatting sqref="B49:B51">
    <cfRule type="duplicateValues" dxfId="269" priority="127"/>
  </conditionalFormatting>
  <conditionalFormatting sqref="B49:B51">
    <cfRule type="duplicateValues" dxfId="268" priority="124"/>
    <cfRule type="duplicateValues" dxfId="267" priority="125"/>
    <cfRule type="duplicateValues" dxfId="266" priority="126"/>
  </conditionalFormatting>
  <conditionalFormatting sqref="B49:B51">
    <cfRule type="duplicateValues" dxfId="265" priority="122"/>
    <cfRule type="duplicateValues" dxfId="264" priority="123"/>
  </conditionalFormatting>
  <conditionalFormatting sqref="B49:B51">
    <cfRule type="duplicateValues" dxfId="263" priority="119"/>
    <cfRule type="duplicateValues" dxfId="262" priority="120"/>
    <cfRule type="duplicateValues" dxfId="261" priority="121"/>
  </conditionalFormatting>
  <conditionalFormatting sqref="B49:B51">
    <cfRule type="duplicateValues" dxfId="260" priority="117"/>
    <cfRule type="duplicateValues" dxfId="259" priority="118"/>
  </conditionalFormatting>
  <conditionalFormatting sqref="E49:E51">
    <cfRule type="duplicateValues" dxfId="258" priority="116"/>
  </conditionalFormatting>
  <conditionalFormatting sqref="E49:E51">
    <cfRule type="duplicateValues" dxfId="257" priority="115"/>
  </conditionalFormatting>
  <conditionalFormatting sqref="E49:E51">
    <cfRule type="duplicateValues" dxfId="256" priority="114"/>
  </conditionalFormatting>
  <conditionalFormatting sqref="B49:B51">
    <cfRule type="duplicateValues" dxfId="255" priority="113"/>
  </conditionalFormatting>
  <conditionalFormatting sqref="B49:B51">
    <cfRule type="duplicateValues" dxfId="254" priority="110"/>
    <cfRule type="duplicateValues" dxfId="253" priority="111"/>
    <cfRule type="duplicateValues" dxfId="252" priority="112"/>
  </conditionalFormatting>
  <conditionalFormatting sqref="B49:B51">
    <cfRule type="duplicateValues" dxfId="251" priority="108"/>
    <cfRule type="duplicateValues" dxfId="250" priority="109"/>
  </conditionalFormatting>
  <conditionalFormatting sqref="E5:E18">
    <cfRule type="duplicateValues" dxfId="249" priority="376987"/>
  </conditionalFormatting>
  <conditionalFormatting sqref="B5">
    <cfRule type="duplicateValues" dxfId="248" priority="376988"/>
  </conditionalFormatting>
  <conditionalFormatting sqref="B5">
    <cfRule type="duplicateValues" dxfId="247" priority="376989"/>
    <cfRule type="duplicateValues" dxfId="246" priority="376990"/>
    <cfRule type="duplicateValues" dxfId="245" priority="376991"/>
  </conditionalFormatting>
  <conditionalFormatting sqref="B5">
    <cfRule type="duplicateValues" dxfId="244" priority="376992"/>
    <cfRule type="duplicateValues" dxfId="243" priority="376993"/>
  </conditionalFormatting>
  <conditionalFormatting sqref="E1:E133 E157:E1048576">
    <cfRule type="duplicateValues" dxfId="242" priority="65"/>
  </conditionalFormatting>
  <conditionalFormatting sqref="E102:E133 E157:E1048576">
    <cfRule type="duplicateValues" dxfId="241" priority="62"/>
  </conditionalFormatting>
  <conditionalFormatting sqref="E124:E133 E157:E1048576">
    <cfRule type="duplicateValues" dxfId="240" priority="57"/>
  </conditionalFormatting>
  <conditionalFormatting sqref="B40:B48">
    <cfRule type="duplicateValues" dxfId="239" priority="377229"/>
  </conditionalFormatting>
  <conditionalFormatting sqref="B40:B48">
    <cfRule type="duplicateValues" dxfId="238" priority="377230"/>
    <cfRule type="duplicateValues" dxfId="237" priority="377231"/>
    <cfRule type="duplicateValues" dxfId="236" priority="377232"/>
  </conditionalFormatting>
  <conditionalFormatting sqref="B40:B48">
    <cfRule type="duplicateValues" dxfId="235" priority="377233"/>
    <cfRule type="duplicateValues" dxfId="234" priority="377234"/>
  </conditionalFormatting>
  <conditionalFormatting sqref="E40:E48">
    <cfRule type="duplicateValues" dxfId="233" priority="377235"/>
  </conditionalFormatting>
  <conditionalFormatting sqref="B52:B61">
    <cfRule type="duplicateValues" dxfId="232" priority="377274"/>
  </conditionalFormatting>
  <conditionalFormatting sqref="B52:B61">
    <cfRule type="duplicateValues" dxfId="231" priority="377276"/>
    <cfRule type="duplicateValues" dxfId="230" priority="377277"/>
    <cfRule type="duplicateValues" dxfId="229" priority="377278"/>
  </conditionalFormatting>
  <conditionalFormatting sqref="B52:B61">
    <cfRule type="duplicateValues" dxfId="228" priority="377282"/>
    <cfRule type="duplicateValues" dxfId="227" priority="377283"/>
  </conditionalFormatting>
  <conditionalFormatting sqref="E52:E61">
    <cfRule type="duplicateValues" dxfId="226" priority="377286"/>
  </conditionalFormatting>
  <conditionalFormatting sqref="E1:E133 E157:E1048576">
    <cfRule type="duplicateValues" dxfId="225" priority="51"/>
  </conditionalFormatting>
  <conditionalFormatting sqref="B62:B133">
    <cfRule type="duplicateValues" dxfId="224" priority="378471"/>
  </conditionalFormatting>
  <conditionalFormatting sqref="B62:B133">
    <cfRule type="duplicateValues" dxfId="223" priority="378473"/>
    <cfRule type="duplicateValues" dxfId="222" priority="378474"/>
    <cfRule type="duplicateValues" dxfId="221" priority="378475"/>
  </conditionalFormatting>
  <conditionalFormatting sqref="B62:B133">
    <cfRule type="duplicateValues" dxfId="220" priority="378479"/>
    <cfRule type="duplicateValues" dxfId="219" priority="378480"/>
  </conditionalFormatting>
  <conditionalFormatting sqref="E62:E133">
    <cfRule type="duplicateValues" dxfId="218" priority="378483"/>
  </conditionalFormatting>
  <conditionalFormatting sqref="B134:B142">
    <cfRule type="duplicateValues" dxfId="217" priority="50"/>
  </conditionalFormatting>
  <conditionalFormatting sqref="B134:B142">
    <cfRule type="duplicateValues" dxfId="216" priority="49"/>
  </conditionalFormatting>
  <conditionalFormatting sqref="B134:B142">
    <cfRule type="duplicateValues" dxfId="215" priority="46"/>
    <cfRule type="duplicateValues" dxfId="214" priority="47"/>
    <cfRule type="duplicateValues" dxfId="213" priority="48"/>
  </conditionalFormatting>
  <conditionalFormatting sqref="B134:B142">
    <cfRule type="duplicateValues" dxfId="212" priority="44"/>
    <cfRule type="duplicateValues" dxfId="211" priority="45"/>
  </conditionalFormatting>
  <conditionalFormatting sqref="B134:B142">
    <cfRule type="duplicateValues" dxfId="210" priority="41"/>
    <cfRule type="duplicateValues" dxfId="209" priority="42"/>
    <cfRule type="duplicateValues" dxfId="208" priority="43"/>
  </conditionalFormatting>
  <conditionalFormatting sqref="B134:B142">
    <cfRule type="duplicateValues" dxfId="207" priority="39"/>
    <cfRule type="duplicateValues" dxfId="206" priority="40"/>
  </conditionalFormatting>
  <conditionalFormatting sqref="E134:E142">
    <cfRule type="duplicateValues" dxfId="205" priority="38"/>
  </conditionalFormatting>
  <conditionalFormatting sqref="E134:E142">
    <cfRule type="duplicateValues" dxfId="204" priority="37"/>
  </conditionalFormatting>
  <conditionalFormatting sqref="E134:E142">
    <cfRule type="duplicateValues" dxfId="203" priority="36"/>
  </conditionalFormatting>
  <conditionalFormatting sqref="E134:E142">
    <cfRule type="duplicateValues" dxfId="202" priority="35"/>
  </conditionalFormatting>
  <conditionalFormatting sqref="E134:E142">
    <cfRule type="duplicateValues" dxfId="201" priority="34"/>
  </conditionalFormatting>
  <conditionalFormatting sqref="E134:E142">
    <cfRule type="duplicateValues" dxfId="200" priority="33"/>
  </conditionalFormatting>
  <conditionalFormatting sqref="B134:B142">
    <cfRule type="duplicateValues" dxfId="199" priority="32"/>
  </conditionalFormatting>
  <conditionalFormatting sqref="B134:B142">
    <cfRule type="duplicateValues" dxfId="198" priority="29"/>
    <cfRule type="duplicateValues" dxfId="197" priority="30"/>
    <cfRule type="duplicateValues" dxfId="196" priority="31"/>
  </conditionalFormatting>
  <conditionalFormatting sqref="B134:B142">
    <cfRule type="duplicateValues" dxfId="195" priority="27"/>
    <cfRule type="duplicateValues" dxfId="194" priority="28"/>
  </conditionalFormatting>
  <conditionalFormatting sqref="E134:E142">
    <cfRule type="duplicateValues" dxfId="193" priority="26"/>
  </conditionalFormatting>
  <conditionalFormatting sqref="B143:B156">
    <cfRule type="duplicateValues" dxfId="192" priority="25"/>
  </conditionalFormatting>
  <conditionalFormatting sqref="B143:B156">
    <cfRule type="duplicateValues" dxfId="191" priority="24"/>
  </conditionalFormatting>
  <conditionalFormatting sqref="B143:B156">
    <cfRule type="duplicateValues" dxfId="190" priority="21"/>
    <cfRule type="duplicateValues" dxfId="189" priority="22"/>
    <cfRule type="duplicateValues" dxfId="188" priority="23"/>
  </conditionalFormatting>
  <conditionalFormatting sqref="B143:B156">
    <cfRule type="duplicateValues" dxfId="187" priority="19"/>
    <cfRule type="duplicateValues" dxfId="186" priority="20"/>
  </conditionalFormatting>
  <conditionalFormatting sqref="B143:B156">
    <cfRule type="duplicateValues" dxfId="185" priority="16"/>
    <cfRule type="duplicateValues" dxfId="184" priority="17"/>
    <cfRule type="duplicateValues" dxfId="183" priority="18"/>
  </conditionalFormatting>
  <conditionalFormatting sqref="B143:B156">
    <cfRule type="duplicateValues" dxfId="182" priority="14"/>
    <cfRule type="duplicateValues" dxfId="181" priority="15"/>
  </conditionalFormatting>
  <conditionalFormatting sqref="E143:E156">
    <cfRule type="duplicateValues" dxfId="180" priority="13"/>
  </conditionalFormatting>
  <conditionalFormatting sqref="E143:E156">
    <cfRule type="duplicateValues" dxfId="179" priority="12"/>
  </conditionalFormatting>
  <conditionalFormatting sqref="E143:E156">
    <cfRule type="duplicateValues" dxfId="178" priority="11"/>
  </conditionalFormatting>
  <conditionalFormatting sqref="E143:E156">
    <cfRule type="duplicateValues" dxfId="177" priority="10"/>
  </conditionalFormatting>
  <conditionalFormatting sqref="E143:E156">
    <cfRule type="duplicateValues" dxfId="176" priority="9"/>
  </conditionalFormatting>
  <conditionalFormatting sqref="E143:E156">
    <cfRule type="duplicateValues" dxfId="175" priority="8"/>
  </conditionalFormatting>
  <conditionalFormatting sqref="B143:B156">
    <cfRule type="duplicateValues" dxfId="174" priority="7"/>
  </conditionalFormatting>
  <conditionalFormatting sqref="B143:B156">
    <cfRule type="duplicateValues" dxfId="173" priority="4"/>
    <cfRule type="duplicateValues" dxfId="172" priority="5"/>
    <cfRule type="duplicateValues" dxfId="171" priority="6"/>
  </conditionalFormatting>
  <conditionalFormatting sqref="B143:B156">
    <cfRule type="duplicateValues" dxfId="170" priority="2"/>
    <cfRule type="duplicateValues" dxfId="169" priority="3"/>
  </conditionalFormatting>
  <conditionalFormatting sqref="E143:E156">
    <cfRule type="duplicateValues" dxfId="168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5" t="s">
        <v>0</v>
      </c>
      <c r="B1" s="16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7" t="s">
        <v>8</v>
      </c>
      <c r="B9" s="16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9" t="s">
        <v>9</v>
      </c>
      <c r="B14" s="17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61" zoomScale="80" zoomScaleNormal="80" workbookViewId="0">
      <selection activeCell="C11" sqref="C11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9.5703125" style="96" customWidth="1"/>
    <col min="4" max="4" width="39.28515625" style="96" bestFit="1" customWidth="1"/>
    <col min="5" max="5" width="23.42578125" style="96" customWidth="1"/>
    <col min="6" max="16384" width="52.7109375" style="96"/>
  </cols>
  <sheetData>
    <row r="1" spans="1:5" ht="22.5" customHeight="1" x14ac:dyDescent="0.25">
      <c r="A1" s="150" t="s">
        <v>2158</v>
      </c>
      <c r="B1" s="151"/>
      <c r="C1" s="151"/>
      <c r="D1" s="151"/>
      <c r="E1" s="152"/>
    </row>
    <row r="2" spans="1:5" ht="25.5" customHeight="1" x14ac:dyDescent="0.25">
      <c r="A2" s="154" t="s">
        <v>2474</v>
      </c>
      <c r="B2" s="155"/>
      <c r="C2" s="155"/>
      <c r="D2" s="155"/>
      <c r="E2" s="156"/>
    </row>
    <row r="3" spans="1:5" ht="18" x14ac:dyDescent="0.25">
      <c r="A3" s="99"/>
      <c r="B3" s="100"/>
      <c r="C3" s="100"/>
      <c r="D3" s="100"/>
      <c r="E3" s="119"/>
    </row>
    <row r="4" spans="1:5" ht="18.75" thickBot="1" x14ac:dyDescent="0.3">
      <c r="A4" s="116" t="s">
        <v>2423</v>
      </c>
      <c r="B4" s="118">
        <v>44251.25</v>
      </c>
      <c r="C4" s="100"/>
      <c r="D4" s="100"/>
      <c r="E4" s="120"/>
    </row>
    <row r="5" spans="1:5" ht="18.75" thickBot="1" x14ac:dyDescent="0.3">
      <c r="A5" s="116" t="s">
        <v>2424</v>
      </c>
      <c r="B5" s="118">
        <v>44251.708333333336</v>
      </c>
      <c r="C5" s="117"/>
      <c r="D5" s="100"/>
      <c r="E5" s="120"/>
    </row>
    <row r="6" spans="1:5" ht="18" x14ac:dyDescent="0.25">
      <c r="A6" s="99"/>
      <c r="B6" s="100"/>
      <c r="C6" s="100"/>
      <c r="D6" s="100"/>
      <c r="E6" s="122"/>
    </row>
    <row r="7" spans="1:5" ht="18" customHeight="1" x14ac:dyDescent="0.25">
      <c r="A7" s="153" t="s">
        <v>2425</v>
      </c>
      <c r="B7" s="153"/>
      <c r="C7" s="153"/>
      <c r="D7" s="153"/>
      <c r="E7" s="153"/>
    </row>
    <row r="8" spans="1:5" ht="18" x14ac:dyDescent="0.25">
      <c r="A8" s="101" t="s">
        <v>15</v>
      </c>
      <c r="B8" s="101" t="s">
        <v>2426</v>
      </c>
      <c r="C8" s="102" t="s">
        <v>46</v>
      </c>
      <c r="D8" s="121" t="s">
        <v>2432</v>
      </c>
      <c r="E8" s="101" t="s">
        <v>2427</v>
      </c>
    </row>
    <row r="9" spans="1:5" ht="18" x14ac:dyDescent="0.25">
      <c r="A9" s="108" t="str">
        <f>VLOOKUP(B9,'[2]LISTADO ATM'!$A$2:$C$817,3,0)</f>
        <v>NORTE</v>
      </c>
      <c r="B9" s="103">
        <v>944</v>
      </c>
      <c r="C9" s="103" t="str">
        <f>VLOOKUP(B9,'[2]LISTADO ATM'!$A$2:$B$916,2,0)</f>
        <v xml:space="preserve">ATM UNP Mao </v>
      </c>
      <c r="D9" s="114" t="s">
        <v>2504</v>
      </c>
      <c r="E9" s="112">
        <v>335800886</v>
      </c>
    </row>
    <row r="10" spans="1:5" ht="18" x14ac:dyDescent="0.25">
      <c r="A10" s="108" t="str">
        <f>VLOOKUP(B10,'[2]LISTADO ATM'!$A$2:$C$817,3,0)</f>
        <v>SUR</v>
      </c>
      <c r="B10" s="103">
        <v>880</v>
      </c>
      <c r="C10" s="103" t="str">
        <f>VLOOKUP(B10,'[2]LISTADO ATM'!$A$2:$B$916,2,0)</f>
        <v xml:space="preserve">ATM Autoservicio Barahona II </v>
      </c>
      <c r="D10" s="114" t="s">
        <v>2504</v>
      </c>
      <c r="E10" s="112">
        <v>335801728</v>
      </c>
    </row>
    <row r="11" spans="1:5" ht="18" x14ac:dyDescent="0.25">
      <c r="A11" s="108" t="str">
        <f>VLOOKUP(B11,'[2]LISTADO ATM'!$A$2:$C$817,3,0)</f>
        <v>SUR</v>
      </c>
      <c r="B11" s="103">
        <v>301</v>
      </c>
      <c r="C11" s="103" t="str">
        <f>VLOOKUP(B11,'[2]LISTADO ATM'!$A$2:$B$916,2,0)</f>
        <v xml:space="preserve">ATM UNP Alfa y Omega (Barahona) </v>
      </c>
      <c r="D11" s="114" t="s">
        <v>2504</v>
      </c>
      <c r="E11" s="112">
        <v>335801721</v>
      </c>
    </row>
    <row r="12" spans="1:5" ht="18.75" customHeight="1" x14ac:dyDescent="0.25">
      <c r="A12" s="108" t="str">
        <f>VLOOKUP(B12,'[2]LISTADO ATM'!$A$2:$C$817,3,0)</f>
        <v>DISTRITO NACIONAL</v>
      </c>
      <c r="B12" s="103">
        <v>377</v>
      </c>
      <c r="C12" s="103" t="str">
        <f>VLOOKUP(B12,'[2]LISTADO ATM'!$A$2:$B$916,2,0)</f>
        <v>ATM Estación del Metro Eduardo Brito</v>
      </c>
      <c r="D12" s="114" t="s">
        <v>2504</v>
      </c>
      <c r="E12" s="112">
        <v>335801865</v>
      </c>
    </row>
    <row r="13" spans="1:5" ht="18" x14ac:dyDescent="0.25">
      <c r="A13" s="108" t="str">
        <f>VLOOKUP(B13,'[2]LISTADO ATM'!$A$2:$C$817,3,0)</f>
        <v>NORTE</v>
      </c>
      <c r="B13" s="103">
        <v>605</v>
      </c>
      <c r="C13" s="103" t="str">
        <f>VLOOKUP(B13,'[2]LISTADO ATM'!$A$2:$B$916,2,0)</f>
        <v xml:space="preserve">ATM Oficina Bonao I </v>
      </c>
      <c r="D13" s="114" t="s">
        <v>2504</v>
      </c>
      <c r="E13" s="112">
        <v>335801869</v>
      </c>
    </row>
    <row r="14" spans="1:5" ht="18" x14ac:dyDescent="0.25">
      <c r="A14" s="108" t="str">
        <f>VLOOKUP(B14,'[2]LISTADO ATM'!$A$2:$C$817,3,0)</f>
        <v>NORTE</v>
      </c>
      <c r="B14" s="103">
        <v>857</v>
      </c>
      <c r="C14" s="103" t="str">
        <f>VLOOKUP(B14,'[2]LISTADO ATM'!$A$2:$B$916,2,0)</f>
        <v xml:space="preserve">ATM Oficina Los Alamos </v>
      </c>
      <c r="D14" s="114" t="s">
        <v>2504</v>
      </c>
      <c r="E14" s="112">
        <v>335801888</v>
      </c>
    </row>
    <row r="15" spans="1:5" ht="18" x14ac:dyDescent="0.25">
      <c r="A15" s="108" t="str">
        <f>VLOOKUP(B15,'[2]LISTADO ATM'!$A$2:$C$817,3,0)</f>
        <v>ESTE</v>
      </c>
      <c r="B15" s="103">
        <v>114</v>
      </c>
      <c r="C15" s="103" t="str">
        <f>VLOOKUP(B15,'[2]LISTADO ATM'!$A$2:$B$916,2,0)</f>
        <v xml:space="preserve">ATM Oficina Hato Mayor </v>
      </c>
      <c r="D15" s="114" t="s">
        <v>2504</v>
      </c>
      <c r="E15" s="131">
        <v>335801988</v>
      </c>
    </row>
    <row r="16" spans="1:5" ht="18" x14ac:dyDescent="0.25">
      <c r="A16" s="108" t="str">
        <f>VLOOKUP(B16,'[2]LISTADO ATM'!$A$2:$C$817,3,0)</f>
        <v>DISTRITO NACIONAL</v>
      </c>
      <c r="B16" s="103">
        <v>971</v>
      </c>
      <c r="C16" s="103" t="str">
        <f>VLOOKUP(B16,'[2]LISTADO ATM'!$A$2:$B$916,2,0)</f>
        <v xml:space="preserve">ATM Club Banreservas I </v>
      </c>
      <c r="D16" s="114" t="s">
        <v>2504</v>
      </c>
      <c r="E16" s="112">
        <v>335799837</v>
      </c>
    </row>
    <row r="17" spans="1:5" ht="18" x14ac:dyDescent="0.25">
      <c r="A17" s="108" t="str">
        <f>VLOOKUP(B17,'[2]LISTADO ATM'!$A$2:$C$817,3,0)</f>
        <v>DISTRITO NACIONAL</v>
      </c>
      <c r="B17" s="103">
        <v>580</v>
      </c>
      <c r="C17" s="103" t="str">
        <f>VLOOKUP(B17,'[2]LISTADO ATM'!$A$2:$B$916,2,0)</f>
        <v xml:space="preserve">ATM Edificio Propagas </v>
      </c>
      <c r="D17" s="114" t="s">
        <v>2504</v>
      </c>
      <c r="E17" s="132">
        <v>335801451</v>
      </c>
    </row>
    <row r="18" spans="1:5" ht="18" x14ac:dyDescent="0.25">
      <c r="A18" s="108" t="str">
        <f>VLOOKUP(B18,'[2]LISTADO ATM'!$A$2:$C$817,3,0)</f>
        <v>DISTRITO NACIONAL</v>
      </c>
      <c r="B18" s="103">
        <v>624</v>
      </c>
      <c r="C18" s="103" t="str">
        <f>VLOOKUP(B18,'[2]LISTADO ATM'!$A$2:$B$916,2,0)</f>
        <v xml:space="preserve">ATM Policía Nacional I </v>
      </c>
      <c r="D18" s="114" t="s">
        <v>2504</v>
      </c>
      <c r="E18" s="132">
        <v>335801885</v>
      </c>
    </row>
    <row r="19" spans="1:5" ht="18" x14ac:dyDescent="0.25">
      <c r="A19" s="108" t="str">
        <f>VLOOKUP(B19,'[2]LISTADO ATM'!$A$2:$C$817,3,0)</f>
        <v>NORTE</v>
      </c>
      <c r="B19" s="103">
        <v>903</v>
      </c>
      <c r="C19" s="103" t="str">
        <f>VLOOKUP(B19,'[2]LISTADO ATM'!$A$2:$B$916,2,0)</f>
        <v xml:space="preserve">ATM Oficina La Vega Real I </v>
      </c>
      <c r="D19" s="114" t="s">
        <v>2504</v>
      </c>
      <c r="E19" s="132">
        <v>335801889</v>
      </c>
    </row>
    <row r="20" spans="1:5" ht="18" x14ac:dyDescent="0.25">
      <c r="A20" s="108" t="str">
        <f>VLOOKUP(B20,'[2]LISTADO ATM'!$A$2:$C$817,3,0)</f>
        <v>DISTRITO NACIONAL</v>
      </c>
      <c r="B20" s="103">
        <v>552</v>
      </c>
      <c r="C20" s="103" t="str">
        <f>VLOOKUP(B20,'[2]LISTADO ATM'!$A$2:$B$916,2,0)</f>
        <v xml:space="preserve">ATM Suprema Corte de Justicia </v>
      </c>
      <c r="D20" s="114" t="s">
        <v>2504</v>
      </c>
      <c r="E20" s="132">
        <v>335802099</v>
      </c>
    </row>
    <row r="21" spans="1:5" ht="18" x14ac:dyDescent="0.25">
      <c r="A21" s="108" t="str">
        <f>VLOOKUP(B21,'[2]LISTADO ATM'!$A$2:$C$817,3,0)</f>
        <v>DISTRITO NACIONAL</v>
      </c>
      <c r="B21" s="103">
        <v>551</v>
      </c>
      <c r="C21" s="103" t="str">
        <f>VLOOKUP(B21,'[2]LISTADO ATM'!$A$2:$B$916,2,0)</f>
        <v xml:space="preserve">ATM Oficina Padre Castellanos </v>
      </c>
      <c r="D21" s="114" t="s">
        <v>2504</v>
      </c>
      <c r="E21" s="112">
        <v>335801612</v>
      </c>
    </row>
    <row r="22" spans="1:5" ht="18" x14ac:dyDescent="0.25">
      <c r="A22" s="108" t="str">
        <f>VLOOKUP(B22,'[2]LISTADO ATM'!$A$2:$C$817,3,0)</f>
        <v>SUR</v>
      </c>
      <c r="B22" s="103">
        <v>512</v>
      </c>
      <c r="C22" s="103" t="str">
        <f>VLOOKUP(B22,'[2]LISTADO ATM'!$A$2:$B$916,2,0)</f>
        <v>ATM Plaza Jesús Ferreira</v>
      </c>
      <c r="D22" s="114" t="s">
        <v>2504</v>
      </c>
      <c r="E22" s="112">
        <v>335801714</v>
      </c>
    </row>
    <row r="23" spans="1:5" ht="18" x14ac:dyDescent="0.25">
      <c r="A23" s="108" t="str">
        <f>VLOOKUP(B23,'[2]LISTADO ATM'!$A$2:$C$817,3,0)</f>
        <v>ESTE</v>
      </c>
      <c r="B23" s="103">
        <v>772</v>
      </c>
      <c r="C23" s="103" t="str">
        <f>VLOOKUP(B23,'[2]LISTADO ATM'!$A$2:$B$916,2,0)</f>
        <v xml:space="preserve">ATM UNP Yamasá </v>
      </c>
      <c r="D23" s="114" t="s">
        <v>2504</v>
      </c>
      <c r="E23" s="131">
        <v>335801864</v>
      </c>
    </row>
    <row r="24" spans="1:5" ht="18" x14ac:dyDescent="0.25">
      <c r="A24" s="108" t="str">
        <f>VLOOKUP(B24,'[2]LISTADO ATM'!$A$2:$C$817,3,0)</f>
        <v>SUR</v>
      </c>
      <c r="B24" s="103">
        <v>45</v>
      </c>
      <c r="C24" s="103" t="str">
        <f>VLOOKUP(B24,'[2]LISTADO ATM'!$A$2:$B$916,2,0)</f>
        <v xml:space="preserve">ATM Oficina Tamayo </v>
      </c>
      <c r="D24" s="114" t="s">
        <v>2504</v>
      </c>
      <c r="E24" s="112">
        <v>335801868</v>
      </c>
    </row>
    <row r="25" spans="1:5" ht="18" x14ac:dyDescent="0.25">
      <c r="A25" s="108" t="str">
        <f>VLOOKUP(B25,'[2]LISTADO ATM'!$A$2:$C$817,3,0)</f>
        <v>DISTRITO NACIONAL</v>
      </c>
      <c r="B25" s="103">
        <v>561</v>
      </c>
      <c r="C25" s="103" t="str">
        <f>VLOOKUP(B25,'[2]LISTADO ATM'!$A$2:$B$916,2,0)</f>
        <v xml:space="preserve">ATM Comando Regional P.N. S.D. Este </v>
      </c>
      <c r="D25" s="114" t="s">
        <v>2504</v>
      </c>
      <c r="E25" s="112">
        <v>335801871</v>
      </c>
    </row>
    <row r="26" spans="1:5" ht="18" x14ac:dyDescent="0.25">
      <c r="A26" s="108" t="str">
        <f>VLOOKUP(B26,'[2]LISTADO ATM'!$A$2:$C$817,3,0)</f>
        <v>DISTRITO NACIONAL</v>
      </c>
      <c r="B26" s="103">
        <v>672</v>
      </c>
      <c r="C26" s="103" t="str">
        <f>VLOOKUP(B26,'[2]LISTADO ATM'!$A$2:$B$916,2,0)</f>
        <v>ATM Destacamento Policía Nacional La Victoria</v>
      </c>
      <c r="D26" s="114" t="s">
        <v>2504</v>
      </c>
      <c r="E26" s="112">
        <v>335801886</v>
      </c>
    </row>
    <row r="27" spans="1:5" ht="18" x14ac:dyDescent="0.25">
      <c r="A27" s="108" t="str">
        <f>VLOOKUP(B27,'[2]LISTADO ATM'!$A$2:$C$817,3,0)</f>
        <v>DISTRITO NACIONAL</v>
      </c>
      <c r="B27" s="103">
        <v>441</v>
      </c>
      <c r="C27" s="103" t="str">
        <f>VLOOKUP(B27,'[2]LISTADO ATM'!$A$2:$B$916,2,0)</f>
        <v>ATM Estacion de Servicio Romulo Betancour</v>
      </c>
      <c r="D27" s="114" t="s">
        <v>2504</v>
      </c>
      <c r="E27" s="131">
        <v>335802045</v>
      </c>
    </row>
    <row r="28" spans="1:5" ht="18" x14ac:dyDescent="0.25">
      <c r="A28" s="108" t="str">
        <f>VLOOKUP(B28,'[2]LISTADO ATM'!$A$2:$C$817,3,0)</f>
        <v>DISTRITO NACIONAL</v>
      </c>
      <c r="B28" s="103">
        <v>904</v>
      </c>
      <c r="C28" s="103" t="str">
        <f>VLOOKUP(B28,'[2]LISTADO ATM'!$A$2:$B$916,2,0)</f>
        <v xml:space="preserve">ATM Oficina Multicentro La Sirena Churchill </v>
      </c>
      <c r="D28" s="114" t="s">
        <v>2504</v>
      </c>
      <c r="E28" s="131">
        <v>335802118</v>
      </c>
    </row>
    <row r="29" spans="1:5" s="99" customFormat="1" ht="18" x14ac:dyDescent="0.25">
      <c r="A29" s="108" t="str">
        <f>VLOOKUP(B29,'[2]LISTADO ATM'!$A$2:$C$817,3,0)</f>
        <v>DISTRITO NACIONAL</v>
      </c>
      <c r="B29" s="103">
        <v>559</v>
      </c>
      <c r="C29" s="103" t="str">
        <f>VLOOKUP(B29,'[2]LISTADO ATM'!$A$2:$B$916,2,0)</f>
        <v xml:space="preserve">ATM UNP Metro I </v>
      </c>
      <c r="D29" s="114" t="s">
        <v>2504</v>
      </c>
      <c r="E29" s="131">
        <v>335802157</v>
      </c>
    </row>
    <row r="30" spans="1:5" s="99" customFormat="1" ht="18" x14ac:dyDescent="0.25">
      <c r="A30" s="108" t="str">
        <f>VLOOKUP(B30,'[2]LISTADO ATM'!$A$2:$C$817,3,0)</f>
        <v>ESTE</v>
      </c>
      <c r="B30" s="103">
        <v>158</v>
      </c>
      <c r="C30" s="103" t="str">
        <f>VLOOKUP(B30,'[2]LISTADO ATM'!$A$2:$B$916,2,0)</f>
        <v xml:space="preserve">ATM Oficina Romana Norte </v>
      </c>
      <c r="D30" s="114" t="s">
        <v>2504</v>
      </c>
      <c r="E30" s="131">
        <v>335801619</v>
      </c>
    </row>
    <row r="31" spans="1:5" ht="18" x14ac:dyDescent="0.25">
      <c r="A31" s="108" t="str">
        <f>VLOOKUP(B31,'[2]LISTADO ATM'!$A$2:$C$817,3,0)</f>
        <v>SUR</v>
      </c>
      <c r="B31" s="103">
        <v>84</v>
      </c>
      <c r="C31" s="103" t="str">
        <f>VLOOKUP(B31,'[2]LISTADO ATM'!$A$2:$B$916,2,0)</f>
        <v xml:space="preserve">ATM Oficina Multicentro Sirena San Cristóbal </v>
      </c>
      <c r="D31" s="114" t="s">
        <v>2504</v>
      </c>
      <c r="E31" s="131">
        <v>335802432</v>
      </c>
    </row>
    <row r="32" spans="1:5" s="99" customFormat="1" ht="18" x14ac:dyDescent="0.25">
      <c r="A32" s="108" t="str">
        <f>VLOOKUP(B32,'[2]LISTADO ATM'!$A$2:$C$817,3,0)</f>
        <v>DISTRITO NACIONAL</v>
      </c>
      <c r="B32" s="103">
        <v>560</v>
      </c>
      <c r="C32" s="103" t="str">
        <f>VLOOKUP(B32,'[2]LISTADO ATM'!$A$2:$B$916,2,0)</f>
        <v xml:space="preserve">ATM Junta Central Electoral </v>
      </c>
      <c r="D32" s="114" t="s">
        <v>2504</v>
      </c>
      <c r="E32" s="131">
        <v>335802461</v>
      </c>
    </row>
    <row r="33" spans="1:5" s="99" customFormat="1" ht="18" x14ac:dyDescent="0.25">
      <c r="A33" s="108" t="str">
        <f>VLOOKUP(B33,'[2]LISTADO ATM'!$A$2:$C$817,3,0)</f>
        <v>ESTE</v>
      </c>
      <c r="B33" s="103">
        <v>912</v>
      </c>
      <c r="C33" s="103" t="str">
        <f>VLOOKUP(B33,'[2]LISTADO ATM'!$A$2:$B$916,2,0)</f>
        <v xml:space="preserve">ATM Oficina San Pedro II </v>
      </c>
      <c r="D33" s="114" t="s">
        <v>2504</v>
      </c>
      <c r="E33" s="131">
        <v>335802480</v>
      </c>
    </row>
    <row r="34" spans="1:5" s="99" customFormat="1" ht="18" x14ac:dyDescent="0.25">
      <c r="A34" s="108" t="str">
        <f>VLOOKUP(B34,'[2]LISTADO ATM'!$A$2:$C$817,3,0)</f>
        <v>DISTRITO NACIONAL</v>
      </c>
      <c r="B34" s="103">
        <v>14</v>
      </c>
      <c r="C34" s="103" t="str">
        <f>VLOOKUP(B34,'[2]LISTADO ATM'!$A$2:$B$916,2,0)</f>
        <v xml:space="preserve">ATM Oficina Aeropuerto Las Américas I </v>
      </c>
      <c r="D34" s="114" t="s">
        <v>2504</v>
      </c>
      <c r="E34" s="131">
        <v>335802593</v>
      </c>
    </row>
    <row r="35" spans="1:5" s="99" customFormat="1" ht="18" x14ac:dyDescent="0.25">
      <c r="A35" s="108" t="str">
        <f>VLOOKUP(B35,'[2]LISTADO ATM'!$A$2:$C$817,3,0)</f>
        <v>SUR</v>
      </c>
      <c r="B35" s="103">
        <v>829</v>
      </c>
      <c r="C35" s="103" t="str">
        <f>VLOOKUP(B35,'[2]LISTADO ATM'!$A$2:$B$916,2,0)</f>
        <v xml:space="preserve">ATM UNP Multicentro Sirena Baní </v>
      </c>
      <c r="D35" s="114" t="s">
        <v>2504</v>
      </c>
      <c r="E35" s="131">
        <v>335802592</v>
      </c>
    </row>
    <row r="36" spans="1:5" s="99" customFormat="1" ht="18" x14ac:dyDescent="0.25">
      <c r="A36" s="108" t="str">
        <f>VLOOKUP(B36,'[2]LISTADO ATM'!$A$2:$C$817,3,0)</f>
        <v>DISTRITO NACIONAL</v>
      </c>
      <c r="B36" s="103">
        <v>875</v>
      </c>
      <c r="C36" s="103" t="str">
        <f>VLOOKUP(B36,'[2]LISTADO ATM'!$A$2:$B$916,2,0)</f>
        <v xml:space="preserve">ATM Texaco Aut. Duarte KM 14 1/2 (Los Alcarrizos) </v>
      </c>
      <c r="D36" s="114" t="s">
        <v>2504</v>
      </c>
      <c r="E36" s="131">
        <v>335802605</v>
      </c>
    </row>
    <row r="37" spans="1:5" s="99" customFormat="1" ht="18" x14ac:dyDescent="0.25">
      <c r="A37" s="108" t="str">
        <f>VLOOKUP(B37,'[2]LISTADO ATM'!$A$2:$C$817,3,0)</f>
        <v>DISTRITO NACIONAL</v>
      </c>
      <c r="B37" s="103">
        <v>336</v>
      </c>
      <c r="C37" s="103" t="str">
        <f>VLOOKUP(B37,'[2]LISTADO ATM'!$A$2:$B$916,2,0)</f>
        <v>ATM Instituto Nacional de Cancer (incart)</v>
      </c>
      <c r="D37" s="114" t="s">
        <v>2504</v>
      </c>
      <c r="E37" s="132">
        <v>335801883</v>
      </c>
    </row>
    <row r="38" spans="1:5" s="99" customFormat="1" ht="18" x14ac:dyDescent="0.25">
      <c r="A38" s="108" t="str">
        <f>VLOOKUP(B38,'[2]LISTADO ATM'!$A$2:$C$817,3,0)</f>
        <v>DISTRITO NACIONAL</v>
      </c>
      <c r="B38" s="103">
        <v>446</v>
      </c>
      <c r="C38" s="103" t="str">
        <f>VLOOKUP(B38,'[2]LISTADO ATM'!$A$2:$B$916,2,0)</f>
        <v>ATM Hipodromo V Centenario</v>
      </c>
      <c r="D38" s="114" t="s">
        <v>2504</v>
      </c>
      <c r="E38" s="132">
        <v>335801884</v>
      </c>
    </row>
    <row r="39" spans="1:5" s="99" customFormat="1" ht="18" x14ac:dyDescent="0.25">
      <c r="A39" s="108" t="str">
        <f>VLOOKUP(B39,'[2]LISTADO ATM'!$A$2:$C$817,3,0)</f>
        <v>DISTRITO NACIONAL</v>
      </c>
      <c r="B39" s="103">
        <v>769</v>
      </c>
      <c r="C39" s="103" t="str">
        <f>VLOOKUP(B39,'[2]LISTADO ATM'!$A$2:$B$916,2,0)</f>
        <v>ATM UNP Pablo Mella Morales</v>
      </c>
      <c r="D39" s="114" t="s">
        <v>2504</v>
      </c>
      <c r="E39" s="132">
        <v>335801402</v>
      </c>
    </row>
    <row r="40" spans="1:5" s="99" customFormat="1" ht="18" x14ac:dyDescent="0.25">
      <c r="A40" s="108" t="str">
        <f>VLOOKUP(B40,'[2]LISTADO ATM'!$A$2:$C$817,3,0)</f>
        <v>DISTRITO NACIONAL</v>
      </c>
      <c r="B40" s="103">
        <v>967</v>
      </c>
      <c r="C40" s="103" t="str">
        <f>VLOOKUP(B40,'[2]LISTADO ATM'!$A$2:$B$916,2,0)</f>
        <v xml:space="preserve">ATM UNP Hiper Olé Autopista Duarte </v>
      </c>
      <c r="D40" s="114" t="s">
        <v>2504</v>
      </c>
      <c r="E40" s="132">
        <v>335802073</v>
      </c>
    </row>
    <row r="41" spans="1:5" s="99" customFormat="1" ht="18" x14ac:dyDescent="0.25">
      <c r="A41" s="108" t="str">
        <f>VLOOKUP(B41,'[2]LISTADO ATM'!$A$2:$C$817,3,0)</f>
        <v>NORTE</v>
      </c>
      <c r="B41" s="103">
        <v>894</v>
      </c>
      <c r="C41" s="103" t="str">
        <f>VLOOKUP(B41,'[2]LISTADO ATM'!$A$2:$B$916,2,0)</f>
        <v>ATM Eco Petroleo Estero Hondo</v>
      </c>
      <c r="D41" s="114" t="s">
        <v>2504</v>
      </c>
      <c r="E41" s="132">
        <v>335802558</v>
      </c>
    </row>
    <row r="42" spans="1:5" s="99" customFormat="1" ht="18" x14ac:dyDescent="0.25">
      <c r="A42" s="108" t="str">
        <f>VLOOKUP(B42,'[2]LISTADO ATM'!$A$2:$C$817,3,0)</f>
        <v>DISTRITO NACIONAL</v>
      </c>
      <c r="B42" s="103">
        <v>988</v>
      </c>
      <c r="C42" s="103" t="str">
        <f>VLOOKUP(B42,'[2]LISTADO ATM'!$A$2:$B$916,2,0)</f>
        <v xml:space="preserve">ATM Estación Sigma 27 de Febrero </v>
      </c>
      <c r="D42" s="114" t="s">
        <v>2504</v>
      </c>
      <c r="E42" s="112">
        <v>335801503</v>
      </c>
    </row>
    <row r="43" spans="1:5" s="99" customFormat="1" ht="18" x14ac:dyDescent="0.25">
      <c r="A43" s="108" t="str">
        <f>VLOOKUP(B43,'[2]LISTADO ATM'!$A$2:$C$817,3,0)</f>
        <v>DISTRITO NACIONAL</v>
      </c>
      <c r="B43" s="103">
        <v>20</v>
      </c>
      <c r="C43" s="103" t="str">
        <f>VLOOKUP(B43,'[2]LISTADO ATM'!$A$2:$B$916,2,0)</f>
        <v>ATM S/M Aprezio Las Palmas</v>
      </c>
      <c r="D43" s="114" t="s">
        <v>2504</v>
      </c>
      <c r="E43" s="112">
        <v>335801872</v>
      </c>
    </row>
    <row r="44" spans="1:5" s="99" customFormat="1" ht="18" x14ac:dyDescent="0.25">
      <c r="A44" s="108" t="str">
        <f>VLOOKUP(B44,'[2]LISTADO ATM'!$A$2:$C$817,3,0)</f>
        <v>DISTRITO NACIONAL</v>
      </c>
      <c r="B44" s="103">
        <v>935</v>
      </c>
      <c r="C44" s="103" t="str">
        <f>VLOOKUP(B44,'[2]LISTADO ATM'!$A$2:$B$916,2,0)</f>
        <v xml:space="preserve">ATM Oficina John F. Kennedy </v>
      </c>
      <c r="D44" s="114" t="s">
        <v>2504</v>
      </c>
      <c r="E44" s="112">
        <v>335802629</v>
      </c>
    </row>
    <row r="45" spans="1:5" s="99" customFormat="1" ht="18" x14ac:dyDescent="0.25">
      <c r="A45" s="108" t="str">
        <f>VLOOKUP(B45,'[2]LISTADO ATM'!$A$2:$C$817,3,0)</f>
        <v>DISTRITO NACIONAL</v>
      </c>
      <c r="B45" s="103">
        <v>394</v>
      </c>
      <c r="C45" s="103" t="str">
        <f>VLOOKUP(B45,'[2]LISTADO ATM'!$A$2:$B$916,2,0)</f>
        <v xml:space="preserve">ATM Multicentro La Sirena Luperón </v>
      </c>
      <c r="D45" s="114" t="s">
        <v>2504</v>
      </c>
      <c r="E45" s="131">
        <v>335802826</v>
      </c>
    </row>
    <row r="46" spans="1:5" s="99" customFormat="1" ht="18" x14ac:dyDescent="0.25">
      <c r="A46" s="108" t="str">
        <f>VLOOKUP(B46,'[2]LISTADO ATM'!$A$2:$C$817,3,0)</f>
        <v>DISTRITO NACIONAL</v>
      </c>
      <c r="B46" s="103">
        <v>980</v>
      </c>
      <c r="C46" s="103" t="str">
        <f>VLOOKUP(B46,'[2]LISTADO ATM'!$A$2:$B$916,2,0)</f>
        <v xml:space="preserve">ATM Oficina Bella Vista Mall II </v>
      </c>
      <c r="D46" s="114" t="s">
        <v>2504</v>
      </c>
      <c r="E46" s="131">
        <v>335801873</v>
      </c>
    </row>
    <row r="47" spans="1:5" s="99" customFormat="1" ht="18.75" thickBot="1" x14ac:dyDescent="0.3">
      <c r="A47" s="105" t="s">
        <v>2428</v>
      </c>
      <c r="B47" s="113">
        <f>COUNT(B9:B46)</f>
        <v>38</v>
      </c>
      <c r="C47" s="141"/>
      <c r="D47" s="157"/>
      <c r="E47" s="158"/>
    </row>
    <row r="48" spans="1:5" s="99" customFormat="1" ht="18.75" customHeight="1" thickBot="1" x14ac:dyDescent="0.3">
      <c r="B48" s="107"/>
      <c r="E48" s="107"/>
    </row>
    <row r="49" spans="1:5" ht="18.75" thickBot="1" x14ac:dyDescent="0.3">
      <c r="A49" s="147" t="s">
        <v>2430</v>
      </c>
      <c r="B49" s="148"/>
      <c r="C49" s="148"/>
      <c r="D49" s="148"/>
      <c r="E49" s="149"/>
    </row>
    <row r="50" spans="1:5" ht="18" x14ac:dyDescent="0.25">
      <c r="A50" s="101" t="s">
        <v>15</v>
      </c>
      <c r="B50" s="101" t="s">
        <v>2426</v>
      </c>
      <c r="C50" s="102" t="s">
        <v>46</v>
      </c>
      <c r="D50" s="102" t="s">
        <v>2432</v>
      </c>
      <c r="E50" s="101" t="s">
        <v>2427</v>
      </c>
    </row>
    <row r="51" spans="1:5" ht="18" x14ac:dyDescent="0.25">
      <c r="A51" s="108"/>
      <c r="B51" s="103"/>
      <c r="C51" s="108"/>
      <c r="D51" s="109"/>
      <c r="E51" s="99"/>
    </row>
    <row r="52" spans="1:5" ht="18" x14ac:dyDescent="0.25">
      <c r="A52" s="108" t="str">
        <f>VLOOKUP(B52,'[2]LISTADO ATM'!$A$2:$C$817,3,0)</f>
        <v>DISTRITO NACIONAL</v>
      </c>
      <c r="B52" s="103">
        <v>839</v>
      </c>
      <c r="C52" s="108" t="str">
        <f>VLOOKUP(B52,'[2]LISTADO ATM'!$A$2:$B$816,2,0)</f>
        <v xml:space="preserve">ATM INAPA </v>
      </c>
      <c r="D52" s="109" t="s">
        <v>2454</v>
      </c>
      <c r="E52" s="131">
        <v>335802107</v>
      </c>
    </row>
    <row r="53" spans="1:5" ht="18" x14ac:dyDescent="0.25">
      <c r="A53" s="108" t="str">
        <f>VLOOKUP(B53,'[2]LISTADO ATM'!$A$2:$C$817,3,0)</f>
        <v>DISTRITO NACIONAL</v>
      </c>
      <c r="B53" s="103">
        <v>281</v>
      </c>
      <c r="C53" s="108" t="str">
        <f>VLOOKUP(B53,'[2]LISTADO ATM'!$A$2:$B$816,2,0)</f>
        <v xml:space="preserve">ATM S/M Pola Independencia </v>
      </c>
      <c r="D53" s="109" t="s">
        <v>2454</v>
      </c>
      <c r="E53" s="132">
        <v>335802021</v>
      </c>
    </row>
    <row r="54" spans="1:5" ht="18" x14ac:dyDescent="0.25">
      <c r="A54" s="108" t="str">
        <f>VLOOKUP(B54,'[2]LISTADO ATM'!$A$2:$C$817,3,0)</f>
        <v>DISTRITO NACIONAL</v>
      </c>
      <c r="B54" s="103">
        <v>658</v>
      </c>
      <c r="C54" s="108" t="str">
        <f>VLOOKUP(B54,'[2]LISTADO ATM'!$A$2:$B$816,2,0)</f>
        <v>ATM Cámara de Cuentas</v>
      </c>
      <c r="D54" s="109" t="s">
        <v>2454</v>
      </c>
      <c r="E54" s="131">
        <v>335802486</v>
      </c>
    </row>
    <row r="55" spans="1:5" s="99" customFormat="1" ht="18" x14ac:dyDescent="0.25">
      <c r="A55" s="108" t="str">
        <f>VLOOKUP(B55,'[2]LISTADO ATM'!$A$2:$C$817,3,0)</f>
        <v>SUR</v>
      </c>
      <c r="B55" s="103">
        <v>252</v>
      </c>
      <c r="C55" s="108" t="str">
        <f>VLOOKUP(B55,'[2]LISTADO ATM'!$A$2:$B$816,2,0)</f>
        <v xml:space="preserve">ATM Banco Agrícola (Barahona) </v>
      </c>
      <c r="D55" s="109" t="s">
        <v>2454</v>
      </c>
      <c r="E55" s="131" t="s">
        <v>2659</v>
      </c>
    </row>
    <row r="56" spans="1:5" ht="18" x14ac:dyDescent="0.25">
      <c r="A56" s="108" t="str">
        <f>VLOOKUP(B56,'[2]LISTADO ATM'!$A$2:$C$817,3,0)</f>
        <v>DISTRITO NACIONAL</v>
      </c>
      <c r="B56" s="103">
        <v>623</v>
      </c>
      <c r="C56" s="108" t="str">
        <f>VLOOKUP(B56,'[2]LISTADO ATM'!$A$2:$B$816,2,0)</f>
        <v xml:space="preserve">ATM Operaciones Especiales (Manoguayabo) </v>
      </c>
      <c r="D56" s="109" t="s">
        <v>2454</v>
      </c>
      <c r="E56" s="131">
        <v>335802943</v>
      </c>
    </row>
    <row r="57" spans="1:5" s="99" customFormat="1" ht="18" x14ac:dyDescent="0.25">
      <c r="A57" s="108" t="str">
        <f>VLOOKUP(B57,'[2]LISTADO ATM'!$A$2:$C$817,3,0)</f>
        <v>DISTRITO NACIONAL</v>
      </c>
      <c r="B57" s="103">
        <v>896</v>
      </c>
      <c r="C57" s="108" t="str">
        <f>VLOOKUP(B57,'[2]LISTADO ATM'!$A$2:$B$816,2,0)</f>
        <v xml:space="preserve">ATM Campamento Militar 16 de Agosto I </v>
      </c>
      <c r="D57" s="109" t="s">
        <v>2454</v>
      </c>
      <c r="E57" s="131">
        <v>335802982</v>
      </c>
    </row>
    <row r="58" spans="1:5" s="99" customFormat="1" ht="18" x14ac:dyDescent="0.25">
      <c r="A58" s="108" t="str">
        <f>VLOOKUP(B58,'[2]LISTADO ATM'!$A$2:$C$817,3,0)</f>
        <v>DISTRITO NACIONAL</v>
      </c>
      <c r="B58" s="103">
        <v>32</v>
      </c>
      <c r="C58" s="108" t="str">
        <f>VLOOKUP(B58,'[2]LISTADO ATM'!$A$2:$B$816,2,0)</f>
        <v xml:space="preserve">ATM Oficina San Martín II </v>
      </c>
      <c r="D58" s="109" t="s">
        <v>2454</v>
      </c>
      <c r="E58" s="112" t="s">
        <v>2645</v>
      </c>
    </row>
    <row r="59" spans="1:5" s="99" customFormat="1" ht="18" x14ac:dyDescent="0.25">
      <c r="A59" s="108" t="str">
        <f>VLOOKUP(B59,'[2]LISTADO ATM'!$A$2:$C$817,3,0)</f>
        <v>SUR</v>
      </c>
      <c r="B59" s="103">
        <v>101</v>
      </c>
      <c r="C59" s="108" t="str">
        <f>VLOOKUP(B59,'[2]LISTADO ATM'!$A$2:$B$816,2,0)</f>
        <v xml:space="preserve">ATM Oficina San Juan de la Maguana I </v>
      </c>
      <c r="D59" s="109" t="s">
        <v>2454</v>
      </c>
      <c r="E59" s="112" t="s">
        <v>2649</v>
      </c>
    </row>
    <row r="60" spans="1:5" s="99" customFormat="1" ht="18" x14ac:dyDescent="0.25">
      <c r="A60" s="108" t="str">
        <f>VLOOKUP(B60,'[2]LISTADO ATM'!$A$2:$C$817,3,0)</f>
        <v>NORTE</v>
      </c>
      <c r="B60" s="103">
        <v>687</v>
      </c>
      <c r="C60" s="108" t="str">
        <f>VLOOKUP(B60,'[2]LISTADO ATM'!$A$2:$B$816,2,0)</f>
        <v>ATM Oficina Monterrico II</v>
      </c>
      <c r="D60" s="109" t="s">
        <v>2454</v>
      </c>
      <c r="E60" s="112" t="s">
        <v>2652</v>
      </c>
    </row>
    <row r="61" spans="1:5" s="99" customFormat="1" ht="18" x14ac:dyDescent="0.25">
      <c r="A61" s="108" t="str">
        <f>VLOOKUP(B61,'[2]LISTADO ATM'!$A$2:$C$817,3,0)</f>
        <v>NORTE</v>
      </c>
      <c r="B61" s="103">
        <v>809</v>
      </c>
      <c r="C61" s="108" t="str">
        <f>VLOOKUP(B61,'[2]LISTADO ATM'!$A$2:$B$816,2,0)</f>
        <v>ATM Yoma (Cotuí)</v>
      </c>
      <c r="D61" s="109" t="s">
        <v>2454</v>
      </c>
      <c r="E61" s="112" t="s">
        <v>2653</v>
      </c>
    </row>
    <row r="62" spans="1:5" s="99" customFormat="1" ht="18" x14ac:dyDescent="0.25">
      <c r="A62" s="108" t="str">
        <f>VLOOKUP(B62,'[2]LISTADO ATM'!$A$2:$C$817,3,0)</f>
        <v>SUR</v>
      </c>
      <c r="B62" s="103">
        <v>783</v>
      </c>
      <c r="C62" s="108" t="str">
        <f>VLOOKUP(B62,'[2]LISTADO ATM'!$A$2:$B$816,2,0)</f>
        <v xml:space="preserve">ATM Autobanco Alfa y Omega (Barahona) </v>
      </c>
      <c r="D62" s="109" t="s">
        <v>2454</v>
      </c>
      <c r="E62" s="112" t="s">
        <v>2654</v>
      </c>
    </row>
    <row r="63" spans="1:5" s="99" customFormat="1" ht="18.75" customHeight="1" x14ac:dyDescent="0.25">
      <c r="A63" s="108" t="str">
        <f>VLOOKUP(B63,'[2]LISTADO ATM'!$A$2:$C$817,3,0)</f>
        <v>DISTRITO NACIONAL</v>
      </c>
      <c r="B63" s="103">
        <v>706</v>
      </c>
      <c r="C63" s="108" t="str">
        <f>VLOOKUP(B63,'[2]LISTADO ATM'!$A$2:$B$816,2,0)</f>
        <v xml:space="preserve">ATM S/M Pristine </v>
      </c>
      <c r="D63" s="109" t="s">
        <v>2454</v>
      </c>
      <c r="E63" s="112" t="s">
        <v>2655</v>
      </c>
    </row>
    <row r="64" spans="1:5" s="99" customFormat="1" ht="18" x14ac:dyDescent="0.25">
      <c r="A64" s="108" t="str">
        <f>VLOOKUP(B64,'[2]LISTADO ATM'!$A$2:$C$817,3,0)</f>
        <v>SUR</v>
      </c>
      <c r="B64" s="103">
        <v>592</v>
      </c>
      <c r="C64" s="108" t="str">
        <f>VLOOKUP(B64,'[2]LISTADO ATM'!$A$2:$B$816,2,0)</f>
        <v xml:space="preserve">ATM Centro de Caja San Cristóbal I </v>
      </c>
      <c r="D64" s="109" t="s">
        <v>2454</v>
      </c>
      <c r="E64" s="112" t="s">
        <v>2656</v>
      </c>
    </row>
    <row r="65" spans="1:5" s="99" customFormat="1" ht="18" x14ac:dyDescent="0.25">
      <c r="A65" s="108" t="str">
        <f>VLOOKUP(B65,'[2]LISTADO ATM'!$A$2:$C$817,3,0)</f>
        <v>NORTE</v>
      </c>
      <c r="B65" s="103">
        <v>645</v>
      </c>
      <c r="C65" s="108" t="str">
        <f>VLOOKUP(B65,'[2]LISTADO ATM'!$A$2:$B$816,2,0)</f>
        <v xml:space="preserve">ATM UNP Cabrera </v>
      </c>
      <c r="D65" s="109" t="s">
        <v>2454</v>
      </c>
      <c r="E65" s="112" t="s">
        <v>2657</v>
      </c>
    </row>
    <row r="66" spans="1:5" s="99" customFormat="1" ht="18.75" customHeight="1" thickBot="1" x14ac:dyDescent="0.3">
      <c r="A66" s="110" t="s">
        <v>2428</v>
      </c>
      <c r="B66" s="113">
        <f>COUNT(B51:B65)</f>
        <v>14</v>
      </c>
      <c r="C66" s="123"/>
      <c r="D66" s="111"/>
      <c r="E66" s="111"/>
    </row>
    <row r="67" spans="1:5" ht="15.75" thickBot="1" x14ac:dyDescent="0.3">
      <c r="A67" s="99"/>
      <c r="B67" s="107"/>
      <c r="C67" s="99"/>
      <c r="D67" s="99"/>
      <c r="E67" s="107"/>
    </row>
    <row r="68" spans="1:5" ht="18.75" thickBot="1" x14ac:dyDescent="0.3">
      <c r="A68" s="147">
        <v>988</v>
      </c>
      <c r="B68" s="148"/>
      <c r="C68" s="148"/>
      <c r="D68" s="148"/>
      <c r="E68" s="149"/>
    </row>
    <row r="69" spans="1:5" ht="18.75" customHeight="1" x14ac:dyDescent="0.25">
      <c r="A69" s="101" t="s">
        <v>15</v>
      </c>
      <c r="B69" s="101" t="s">
        <v>2426</v>
      </c>
      <c r="C69" s="102" t="s">
        <v>46</v>
      </c>
      <c r="D69" s="102" t="s">
        <v>2432</v>
      </c>
      <c r="E69" s="101" t="s">
        <v>2427</v>
      </c>
    </row>
    <row r="70" spans="1:5" ht="18" x14ac:dyDescent="0.25">
      <c r="A70" s="108" t="str">
        <f>VLOOKUP(B70,'[2]LISTADO ATM'!$A$2:$C$817,3,0)</f>
        <v>DISTRITO NACIONAL</v>
      </c>
      <c r="B70" s="103">
        <v>790</v>
      </c>
      <c r="C70" s="108" t="str">
        <f>VLOOKUP(B70,'[2]LISTADO ATM'!$A$2:$B$816,2,0)</f>
        <v xml:space="preserve">ATM Oficina Bella Vista Mall I </v>
      </c>
      <c r="D70" s="133" t="s">
        <v>2499</v>
      </c>
      <c r="E70" s="132">
        <v>335801887</v>
      </c>
    </row>
    <row r="71" spans="1:5" ht="18" x14ac:dyDescent="0.25">
      <c r="A71" s="108" t="str">
        <f>VLOOKUP(B71,'[2]LISTADO ATM'!$A$2:$C$817,3,0)</f>
        <v>DISTRITO NACIONAL</v>
      </c>
      <c r="B71" s="103">
        <v>437</v>
      </c>
      <c r="C71" s="108" t="str">
        <f>VLOOKUP(B71,'[2]LISTADO ATM'!$A$2:$B$816,2,0)</f>
        <v xml:space="preserve">ATM Autobanco Torre III </v>
      </c>
      <c r="D71" s="133" t="s">
        <v>2499</v>
      </c>
      <c r="E71" s="132">
        <v>335801960</v>
      </c>
    </row>
    <row r="72" spans="1:5" ht="18.75" customHeight="1" x14ac:dyDescent="0.25">
      <c r="A72" s="108" t="str">
        <f>VLOOKUP(B72,'[2]LISTADO ATM'!$A$2:$C$817,3,0)</f>
        <v>DISTRITO NACIONAL</v>
      </c>
      <c r="B72" s="103">
        <v>627</v>
      </c>
      <c r="C72" s="108" t="str">
        <f>VLOOKUP(B72,'[2]LISTADO ATM'!$A$2:$B$816,2,0)</f>
        <v xml:space="preserve">ATM CAASD </v>
      </c>
      <c r="D72" s="133" t="s">
        <v>2499</v>
      </c>
      <c r="E72" s="132">
        <v>335802600</v>
      </c>
    </row>
    <row r="73" spans="1:5" ht="18.75" customHeight="1" x14ac:dyDescent="0.25">
      <c r="A73" s="108" t="str">
        <f>VLOOKUP(B73,'[2]LISTADO ATM'!$A$2:$C$817,3,0)</f>
        <v>DISTRITO NACIONAL</v>
      </c>
      <c r="B73" s="103">
        <v>565</v>
      </c>
      <c r="C73" s="108" t="str">
        <f>VLOOKUP(B73,'[2]LISTADO ATM'!$A$2:$B$816,2,0)</f>
        <v xml:space="preserve">ATM S/M La Cadena Núñez de Cáceres </v>
      </c>
      <c r="D73" s="133" t="s">
        <v>2499</v>
      </c>
      <c r="E73" s="132">
        <v>335802850</v>
      </c>
    </row>
    <row r="74" spans="1:5" ht="18" x14ac:dyDescent="0.25">
      <c r="A74" s="108" t="str">
        <f>VLOOKUP(B74,'[2]LISTADO ATM'!$A$2:$C$817,3,0)</f>
        <v>DISTRITO NACIONAL</v>
      </c>
      <c r="B74" s="103">
        <v>642</v>
      </c>
      <c r="C74" s="108" t="str">
        <f>VLOOKUP(B74,'[2]LISTADO ATM'!$A$2:$B$816,2,0)</f>
        <v xml:space="preserve">ATM OMSA Sto. Dgo. </v>
      </c>
      <c r="D74" s="133" t="s">
        <v>2499</v>
      </c>
      <c r="E74" s="112" t="s">
        <v>2650</v>
      </c>
    </row>
    <row r="75" spans="1:5" ht="18" x14ac:dyDescent="0.25">
      <c r="A75" s="108" t="str">
        <f>VLOOKUP(B75,'[2]LISTADO ATM'!$A$2:$C$817,3,0)</f>
        <v>ESTE</v>
      </c>
      <c r="B75" s="103">
        <v>651</v>
      </c>
      <c r="C75" s="108" t="str">
        <f>VLOOKUP(B75,'[2]LISTADO ATM'!$A$2:$B$816,2,0)</f>
        <v>ATM Eco Petroleo Romana</v>
      </c>
      <c r="D75" s="133" t="s">
        <v>2499</v>
      </c>
      <c r="E75" s="112" t="s">
        <v>2651</v>
      </c>
    </row>
    <row r="76" spans="1:5" ht="18.75" customHeight="1" thickBot="1" x14ac:dyDescent="0.3">
      <c r="A76" s="105" t="s">
        <v>2428</v>
      </c>
      <c r="B76" s="113">
        <f>COUNT(B70:B75)</f>
        <v>6</v>
      </c>
      <c r="C76" s="123"/>
      <c r="D76" s="104"/>
      <c r="E76" s="134"/>
    </row>
    <row r="77" spans="1:5" ht="15.75" thickBot="1" x14ac:dyDescent="0.3">
      <c r="A77" s="99"/>
      <c r="B77" s="107"/>
      <c r="C77" s="99"/>
      <c r="D77" s="99"/>
      <c r="E77" s="107"/>
    </row>
    <row r="78" spans="1:5" ht="18.75" thickBot="1" x14ac:dyDescent="0.3">
      <c r="A78" s="143" t="s">
        <v>2429</v>
      </c>
      <c r="B78" s="144"/>
      <c r="C78" s="99"/>
      <c r="D78" s="99"/>
      <c r="E78" s="107"/>
    </row>
    <row r="79" spans="1:5" ht="18.75" thickBot="1" x14ac:dyDescent="0.3">
      <c r="A79" s="145">
        <f>+B66+B76</f>
        <v>20</v>
      </c>
      <c r="B79" s="146"/>
      <c r="C79" s="99"/>
      <c r="D79" s="99"/>
      <c r="E79" s="107"/>
    </row>
    <row r="80" spans="1:5" ht="15.75" thickBot="1" x14ac:dyDescent="0.3">
      <c r="A80" s="99"/>
      <c r="B80" s="107"/>
      <c r="C80" s="99"/>
      <c r="D80" s="99"/>
      <c r="E80" s="107"/>
    </row>
    <row r="81" spans="1:5" s="99" customFormat="1" ht="18.75" thickBot="1" x14ac:dyDescent="0.3">
      <c r="A81" s="147" t="s">
        <v>2431</v>
      </c>
      <c r="B81" s="148"/>
      <c r="C81" s="148"/>
      <c r="D81" s="148"/>
      <c r="E81" s="149"/>
    </row>
    <row r="82" spans="1:5" s="99" customFormat="1" ht="18" x14ac:dyDescent="0.25">
      <c r="A82" s="115" t="s">
        <v>15</v>
      </c>
      <c r="B82" s="115" t="s">
        <v>2426</v>
      </c>
      <c r="C82" s="106" t="s">
        <v>46</v>
      </c>
      <c r="D82" s="159" t="s">
        <v>2432</v>
      </c>
      <c r="E82" s="160"/>
    </row>
    <row r="83" spans="1:5" s="99" customFormat="1" ht="18" x14ac:dyDescent="0.25">
      <c r="A83" s="103" t="str">
        <f>VLOOKUP(B83,'[2]LISTADO ATM'!$A$2:$C$817,3,0)</f>
        <v>ESTE</v>
      </c>
      <c r="B83" s="103">
        <v>651</v>
      </c>
      <c r="C83" s="108" t="str">
        <f>VLOOKUP(B83,'[2]LISTADO ATM'!$A$2:$B$816,2,0)</f>
        <v>ATM Eco Petroleo Romana</v>
      </c>
      <c r="D83" s="139" t="s">
        <v>2500</v>
      </c>
      <c r="E83" s="140"/>
    </row>
    <row r="84" spans="1:5" s="99" customFormat="1" ht="18" x14ac:dyDescent="0.25">
      <c r="A84" s="103" t="str">
        <f>VLOOKUP(B84,'[2]LISTADO ATM'!$A$2:$C$817,3,0)</f>
        <v>SUR</v>
      </c>
      <c r="B84" s="103">
        <v>730</v>
      </c>
      <c r="C84" s="108" t="str">
        <f>VLOOKUP(B84,'[2]LISTADO ATM'!$A$2:$B$816,2,0)</f>
        <v xml:space="preserve">ATM Palacio de Justicia Barahona </v>
      </c>
      <c r="D84" s="139" t="s">
        <v>2494</v>
      </c>
      <c r="E84" s="140"/>
    </row>
    <row r="85" spans="1:5" s="99" customFormat="1" ht="18" x14ac:dyDescent="0.25">
      <c r="A85" s="103" t="str">
        <f>VLOOKUP(B85,'[2]LISTADO ATM'!$A$2:$C$817,3,0)</f>
        <v>DISTRITO NACIONAL</v>
      </c>
      <c r="B85" s="103">
        <v>578</v>
      </c>
      <c r="C85" s="108" t="str">
        <f>VLOOKUP(B85,'[2]LISTADO ATM'!$A$2:$B$816,2,0)</f>
        <v xml:space="preserve">ATM Procuraduría General de la República </v>
      </c>
      <c r="D85" s="139" t="s">
        <v>2500</v>
      </c>
      <c r="E85" s="140"/>
    </row>
    <row r="86" spans="1:5" s="99" customFormat="1" ht="18" x14ac:dyDescent="0.25">
      <c r="A86" s="103" t="str">
        <f>VLOOKUP(B86,'[2]LISTADO ATM'!$A$2:$C$817,3,0)</f>
        <v>NORTE</v>
      </c>
      <c r="B86" s="103">
        <v>290</v>
      </c>
      <c r="C86" s="108" t="str">
        <f>VLOOKUP(B86,'[2]LISTADO ATM'!$A$2:$B$816,2,0)</f>
        <v xml:space="preserve">ATM Oficina San Francisco de Macorís </v>
      </c>
      <c r="D86" s="139" t="s">
        <v>2500</v>
      </c>
      <c r="E86" s="140"/>
    </row>
    <row r="87" spans="1:5" s="99" customFormat="1" ht="18" x14ac:dyDescent="0.25">
      <c r="A87" s="103" t="str">
        <f>VLOOKUP(B87,'[2]LISTADO ATM'!$A$2:$C$817,3,0)</f>
        <v>DISTRITO NACIONAL</v>
      </c>
      <c r="B87" s="103">
        <v>642</v>
      </c>
      <c r="C87" s="108" t="str">
        <f>VLOOKUP(B87,'[2]LISTADO ATM'!$A$2:$B$816,2,0)</f>
        <v xml:space="preserve">ATM OMSA Sto. Dgo. </v>
      </c>
      <c r="D87" s="139" t="s">
        <v>2494</v>
      </c>
      <c r="E87" s="140"/>
    </row>
    <row r="88" spans="1:5" s="99" customFormat="1" ht="18" x14ac:dyDescent="0.25">
      <c r="A88" s="103" t="str">
        <f>VLOOKUP(B88,'[2]LISTADO ATM'!$A$2:$C$817,3,0)</f>
        <v>NORTE</v>
      </c>
      <c r="B88" s="103">
        <v>809</v>
      </c>
      <c r="C88" s="108" t="str">
        <f>VLOOKUP(B88,'[2]LISTADO ATM'!$A$2:$B$816,2,0)</f>
        <v>ATM Yoma (Cotuí)</v>
      </c>
      <c r="D88" s="139" t="s">
        <v>2494</v>
      </c>
      <c r="E88" s="140"/>
    </row>
    <row r="89" spans="1:5" s="99" customFormat="1" ht="18" x14ac:dyDescent="0.25">
      <c r="A89" s="103" t="str">
        <f>VLOOKUP(B89,'[2]LISTADO ATM'!$A$2:$C$817,3,0)</f>
        <v>DISTRITO NACIONAL</v>
      </c>
      <c r="B89" s="103">
        <v>382</v>
      </c>
      <c r="C89" s="108" t="str">
        <f>VLOOKUP(B89,'[2]LISTADO ATM'!$A$2:$B$816,2,0)</f>
        <v>ATM Estación del Metro María Montés</v>
      </c>
      <c r="D89" s="139" t="s">
        <v>2494</v>
      </c>
      <c r="E89" s="140"/>
    </row>
    <row r="90" spans="1:5" s="99" customFormat="1" ht="18" x14ac:dyDescent="0.25">
      <c r="A90" s="103" t="str">
        <f>VLOOKUP(B90,'[2]LISTADO ATM'!$A$2:$C$817,3,0)</f>
        <v>SUR</v>
      </c>
      <c r="B90" s="103">
        <v>592</v>
      </c>
      <c r="C90" s="108" t="str">
        <f>VLOOKUP(B90,'[2]LISTADO ATM'!$A$2:$B$816,2,0)</f>
        <v xml:space="preserve">ATM Centro de Caja San Cristóbal I </v>
      </c>
      <c r="D90" s="139" t="s">
        <v>2494</v>
      </c>
      <c r="E90" s="140"/>
    </row>
    <row r="91" spans="1:5" s="99" customFormat="1" ht="18" x14ac:dyDescent="0.25">
      <c r="A91" s="103" t="str">
        <f>VLOOKUP(B91,'[2]LISTADO ATM'!$A$2:$C$817,3,0)</f>
        <v>DISTRITO NACIONAL</v>
      </c>
      <c r="B91" s="103">
        <v>701</v>
      </c>
      <c r="C91" s="108" t="str">
        <f>VLOOKUP(B91,'[2]LISTADO ATM'!$A$2:$B$816,2,0)</f>
        <v>ATM Autoservicio Los Alcarrizos</v>
      </c>
      <c r="D91" s="139" t="s">
        <v>2494</v>
      </c>
      <c r="E91" s="140"/>
    </row>
    <row r="92" spans="1:5" s="99" customFormat="1" ht="18" x14ac:dyDescent="0.25">
      <c r="A92" s="103" t="str">
        <f>VLOOKUP(B92,'[2]LISTADO ATM'!$A$2:$C$817,3,0)</f>
        <v>NORTE</v>
      </c>
      <c r="B92" s="103">
        <v>796</v>
      </c>
      <c r="C92" s="108" t="str">
        <f>VLOOKUP(B92,'[2]LISTADO ATM'!$A$2:$B$816,2,0)</f>
        <v xml:space="preserve">ATM Oficina Plaza Ventura (Nagua) </v>
      </c>
      <c r="D92" s="139" t="s">
        <v>2494</v>
      </c>
      <c r="E92" s="140"/>
    </row>
    <row r="93" spans="1:5" s="99" customFormat="1" ht="18" x14ac:dyDescent="0.25">
      <c r="A93" s="103" t="str">
        <f>VLOOKUP(B93,'[2]LISTADO ATM'!$A$2:$C$817,3,0)</f>
        <v>DISTRITO NACIONAL</v>
      </c>
      <c r="B93" s="103">
        <v>815</v>
      </c>
      <c r="C93" s="108" t="str">
        <f>VLOOKUP(B93,'[2]LISTADO ATM'!$A$2:$B$816,2,0)</f>
        <v xml:space="preserve">ATM Oficina Atalaya del Mar </v>
      </c>
      <c r="D93" s="139" t="s">
        <v>2500</v>
      </c>
      <c r="E93" s="140"/>
    </row>
    <row r="94" spans="1:5" s="99" customFormat="1" ht="18" x14ac:dyDescent="0.25">
      <c r="A94" s="103" t="str">
        <f>VLOOKUP(B94,'[2]LISTADO ATM'!$A$2:$C$817,3,0)</f>
        <v>SUR</v>
      </c>
      <c r="B94" s="103">
        <v>870</v>
      </c>
      <c r="C94" s="108" t="str">
        <f>VLOOKUP(B94,'[2]LISTADO ATM'!$A$2:$B$816,2,0)</f>
        <v xml:space="preserve">ATM Willbes Dominicana (Barahona) </v>
      </c>
      <c r="D94" s="139" t="s">
        <v>2500</v>
      </c>
      <c r="E94" s="140"/>
    </row>
    <row r="95" spans="1:5" s="99" customFormat="1" ht="18" x14ac:dyDescent="0.25">
      <c r="A95" s="103" t="str">
        <f>VLOOKUP(B95,'[2]LISTADO ATM'!$A$2:$C$817,3,0)</f>
        <v>NORTE</v>
      </c>
      <c r="B95" s="103">
        <v>950</v>
      </c>
      <c r="C95" s="108" t="str">
        <f>VLOOKUP(B95,'[2]LISTADO ATM'!$A$2:$B$816,2,0)</f>
        <v xml:space="preserve">ATM Oficina Monterrico </v>
      </c>
      <c r="D95" s="139" t="s">
        <v>2494</v>
      </c>
      <c r="E95" s="140"/>
    </row>
    <row r="96" spans="1:5" s="99" customFormat="1" ht="18" x14ac:dyDescent="0.25">
      <c r="A96" s="103" t="str">
        <f>VLOOKUP(B96,'[2]LISTADO ATM'!$A$2:$C$817,3,0)</f>
        <v>ESTE</v>
      </c>
      <c r="B96" s="103">
        <v>480</v>
      </c>
      <c r="C96" s="108" t="str">
        <f>VLOOKUP(B96,'[2]LISTADO ATM'!$A$2:$B$816,2,0)</f>
        <v>ATM UNP Farmaconal Higuey</v>
      </c>
      <c r="D96" s="139" t="s">
        <v>2494</v>
      </c>
      <c r="E96" s="140"/>
    </row>
    <row r="97" spans="1:5" s="99" customFormat="1" ht="18" x14ac:dyDescent="0.25">
      <c r="A97" s="103" t="str">
        <f>VLOOKUP(B97,'[2]LISTADO ATM'!$A$2:$C$817,3,0)</f>
        <v>NORTE</v>
      </c>
      <c r="B97" s="103">
        <v>969</v>
      </c>
      <c r="C97" s="108" t="str">
        <f>VLOOKUP(B97,'[2]LISTADO ATM'!$A$2:$B$816,2,0)</f>
        <v xml:space="preserve">ATM Oficina El Sol I (Santiago) </v>
      </c>
      <c r="D97" s="139" t="s">
        <v>2494</v>
      </c>
      <c r="E97" s="140"/>
    </row>
    <row r="98" spans="1:5" s="99" customFormat="1" ht="18" x14ac:dyDescent="0.25">
      <c r="A98" s="103" t="str">
        <f>VLOOKUP(B98,'[2]LISTADO ATM'!$A$2:$C$817,3,0)</f>
        <v>SUR</v>
      </c>
      <c r="B98" s="103">
        <v>764</v>
      </c>
      <c r="C98" s="108" t="str">
        <f>VLOOKUP(B98,'[2]LISTADO ATM'!$A$2:$B$816,2,0)</f>
        <v xml:space="preserve">ATM Oficina Elías Piña </v>
      </c>
      <c r="D98" s="139" t="s">
        <v>2494</v>
      </c>
      <c r="E98" s="140"/>
    </row>
    <row r="99" spans="1:5" s="99" customFormat="1" ht="18.75" thickBot="1" x14ac:dyDescent="0.3">
      <c r="A99" s="105" t="s">
        <v>2428</v>
      </c>
      <c r="B99" s="113">
        <f>COUNT(B83:B98)</f>
        <v>16</v>
      </c>
      <c r="C99" s="123"/>
      <c r="D99" s="141"/>
      <c r="E99" s="142"/>
    </row>
    <row r="100" spans="1:5" s="99" customFormat="1" x14ac:dyDescent="0.25"/>
    <row r="101" spans="1:5" s="99" customFormat="1" x14ac:dyDescent="0.25"/>
    <row r="102" spans="1:5" s="99" customFormat="1" x14ac:dyDescent="0.25"/>
    <row r="103" spans="1:5" x14ac:dyDescent="0.25">
      <c r="B103" s="96"/>
    </row>
  </sheetData>
  <mergeCells count="27">
    <mergeCell ref="D92:E92"/>
    <mergeCell ref="D93:E93"/>
    <mergeCell ref="A1:E1"/>
    <mergeCell ref="A7:E7"/>
    <mergeCell ref="A2:E2"/>
    <mergeCell ref="C47:E47"/>
    <mergeCell ref="D82:E82"/>
    <mergeCell ref="D83:E83"/>
    <mergeCell ref="D84:E84"/>
    <mergeCell ref="A49:E49"/>
    <mergeCell ref="A68:E68"/>
    <mergeCell ref="D96:E96"/>
    <mergeCell ref="D97:E97"/>
    <mergeCell ref="D98:E98"/>
    <mergeCell ref="D99:E99"/>
    <mergeCell ref="A78:B78"/>
    <mergeCell ref="A79:B79"/>
    <mergeCell ref="A81:E81"/>
    <mergeCell ref="D94:E94"/>
    <mergeCell ref="D95:E95"/>
    <mergeCell ref="D85:E85"/>
    <mergeCell ref="D86:E86"/>
    <mergeCell ref="D87:E87"/>
    <mergeCell ref="D88:E88"/>
    <mergeCell ref="D89:E89"/>
    <mergeCell ref="D90:E90"/>
    <mergeCell ref="D91:E91"/>
  </mergeCells>
  <phoneticPr fontId="47" type="noConversion"/>
  <conditionalFormatting sqref="B104:B1048576">
    <cfRule type="duplicateValues" dxfId="167" priority="244"/>
  </conditionalFormatting>
  <conditionalFormatting sqref="E104:E1048576">
    <cfRule type="duplicateValues" dxfId="166" priority="377272"/>
  </conditionalFormatting>
  <conditionalFormatting sqref="B99 B66:B68 B83 B70:B73 B1:B7 B9:B49 B76:B81">
    <cfRule type="duplicateValues" dxfId="165" priority="98"/>
  </conditionalFormatting>
  <conditionalFormatting sqref="E99 E76:E83 E66:E68 E1:E7 E12:E41 E47:E49">
    <cfRule type="duplicateValues" dxfId="164" priority="99"/>
  </conditionalFormatting>
  <conditionalFormatting sqref="E42">
    <cfRule type="duplicateValues" dxfId="163" priority="100"/>
  </conditionalFormatting>
  <conditionalFormatting sqref="B99 B70:B73 B1:B7 B51:B57 B66:B68 B76:B94 B9:B49">
    <cfRule type="duplicateValues" dxfId="162" priority="97"/>
  </conditionalFormatting>
  <conditionalFormatting sqref="E85">
    <cfRule type="duplicateValues" dxfId="161" priority="96"/>
  </conditionalFormatting>
  <conditionalFormatting sqref="E9">
    <cfRule type="duplicateValues" dxfId="160" priority="95"/>
  </conditionalFormatting>
  <conditionalFormatting sqref="E10:E11">
    <cfRule type="duplicateValues" dxfId="159" priority="94"/>
  </conditionalFormatting>
  <conditionalFormatting sqref="E12">
    <cfRule type="duplicateValues" dxfId="158" priority="93"/>
  </conditionalFormatting>
  <conditionalFormatting sqref="E13">
    <cfRule type="duplicateValues" dxfId="157" priority="92"/>
  </conditionalFormatting>
  <conditionalFormatting sqref="E14">
    <cfRule type="duplicateValues" dxfId="156" priority="91"/>
  </conditionalFormatting>
  <conditionalFormatting sqref="E15">
    <cfRule type="duplicateValues" dxfId="155" priority="90"/>
  </conditionalFormatting>
  <conditionalFormatting sqref="E17">
    <cfRule type="duplicateValues" dxfId="154" priority="89"/>
  </conditionalFormatting>
  <conditionalFormatting sqref="E18">
    <cfRule type="duplicateValues" dxfId="153" priority="88"/>
  </conditionalFormatting>
  <conditionalFormatting sqref="E19">
    <cfRule type="duplicateValues" dxfId="152" priority="87"/>
  </conditionalFormatting>
  <conditionalFormatting sqref="E20">
    <cfRule type="duplicateValues" dxfId="151" priority="86"/>
  </conditionalFormatting>
  <conditionalFormatting sqref="E53">
    <cfRule type="duplicateValues" dxfId="150" priority="85"/>
  </conditionalFormatting>
  <conditionalFormatting sqref="E86">
    <cfRule type="duplicateValues" dxfId="149" priority="84"/>
  </conditionalFormatting>
  <conditionalFormatting sqref="E86">
    <cfRule type="duplicateValues" dxfId="148" priority="83"/>
  </conditionalFormatting>
  <conditionalFormatting sqref="E88">
    <cfRule type="duplicateValues" dxfId="147" priority="80"/>
  </conditionalFormatting>
  <conditionalFormatting sqref="E88">
    <cfRule type="duplicateValues" dxfId="146" priority="79"/>
  </conditionalFormatting>
  <conditionalFormatting sqref="E87">
    <cfRule type="duplicateValues" dxfId="145" priority="82"/>
  </conditionalFormatting>
  <conditionalFormatting sqref="E87">
    <cfRule type="duplicateValues" dxfId="144" priority="81"/>
  </conditionalFormatting>
  <conditionalFormatting sqref="E84">
    <cfRule type="duplicateValues" dxfId="143" priority="101"/>
  </conditionalFormatting>
  <conditionalFormatting sqref="B84">
    <cfRule type="duplicateValues" dxfId="142" priority="102"/>
  </conditionalFormatting>
  <conditionalFormatting sqref="E21">
    <cfRule type="duplicateValues" dxfId="141" priority="76"/>
  </conditionalFormatting>
  <conditionalFormatting sqref="E22">
    <cfRule type="duplicateValues" dxfId="140" priority="77"/>
  </conditionalFormatting>
  <conditionalFormatting sqref="E23:E24">
    <cfRule type="duplicateValues" dxfId="139" priority="78"/>
  </conditionalFormatting>
  <conditionalFormatting sqref="E25">
    <cfRule type="duplicateValues" dxfId="138" priority="75"/>
  </conditionalFormatting>
  <conditionalFormatting sqref="E26">
    <cfRule type="duplicateValues" dxfId="137" priority="74"/>
  </conditionalFormatting>
  <conditionalFormatting sqref="E27">
    <cfRule type="duplicateValues" dxfId="136" priority="73"/>
  </conditionalFormatting>
  <conditionalFormatting sqref="E27">
    <cfRule type="duplicateValues" dxfId="135" priority="72"/>
  </conditionalFormatting>
  <conditionalFormatting sqref="E28:E30">
    <cfRule type="duplicateValues" dxfId="134" priority="71"/>
  </conditionalFormatting>
  <conditionalFormatting sqref="E31:E33">
    <cfRule type="duplicateValues" dxfId="133" priority="70"/>
  </conditionalFormatting>
  <conditionalFormatting sqref="E34:E36">
    <cfRule type="duplicateValues" dxfId="132" priority="69"/>
  </conditionalFormatting>
  <conditionalFormatting sqref="E44">
    <cfRule type="duplicateValues" dxfId="131" priority="68"/>
  </conditionalFormatting>
  <conditionalFormatting sqref="E37:E38">
    <cfRule type="duplicateValues" dxfId="130" priority="67"/>
  </conditionalFormatting>
  <conditionalFormatting sqref="E70">
    <cfRule type="duplicateValues" dxfId="129" priority="103"/>
  </conditionalFormatting>
  <conditionalFormatting sqref="E39">
    <cfRule type="duplicateValues" dxfId="128" priority="66"/>
  </conditionalFormatting>
  <conditionalFormatting sqref="E40:E41">
    <cfRule type="duplicateValues" dxfId="127" priority="65"/>
  </conditionalFormatting>
  <conditionalFormatting sqref="E89">
    <cfRule type="duplicateValues" dxfId="126" priority="64"/>
  </conditionalFormatting>
  <conditionalFormatting sqref="E89">
    <cfRule type="duplicateValues" dxfId="125" priority="63"/>
  </conditionalFormatting>
  <conditionalFormatting sqref="E90">
    <cfRule type="duplicateValues" dxfId="124" priority="62"/>
  </conditionalFormatting>
  <conditionalFormatting sqref="E90">
    <cfRule type="duplicateValues" dxfId="123" priority="61"/>
  </conditionalFormatting>
  <conditionalFormatting sqref="E91">
    <cfRule type="duplicateValues" dxfId="122" priority="60"/>
  </conditionalFormatting>
  <conditionalFormatting sqref="E91">
    <cfRule type="duplicateValues" dxfId="121" priority="59"/>
  </conditionalFormatting>
  <conditionalFormatting sqref="E92">
    <cfRule type="duplicateValues" dxfId="120" priority="58"/>
  </conditionalFormatting>
  <conditionalFormatting sqref="E92">
    <cfRule type="duplicateValues" dxfId="119" priority="57"/>
  </conditionalFormatting>
  <conditionalFormatting sqref="E93">
    <cfRule type="duplicateValues" dxfId="118" priority="56"/>
  </conditionalFormatting>
  <conditionalFormatting sqref="E93">
    <cfRule type="duplicateValues" dxfId="117" priority="55"/>
  </conditionalFormatting>
  <conditionalFormatting sqref="E94">
    <cfRule type="duplicateValues" dxfId="116" priority="54"/>
  </conditionalFormatting>
  <conditionalFormatting sqref="E94">
    <cfRule type="duplicateValues" dxfId="115" priority="53"/>
  </conditionalFormatting>
  <conditionalFormatting sqref="E71:E73">
    <cfRule type="duplicateValues" dxfId="114" priority="104"/>
  </conditionalFormatting>
  <conditionalFormatting sqref="B85:B94">
    <cfRule type="duplicateValues" dxfId="113" priority="105"/>
  </conditionalFormatting>
  <conditionalFormatting sqref="B43">
    <cfRule type="duplicateValues" dxfId="112" priority="52"/>
  </conditionalFormatting>
  <conditionalFormatting sqref="B44">
    <cfRule type="duplicateValues" dxfId="111" priority="51"/>
  </conditionalFormatting>
  <conditionalFormatting sqref="B45">
    <cfRule type="duplicateValues" dxfId="110" priority="50"/>
  </conditionalFormatting>
  <conditionalFormatting sqref="E95:E97">
    <cfRule type="duplicateValues" dxfId="109" priority="49"/>
  </conditionalFormatting>
  <conditionalFormatting sqref="E98">
    <cfRule type="duplicateValues" dxfId="108" priority="48"/>
  </conditionalFormatting>
  <conditionalFormatting sqref="E98">
    <cfRule type="duplicateValues" dxfId="107" priority="47"/>
  </conditionalFormatting>
  <conditionalFormatting sqref="B58:B65">
    <cfRule type="duplicateValues" dxfId="106" priority="46"/>
  </conditionalFormatting>
  <conditionalFormatting sqref="B58:B65">
    <cfRule type="duplicateValues" dxfId="105" priority="45"/>
  </conditionalFormatting>
  <conditionalFormatting sqref="B58:B65">
    <cfRule type="duplicateValues" dxfId="104" priority="44"/>
  </conditionalFormatting>
  <conditionalFormatting sqref="B58:B65">
    <cfRule type="duplicateValues" dxfId="103" priority="43"/>
  </conditionalFormatting>
  <conditionalFormatting sqref="B58:B65">
    <cfRule type="duplicateValues" dxfId="102" priority="42"/>
  </conditionalFormatting>
  <conditionalFormatting sqref="B58:B65">
    <cfRule type="duplicateValues" dxfId="101" priority="41"/>
  </conditionalFormatting>
  <conditionalFormatting sqref="B58:B65">
    <cfRule type="duplicateValues" dxfId="100" priority="40"/>
  </conditionalFormatting>
  <conditionalFormatting sqref="E58:E65">
    <cfRule type="duplicateValues" dxfId="99" priority="39"/>
  </conditionalFormatting>
  <conditionalFormatting sqref="E58:E65">
    <cfRule type="duplicateValues" dxfId="98" priority="38"/>
  </conditionalFormatting>
  <conditionalFormatting sqref="E58:E65">
    <cfRule type="duplicateValues" dxfId="97" priority="35"/>
    <cfRule type="duplicateValues" dxfId="96" priority="36"/>
    <cfRule type="duplicateValues" dxfId="95" priority="37"/>
  </conditionalFormatting>
  <conditionalFormatting sqref="E58:E65">
    <cfRule type="duplicateValues" dxfId="94" priority="33"/>
    <cfRule type="duplicateValues" dxfId="93" priority="34"/>
  </conditionalFormatting>
  <conditionalFormatting sqref="E58:E65">
    <cfRule type="duplicateValues" dxfId="92" priority="30"/>
    <cfRule type="duplicateValues" dxfId="91" priority="31"/>
    <cfRule type="duplicateValues" dxfId="90" priority="32"/>
  </conditionalFormatting>
  <conditionalFormatting sqref="E58:E65">
    <cfRule type="duplicateValues" dxfId="89" priority="28"/>
    <cfRule type="duplicateValues" dxfId="88" priority="29"/>
  </conditionalFormatting>
  <conditionalFormatting sqref="E58:E65">
    <cfRule type="duplicateValues" dxfId="87" priority="27"/>
  </conditionalFormatting>
  <conditionalFormatting sqref="E58:E65">
    <cfRule type="duplicateValues" dxfId="86" priority="24"/>
    <cfRule type="duplicateValues" dxfId="85" priority="25"/>
    <cfRule type="duplicateValues" dxfId="84" priority="26"/>
  </conditionalFormatting>
  <conditionalFormatting sqref="E58:E65">
    <cfRule type="duplicateValues" dxfId="83" priority="22"/>
    <cfRule type="duplicateValues" dxfId="82" priority="23"/>
  </conditionalFormatting>
  <conditionalFormatting sqref="E57">
    <cfRule type="duplicateValues" dxfId="81" priority="106"/>
  </conditionalFormatting>
  <conditionalFormatting sqref="B51:B57">
    <cfRule type="duplicateValues" dxfId="80" priority="107"/>
  </conditionalFormatting>
  <conditionalFormatting sqref="B74:B75">
    <cfRule type="duplicateValues" dxfId="79" priority="21"/>
  </conditionalFormatting>
  <conditionalFormatting sqref="B74:B75">
    <cfRule type="duplicateValues" dxfId="78" priority="20"/>
  </conditionalFormatting>
  <conditionalFormatting sqref="E74:E75">
    <cfRule type="duplicateValues" dxfId="77" priority="19"/>
  </conditionalFormatting>
  <conditionalFormatting sqref="E74:E75">
    <cfRule type="duplicateValues" dxfId="76" priority="18"/>
  </conditionalFormatting>
  <conditionalFormatting sqref="E74:E75">
    <cfRule type="duplicateValues" dxfId="75" priority="15"/>
    <cfRule type="duplicateValues" dxfId="74" priority="16"/>
    <cfRule type="duplicateValues" dxfId="73" priority="17"/>
  </conditionalFormatting>
  <conditionalFormatting sqref="E74:E75">
    <cfRule type="duplicateValues" dxfId="72" priority="13"/>
    <cfRule type="duplicateValues" dxfId="71" priority="14"/>
  </conditionalFormatting>
  <conditionalFormatting sqref="E74:E75">
    <cfRule type="duplicateValues" dxfId="70" priority="10"/>
    <cfRule type="duplicateValues" dxfId="69" priority="11"/>
    <cfRule type="duplicateValues" dxfId="68" priority="12"/>
  </conditionalFormatting>
  <conditionalFormatting sqref="E74:E75">
    <cfRule type="duplicateValues" dxfId="67" priority="8"/>
    <cfRule type="duplicateValues" dxfId="66" priority="9"/>
  </conditionalFormatting>
  <conditionalFormatting sqref="E74:E75">
    <cfRule type="duplicateValues" dxfId="65" priority="7"/>
  </conditionalFormatting>
  <conditionalFormatting sqref="E74:E75">
    <cfRule type="duplicateValues" dxfId="64" priority="4"/>
    <cfRule type="duplicateValues" dxfId="63" priority="5"/>
    <cfRule type="duplicateValues" dxfId="62" priority="6"/>
  </conditionalFormatting>
  <conditionalFormatting sqref="E74:E75">
    <cfRule type="duplicateValues" dxfId="61" priority="2"/>
    <cfRule type="duplicateValues" dxfId="60" priority="3"/>
  </conditionalFormatting>
  <conditionalFormatting sqref="B95:B98">
    <cfRule type="duplicateValues" dxfId="59" priority="108"/>
  </conditionalFormatting>
  <conditionalFormatting sqref="E95:E97">
    <cfRule type="duplicateValues" dxfId="58" priority="109"/>
  </conditionalFormatting>
  <conditionalFormatting sqref="B46">
    <cfRule type="duplicateValues" dxfId="57" priority="1"/>
  </conditionalFormatting>
  <conditionalFormatting sqref="E99 E66:E73 E1:E7 E52:E56 E76:E85 E9:E49">
    <cfRule type="duplicateValues" dxfId="56" priority="110"/>
  </conditionalFormatting>
  <conditionalFormatting sqref="E52:E56 E43:E46">
    <cfRule type="duplicateValues" dxfId="55" priority="1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2503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1" t="s">
        <v>2436</v>
      </c>
      <c r="B1" s="162"/>
      <c r="C1" s="162"/>
      <c r="D1" s="162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1" t="s">
        <v>2446</v>
      </c>
      <c r="B25" s="162"/>
      <c r="C25" s="162"/>
      <c r="D25" s="162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3" t="s">
        <v>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138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138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137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136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97.5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96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96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102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2021-02-25T03:28:16Z</dcterms:modified>
</cp:coreProperties>
</file>