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3.xml" ContentType="application/vnd.openxmlformats-officedocument.spreadsheetml.chartsheet+xml"/>
  <Override PartName="/xl/worksheets/sheet9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Junio\12\"/>
    </mc:Choice>
  </mc:AlternateContent>
  <xr:revisionPtr revIDLastSave="0" documentId="13_ncr:1_{71EF4D36-3736-455A-BE49-78CEC3DCE1B9}" xr6:coauthVersionLast="45" xr6:coauthVersionMax="45" xr10:uidLastSave="{00000000-0000-0000-0000-000000000000}"/>
  <bookViews>
    <workbookView xWindow="-120" yWindow="-120" windowWidth="20730" windowHeight="11160" tabRatio="596" firstSheet="2" activeTab="2" xr2:uid="{00000000-000D-0000-FFFF-FFFF00000000}"/>
  </bookViews>
  <sheets>
    <sheet name="Chart2" sheetId="19" r:id="rId1"/>
    <sheet name="Chart1" sheetId="18" r:id="rId2"/>
    <sheet name="REPORTE" sheetId="1" r:id="rId3"/>
    <sheet name="Sin Efectivo" sheetId="16" r:id="rId4"/>
    <sheet name="LISTADO ATM" sheetId="5" r:id="rId5"/>
    <sheet name="Cargas y Reinicios" sheetId="15" r:id="rId6"/>
    <sheet name="Hoja3" sheetId="13" state="hidden" r:id="rId7"/>
    <sheet name="Hoja4" sheetId="14" state="hidden" r:id="rId8"/>
    <sheet name="Casos Especiales" sheetId="3" r:id="rId9"/>
    <sheet name="VIP" sheetId="4" r:id="rId10"/>
    <sheet name="Gráfico3" sheetId="6" r:id="rId11"/>
    <sheet name="Gráfica waterfall" sheetId="10" r:id="rId12"/>
    <sheet name="Gráfico4" sheetId="7" r:id="rId13"/>
    <sheet name="Cálculos" sheetId="9" r:id="rId14"/>
    <sheet name="Hoja1" sheetId="11" state="hidden" r:id="rId15"/>
    <sheet name="Hoja2" sheetId="12" state="hidden" r:id="rId16"/>
  </sheets>
  <externalReferences>
    <externalReference r:id="rId17"/>
  </externalReferences>
  <definedNames>
    <definedName name="_xlnm._FilterDatabase" localSheetId="8" hidden="1">'Casos Especiales'!$A$2:$K$2</definedName>
    <definedName name="_xlnm._FilterDatabase" localSheetId="4" hidden="1">'LISTADO ATM'!$A$1:$C$826</definedName>
    <definedName name="_xlnm._FilterDatabase" localSheetId="2" hidden="1">REPORTE!$A$4:$Q$4</definedName>
    <definedName name="_xlnm._FilterDatabase" localSheetId="3" hidden="1">'Sin Efectivo'!#REF!</definedName>
    <definedName name="_xlnm._FilterDatabase" localSheetId="9" hidden="1">VIP!$A$1:$O$807</definedName>
    <definedName name="ATMs" localSheetId="9">#REF!</definedName>
    <definedName name="ATMs">#REF!</definedName>
    <definedName name="Z_0689F187_A101_4B72_AE04_E3A091591E7F_.wvu.FilterData" localSheetId="2" hidden="1">REPORTE!$A$4:$Q$4</definedName>
    <definedName name="Z_223B5C92_3D28_4F3F_80CE_CFD410CC8203_.wvu.FilterData" localSheetId="2" hidden="1">REPORTE!$A$4:$Q$4</definedName>
    <definedName name="Z_3B7B956B_80B8_4EBD_A61B_5A81555D879B_.wvu.FilterData" localSheetId="2" hidden="1">REPORTE!$A$4:$Q$4</definedName>
    <definedName name="Z_57C67F32_DCFA_4A16_B8F2_ADBDA29FCFCB_.wvu.FilterData" localSheetId="8" hidden="1">'Casos Especiales'!$A$2:$K$2</definedName>
    <definedName name="Z_57C67F32_DCFA_4A16_B8F2_ADBDA29FCFCB_.wvu.FilterData" localSheetId="4" hidden="1">'LISTADO ATM'!$A$1:$C$1</definedName>
    <definedName name="Z_57C67F32_DCFA_4A16_B8F2_ADBDA29FCFCB_.wvu.FilterData" localSheetId="2" hidden="1">REPORTE!$A$4:$Q$4</definedName>
    <definedName name="Z_57C67F32_DCFA_4A16_B8F2_ADBDA29FCFCB_.wvu.FilterData" localSheetId="9" hidden="1">VIP!$A$1:$O$633</definedName>
    <definedName name="Z_650CE5B0_95CF_4B9E_A5AB_A0001E7D7BF7_.wvu.FilterData" localSheetId="2" hidden="1">REPORTE!$A$4:$Q$4</definedName>
    <definedName name="Z_701F875E_EA8B_4188_88FE_DA2B1B676331_.wvu.FilterData" localSheetId="8" hidden="1">'Casos Especiales'!$A$2:$K$2</definedName>
    <definedName name="Z_701F875E_EA8B_4188_88FE_DA2B1B676331_.wvu.FilterData" localSheetId="4" hidden="1">'LISTADO ATM'!$A$1:$C$1</definedName>
    <definedName name="Z_701F875E_EA8B_4188_88FE_DA2B1B676331_.wvu.FilterData" localSheetId="2" hidden="1">REPORTE!$A$4:$Q$4</definedName>
    <definedName name="Z_701F875E_EA8B_4188_88FE_DA2B1B676331_.wvu.FilterData" localSheetId="9" hidden="1">VIP!$A$1:$O$633</definedName>
    <definedName name="Z_C452A998_0FA2_450E_9B07_FCF7CD63C3C0_.wvu.FilterData" localSheetId="8" hidden="1">'Casos Especiales'!$A$2:$K$2</definedName>
    <definedName name="Z_C452A998_0FA2_450E_9B07_FCF7CD63C3C0_.wvu.FilterData" localSheetId="4" hidden="1">'LISTADO ATM'!$A$1:$C$1</definedName>
    <definedName name="Z_C452A998_0FA2_450E_9B07_FCF7CD63C3C0_.wvu.FilterData" localSheetId="2" hidden="1">REPORTE!$A$4:$Q$4</definedName>
    <definedName name="Z_C452A998_0FA2_450E_9B07_FCF7CD63C3C0_.wvu.FilterData" localSheetId="9" hidden="1">VIP!$A$1:$O$633</definedName>
    <definedName name="Z_D48E102A_1C0F_4858_987B_F75C60DADF4F_.wvu.FilterData" localSheetId="8" hidden="1">'Casos Especiales'!$A$2:$K$2</definedName>
    <definedName name="Z_D48E102A_1C0F_4858_987B_F75C60DADF4F_.wvu.FilterData" localSheetId="4" hidden="1">'LISTADO ATM'!$A$1:$C$1</definedName>
    <definedName name="Z_D48E102A_1C0F_4858_987B_F75C60DADF4F_.wvu.FilterData" localSheetId="2" hidden="1">REPORTE!$A$4:$Q$4</definedName>
    <definedName name="Z_D48E102A_1C0F_4858_987B_F75C60DADF4F_.wvu.FilterData" localSheetId="9" hidden="1">VIP!$A$1:$O$633</definedName>
    <definedName name="Z_E20EEB1D_5262_4D76_B4C9_00BD2E272F2B_.wvu.FilterData" localSheetId="8" hidden="1">'Casos Especiales'!$A$2:$K$2</definedName>
    <definedName name="Z_E20EEB1D_5262_4D76_B4C9_00BD2E272F2B_.wvu.FilterData" localSheetId="4" hidden="1">'LISTADO ATM'!$A$1:$C$1</definedName>
    <definedName name="Z_E20EEB1D_5262_4D76_B4C9_00BD2E272F2B_.wvu.FilterData" localSheetId="2" hidden="1">REPORTE!$A$4:$Q$4</definedName>
    <definedName name="Z_E20EEB1D_5262_4D76_B4C9_00BD2E272F2B_.wvu.FilterData" localSheetId="9" hidden="1">VIP!$A$1:$O$633</definedName>
    <definedName name="Z_ED203EF2_634C_45D2_BFF8_4A0A1E80DF7B_.wvu.FilterData" localSheetId="8" hidden="1">'Casos Especiales'!$A$2:$K$2</definedName>
    <definedName name="Z_ED203EF2_634C_45D2_BFF8_4A0A1E80DF7B_.wvu.FilterData" localSheetId="4" hidden="1">'LISTADO ATM'!$A$1:$C$1</definedName>
    <definedName name="Z_ED203EF2_634C_45D2_BFF8_4A0A1E80DF7B_.wvu.FilterData" localSheetId="2" hidden="1">REPORTE!$A$4:$Q$4</definedName>
    <definedName name="Z_ED203EF2_634C_45D2_BFF8_4A0A1E80DF7B_.wvu.FilterData" localSheetId="9" hidden="1">VIP!$A$1:$O$633</definedName>
  </definedNames>
  <calcPr calcId="191029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7" i="1" l="1"/>
  <c r="F67" i="1"/>
  <c r="G67" i="1"/>
  <c r="H67" i="1"/>
  <c r="I67" i="1"/>
  <c r="J67" i="1"/>
  <c r="K67" i="1"/>
  <c r="A66" i="1"/>
  <c r="F66" i="1"/>
  <c r="G66" i="1"/>
  <c r="H66" i="1"/>
  <c r="I66" i="1"/>
  <c r="J66" i="1"/>
  <c r="K66" i="1"/>
  <c r="A65" i="1"/>
  <c r="F65" i="1"/>
  <c r="G65" i="1"/>
  <c r="H65" i="1"/>
  <c r="I65" i="1"/>
  <c r="J65" i="1"/>
  <c r="K65" i="1"/>
  <c r="A36" i="1"/>
  <c r="F36" i="1"/>
  <c r="G36" i="1"/>
  <c r="H36" i="1"/>
  <c r="I36" i="1"/>
  <c r="J36" i="1"/>
  <c r="K36" i="1"/>
  <c r="A35" i="1"/>
  <c r="F35" i="1"/>
  <c r="G35" i="1"/>
  <c r="H35" i="1"/>
  <c r="I35" i="1"/>
  <c r="J35" i="1"/>
  <c r="K35" i="1"/>
  <c r="A64" i="1"/>
  <c r="F64" i="1"/>
  <c r="G64" i="1"/>
  <c r="H64" i="1"/>
  <c r="I64" i="1"/>
  <c r="J64" i="1"/>
  <c r="K64" i="1"/>
  <c r="A34" i="1"/>
  <c r="F34" i="1"/>
  <c r="G34" i="1"/>
  <c r="H34" i="1"/>
  <c r="I34" i="1"/>
  <c r="J34" i="1"/>
  <c r="K34" i="1"/>
  <c r="A33" i="1"/>
  <c r="F33" i="1"/>
  <c r="G33" i="1"/>
  <c r="H33" i="1"/>
  <c r="I33" i="1"/>
  <c r="J33" i="1"/>
  <c r="K33" i="1"/>
  <c r="A63" i="1"/>
  <c r="F63" i="1"/>
  <c r="G63" i="1"/>
  <c r="H63" i="1"/>
  <c r="I63" i="1"/>
  <c r="J63" i="1"/>
  <c r="K63" i="1"/>
  <c r="A31" i="1" l="1"/>
  <c r="F31" i="1"/>
  <c r="G31" i="1"/>
  <c r="H31" i="1"/>
  <c r="I31" i="1"/>
  <c r="J31" i="1"/>
  <c r="K31" i="1"/>
  <c r="A60" i="1"/>
  <c r="F60" i="1"/>
  <c r="G60" i="1"/>
  <c r="H60" i="1"/>
  <c r="I60" i="1"/>
  <c r="J60" i="1"/>
  <c r="K60" i="1"/>
  <c r="A30" i="1"/>
  <c r="F30" i="1"/>
  <c r="G30" i="1"/>
  <c r="H30" i="1"/>
  <c r="I30" i="1"/>
  <c r="J30" i="1"/>
  <c r="K30" i="1"/>
  <c r="A59" i="1"/>
  <c r="F59" i="1"/>
  <c r="G59" i="1"/>
  <c r="H59" i="1"/>
  <c r="I59" i="1"/>
  <c r="J59" i="1"/>
  <c r="K59" i="1"/>
  <c r="A58" i="1"/>
  <c r="F58" i="1"/>
  <c r="G58" i="1"/>
  <c r="H58" i="1"/>
  <c r="I58" i="1"/>
  <c r="J58" i="1"/>
  <c r="K58" i="1"/>
  <c r="A44" i="1"/>
  <c r="F44" i="1"/>
  <c r="G44" i="1"/>
  <c r="H44" i="1"/>
  <c r="I44" i="1"/>
  <c r="J44" i="1"/>
  <c r="K44" i="1"/>
  <c r="A62" i="1"/>
  <c r="F62" i="1"/>
  <c r="G62" i="1"/>
  <c r="H62" i="1"/>
  <c r="I62" i="1"/>
  <c r="J62" i="1"/>
  <c r="K62" i="1"/>
  <c r="A32" i="1"/>
  <c r="F32" i="1"/>
  <c r="G32" i="1"/>
  <c r="H32" i="1"/>
  <c r="I32" i="1"/>
  <c r="J32" i="1"/>
  <c r="K32" i="1"/>
  <c r="A61" i="1"/>
  <c r="F61" i="1"/>
  <c r="G61" i="1"/>
  <c r="H61" i="1"/>
  <c r="I61" i="1"/>
  <c r="J61" i="1"/>
  <c r="K61" i="1"/>
  <c r="A73" i="1"/>
  <c r="F73" i="1"/>
  <c r="G73" i="1"/>
  <c r="H73" i="1"/>
  <c r="I73" i="1"/>
  <c r="J73" i="1"/>
  <c r="K73" i="1"/>
  <c r="A39" i="1"/>
  <c r="F39" i="1"/>
  <c r="G39" i="1"/>
  <c r="H39" i="1"/>
  <c r="I39" i="1"/>
  <c r="J39" i="1"/>
  <c r="K39" i="1"/>
  <c r="A72" i="1"/>
  <c r="F72" i="1"/>
  <c r="G72" i="1"/>
  <c r="H72" i="1"/>
  <c r="I72" i="1"/>
  <c r="J72" i="1"/>
  <c r="K72" i="1"/>
  <c r="A71" i="1"/>
  <c r="F71" i="1"/>
  <c r="G71" i="1"/>
  <c r="H71" i="1"/>
  <c r="I71" i="1"/>
  <c r="J71" i="1"/>
  <c r="K71" i="1"/>
  <c r="A70" i="1"/>
  <c r="F70" i="1"/>
  <c r="G70" i="1"/>
  <c r="H70" i="1"/>
  <c r="I70" i="1"/>
  <c r="J70" i="1"/>
  <c r="K70" i="1"/>
  <c r="A69" i="1"/>
  <c r="F69" i="1"/>
  <c r="G69" i="1"/>
  <c r="H69" i="1"/>
  <c r="I69" i="1"/>
  <c r="J69" i="1"/>
  <c r="K69" i="1"/>
  <c r="A38" i="1"/>
  <c r="F38" i="1"/>
  <c r="G38" i="1"/>
  <c r="H38" i="1"/>
  <c r="I38" i="1"/>
  <c r="J38" i="1"/>
  <c r="K38" i="1"/>
  <c r="A37" i="1"/>
  <c r="F37" i="1"/>
  <c r="G37" i="1"/>
  <c r="H37" i="1"/>
  <c r="I37" i="1"/>
  <c r="J37" i="1"/>
  <c r="K37" i="1"/>
  <c r="A68" i="1"/>
  <c r="F68" i="1"/>
  <c r="G68" i="1"/>
  <c r="H68" i="1"/>
  <c r="I68" i="1"/>
  <c r="J68" i="1"/>
  <c r="K68" i="1"/>
  <c r="A29" i="1" l="1"/>
  <c r="A28" i="1"/>
  <c r="F29" i="1"/>
  <c r="G29" i="1"/>
  <c r="H29" i="1"/>
  <c r="I29" i="1"/>
  <c r="J29" i="1"/>
  <c r="K29" i="1"/>
  <c r="F28" i="1"/>
  <c r="G28" i="1"/>
  <c r="H28" i="1"/>
  <c r="I28" i="1"/>
  <c r="J28" i="1"/>
  <c r="K28" i="1"/>
  <c r="B62" i="16" l="1"/>
  <c r="C46" i="16"/>
  <c r="A46" i="16"/>
  <c r="C45" i="16"/>
  <c r="A45" i="16"/>
  <c r="C44" i="16"/>
  <c r="A44" i="16"/>
  <c r="B21" i="16"/>
  <c r="C17" i="16"/>
  <c r="A17" i="16"/>
  <c r="C16" i="16"/>
  <c r="A16" i="16"/>
  <c r="C15" i="16"/>
  <c r="A15" i="16"/>
  <c r="A27" i="1"/>
  <c r="F27" i="1"/>
  <c r="G27" i="1"/>
  <c r="H27" i="1"/>
  <c r="I27" i="1"/>
  <c r="J27" i="1"/>
  <c r="K27" i="1"/>
  <c r="A26" i="1"/>
  <c r="F26" i="1"/>
  <c r="G26" i="1"/>
  <c r="H26" i="1"/>
  <c r="I26" i="1"/>
  <c r="J26" i="1"/>
  <c r="K26" i="1"/>
  <c r="A25" i="1"/>
  <c r="F25" i="1"/>
  <c r="G25" i="1"/>
  <c r="H25" i="1"/>
  <c r="I25" i="1"/>
  <c r="J25" i="1"/>
  <c r="K25" i="1"/>
  <c r="A57" i="1"/>
  <c r="F57" i="1"/>
  <c r="G57" i="1"/>
  <c r="H57" i="1"/>
  <c r="I57" i="1"/>
  <c r="J57" i="1"/>
  <c r="K57" i="1"/>
  <c r="A24" i="1"/>
  <c r="F24" i="1"/>
  <c r="G24" i="1"/>
  <c r="H24" i="1"/>
  <c r="I24" i="1"/>
  <c r="J24" i="1"/>
  <c r="K24" i="1"/>
  <c r="A23" i="1"/>
  <c r="F23" i="1"/>
  <c r="G23" i="1"/>
  <c r="H23" i="1"/>
  <c r="I23" i="1"/>
  <c r="J23" i="1"/>
  <c r="K23" i="1"/>
  <c r="A56" i="1"/>
  <c r="F56" i="1"/>
  <c r="G56" i="1"/>
  <c r="H56" i="1"/>
  <c r="I56" i="1"/>
  <c r="J56" i="1"/>
  <c r="K56" i="1"/>
  <c r="A55" i="1"/>
  <c r="F55" i="1"/>
  <c r="G55" i="1"/>
  <c r="H55" i="1"/>
  <c r="I55" i="1"/>
  <c r="J55" i="1"/>
  <c r="K55" i="1"/>
  <c r="A22" i="1"/>
  <c r="F22" i="1"/>
  <c r="G22" i="1"/>
  <c r="H22" i="1"/>
  <c r="I22" i="1"/>
  <c r="J22" i="1"/>
  <c r="K22" i="1"/>
  <c r="A54" i="1"/>
  <c r="F54" i="1"/>
  <c r="G54" i="1"/>
  <c r="H54" i="1"/>
  <c r="I54" i="1"/>
  <c r="J54" i="1"/>
  <c r="K54" i="1"/>
  <c r="A21" i="1"/>
  <c r="F21" i="1"/>
  <c r="G21" i="1"/>
  <c r="H21" i="1"/>
  <c r="I21" i="1"/>
  <c r="J21" i="1"/>
  <c r="K21" i="1"/>
  <c r="A53" i="1"/>
  <c r="F53" i="1"/>
  <c r="G53" i="1"/>
  <c r="H53" i="1"/>
  <c r="I53" i="1"/>
  <c r="J53" i="1"/>
  <c r="K53" i="1"/>
  <c r="A20" i="1"/>
  <c r="F20" i="1"/>
  <c r="G20" i="1"/>
  <c r="H20" i="1"/>
  <c r="I20" i="1"/>
  <c r="J20" i="1"/>
  <c r="K20" i="1"/>
  <c r="A19" i="1"/>
  <c r="F19" i="1"/>
  <c r="G19" i="1"/>
  <c r="H19" i="1"/>
  <c r="I19" i="1"/>
  <c r="J19" i="1"/>
  <c r="K19" i="1"/>
  <c r="A52" i="1"/>
  <c r="F52" i="1"/>
  <c r="G52" i="1"/>
  <c r="H52" i="1"/>
  <c r="I52" i="1"/>
  <c r="J52" i="1"/>
  <c r="K52" i="1"/>
  <c r="A51" i="1"/>
  <c r="F51" i="1"/>
  <c r="G51" i="1"/>
  <c r="H51" i="1"/>
  <c r="I51" i="1"/>
  <c r="J51" i="1"/>
  <c r="K51" i="1"/>
  <c r="A18" i="1"/>
  <c r="F18" i="1"/>
  <c r="G18" i="1"/>
  <c r="H18" i="1"/>
  <c r="I18" i="1"/>
  <c r="J18" i="1"/>
  <c r="K18" i="1"/>
  <c r="F50" i="1" l="1"/>
  <c r="G50" i="1"/>
  <c r="H50" i="1"/>
  <c r="I50" i="1"/>
  <c r="J50" i="1"/>
  <c r="K50" i="1"/>
  <c r="F17" i="1"/>
  <c r="G17" i="1"/>
  <c r="H17" i="1"/>
  <c r="I17" i="1"/>
  <c r="J17" i="1"/>
  <c r="K17" i="1"/>
  <c r="F49" i="1"/>
  <c r="G49" i="1"/>
  <c r="H49" i="1"/>
  <c r="I49" i="1"/>
  <c r="J49" i="1"/>
  <c r="K49" i="1"/>
  <c r="A50" i="1"/>
  <c r="A17" i="1"/>
  <c r="A49" i="1"/>
  <c r="B33" i="16" l="1"/>
  <c r="A18" i="16"/>
  <c r="C18" i="16"/>
  <c r="A19" i="16"/>
  <c r="C19" i="16"/>
  <c r="B74" i="16"/>
  <c r="C73" i="16"/>
  <c r="A73" i="16"/>
  <c r="C72" i="16"/>
  <c r="A72" i="16"/>
  <c r="C71" i="16"/>
  <c r="A71" i="16"/>
  <c r="C70" i="16"/>
  <c r="A70" i="16"/>
  <c r="C69" i="16"/>
  <c r="A69" i="16"/>
  <c r="C61" i="16"/>
  <c r="A61" i="16"/>
  <c r="C60" i="16"/>
  <c r="A60" i="16"/>
  <c r="C59" i="16"/>
  <c r="A59" i="16"/>
  <c r="C58" i="16"/>
  <c r="A58" i="16"/>
  <c r="C57" i="16"/>
  <c r="A57" i="16"/>
  <c r="C56" i="16"/>
  <c r="A56" i="16"/>
  <c r="C55" i="16"/>
  <c r="A55" i="16"/>
  <c r="C54" i="16"/>
  <c r="A54" i="16"/>
  <c r="B50" i="16"/>
  <c r="C49" i="16"/>
  <c r="A49" i="16"/>
  <c r="C48" i="16"/>
  <c r="A48" i="16"/>
  <c r="C47" i="16"/>
  <c r="A47" i="16"/>
  <c r="C43" i="16"/>
  <c r="A43" i="16"/>
  <c r="B39" i="16"/>
  <c r="C38" i="16"/>
  <c r="A38" i="16"/>
  <c r="C37" i="16"/>
  <c r="A37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0" i="16"/>
  <c r="A20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A65" i="16" l="1"/>
  <c r="A16" i="1"/>
  <c r="A15" i="1"/>
  <c r="A14" i="1"/>
  <c r="F16" i="1"/>
  <c r="G16" i="1"/>
  <c r="H16" i="1"/>
  <c r="I16" i="1"/>
  <c r="J16" i="1"/>
  <c r="K16" i="1"/>
  <c r="F15" i="1"/>
  <c r="G15" i="1"/>
  <c r="H15" i="1"/>
  <c r="I15" i="1"/>
  <c r="J15" i="1"/>
  <c r="K15" i="1"/>
  <c r="F14" i="1"/>
  <c r="G14" i="1"/>
  <c r="H14" i="1"/>
  <c r="I14" i="1"/>
  <c r="J14" i="1"/>
  <c r="K14" i="1"/>
  <c r="F48" i="1"/>
  <c r="G48" i="1"/>
  <c r="H48" i="1"/>
  <c r="I48" i="1"/>
  <c r="J48" i="1"/>
  <c r="K48" i="1"/>
  <c r="F13" i="1"/>
  <c r="G13" i="1"/>
  <c r="H13" i="1"/>
  <c r="I13" i="1"/>
  <c r="J13" i="1"/>
  <c r="K13" i="1"/>
  <c r="F12" i="1"/>
  <c r="G12" i="1"/>
  <c r="H12" i="1"/>
  <c r="I12" i="1"/>
  <c r="J12" i="1"/>
  <c r="K12" i="1"/>
  <c r="F47" i="1"/>
  <c r="G47" i="1"/>
  <c r="H47" i="1"/>
  <c r="I47" i="1"/>
  <c r="J47" i="1"/>
  <c r="K47" i="1"/>
  <c r="F46" i="1"/>
  <c r="G46" i="1"/>
  <c r="H46" i="1"/>
  <c r="I46" i="1"/>
  <c r="J46" i="1"/>
  <c r="K46" i="1"/>
  <c r="A48" i="1"/>
  <c r="A13" i="1"/>
  <c r="A12" i="1"/>
  <c r="A47" i="1"/>
  <c r="A46" i="1"/>
  <c r="F11" i="1" l="1"/>
  <c r="G11" i="1"/>
  <c r="H11" i="1"/>
  <c r="I11" i="1"/>
  <c r="J11" i="1"/>
  <c r="K11" i="1"/>
  <c r="F10" i="1"/>
  <c r="G10" i="1"/>
  <c r="H10" i="1"/>
  <c r="I10" i="1"/>
  <c r="J10" i="1"/>
  <c r="K10" i="1"/>
  <c r="A11" i="1"/>
  <c r="A10" i="1"/>
  <c r="F6" i="1" l="1"/>
  <c r="G6" i="1"/>
  <c r="H6" i="1"/>
  <c r="I6" i="1"/>
  <c r="J6" i="1"/>
  <c r="K6" i="1"/>
  <c r="F9" i="1"/>
  <c r="G9" i="1"/>
  <c r="H9" i="1"/>
  <c r="I9" i="1"/>
  <c r="J9" i="1"/>
  <c r="K9" i="1"/>
  <c r="A6" i="1"/>
  <c r="A9" i="1"/>
  <c r="A8" i="1" l="1"/>
  <c r="F8" i="1"/>
  <c r="G8" i="1"/>
  <c r="H8" i="1"/>
  <c r="I8" i="1"/>
  <c r="J8" i="1"/>
  <c r="K8" i="1"/>
  <c r="A7" i="1" l="1"/>
  <c r="F7" i="1"/>
  <c r="G7" i="1"/>
  <c r="H7" i="1"/>
  <c r="I7" i="1"/>
  <c r="J7" i="1"/>
  <c r="K7" i="1"/>
  <c r="A45" i="1" l="1"/>
  <c r="F45" i="1"/>
  <c r="G45" i="1"/>
  <c r="H45" i="1"/>
  <c r="I45" i="1"/>
  <c r="J45" i="1"/>
  <c r="K45" i="1"/>
  <c r="F43" i="1" l="1"/>
  <c r="G43" i="1"/>
  <c r="H43" i="1"/>
  <c r="I43" i="1"/>
  <c r="J43" i="1"/>
  <c r="K43" i="1"/>
  <c r="A43" i="1"/>
  <c r="F42" i="1" l="1"/>
  <c r="G42" i="1"/>
  <c r="H42" i="1"/>
  <c r="I42" i="1"/>
  <c r="J42" i="1"/>
  <c r="K42" i="1"/>
  <c r="A42" i="1"/>
  <c r="F5" i="1"/>
  <c r="G5" i="1"/>
  <c r="H5" i="1"/>
  <c r="I5" i="1"/>
  <c r="J5" i="1"/>
  <c r="K5" i="1"/>
  <c r="A5" i="1"/>
  <c r="F41" i="1" l="1"/>
  <c r="G41" i="1"/>
  <c r="H41" i="1"/>
  <c r="I41" i="1"/>
  <c r="J41" i="1"/>
  <c r="K41" i="1"/>
  <c r="A41" i="1"/>
  <c r="I7" i="16" l="1"/>
  <c r="I2" i="16"/>
  <c r="I4" i="16"/>
  <c r="I6" i="16"/>
  <c r="H1" i="16" l="1"/>
  <c r="I1" i="16"/>
  <c r="I3" i="16"/>
  <c r="G7" i="16"/>
  <c r="A40" i="1" l="1"/>
  <c r="F40" i="1"/>
  <c r="G40" i="1"/>
  <c r="H40" i="1"/>
  <c r="I40" i="1"/>
  <c r="J40" i="1"/>
  <c r="K40" i="1"/>
  <c r="I5" i="16" l="1"/>
  <c r="G4" i="16" l="1"/>
  <c r="D35" i="15" l="1"/>
  <c r="G3" i="16" l="1"/>
  <c r="G6" i="16"/>
  <c r="G5" i="16"/>
  <c r="D34" i="15"/>
  <c r="G2" i="16" l="1"/>
  <c r="A9" i="3"/>
  <c r="F9" i="3"/>
  <c r="H9" i="3"/>
  <c r="I9" i="3"/>
  <c r="J9" i="3"/>
  <c r="B17" i="9" l="1"/>
  <c r="B12" i="9"/>
  <c r="I7" i="9"/>
  <c r="I6" i="9"/>
  <c r="C5" i="9"/>
  <c r="C4" i="9"/>
  <c r="C3" i="9"/>
  <c r="D2" i="9"/>
  <c r="C553" i="4"/>
  <c r="C623" i="4"/>
  <c r="C585" i="4"/>
  <c r="C325" i="4"/>
  <c r="J8" i="3"/>
  <c r="I8" i="3"/>
  <c r="H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Manuel Doñe Ramirez</author>
  </authors>
  <commentList>
    <comment ref="A8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04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42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Manuel Doñe Ramirez</author>
  </authors>
  <commentList>
    <comment ref="A2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3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  <comment ref="A4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</commentList>
</comments>
</file>

<file path=xl/sharedStrings.xml><?xml version="1.0" encoding="utf-8"?>
<sst xmlns="http://schemas.openxmlformats.org/spreadsheetml/2006/main" count="13383" uniqueCount="2609">
  <si>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</si>
  <si>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</si>
  <si>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</si>
  <si>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</si>
  <si>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</si>
  <si>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</si>
  <si>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</si>
  <si>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</si>
  <si>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</si>
  <si>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</si>
  <si>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</si>
  <si>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</si>
  <si>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</si>
  <si>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</si>
  <si>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</si>
  <si>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</si>
  <si>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</si>
  <si>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</si>
  <si>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</si>
  <si>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</si>
  <si>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</si>
  <si>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</si>
  <si>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</si>
  <si>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</si>
  <si>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</si>
  <si>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</si>
  <si>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</si>
  <si>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</si>
  <si>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</si>
  <si>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</si>
  <si>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</si>
  <si>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</si>
  <si>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</si>
  <si>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</si>
  <si>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</si>
  <si>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</si>
  <si>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</si>
  <si>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</si>
  <si>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</si>
  <si>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</si>
  <si>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</si>
  <si>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</si>
  <si>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</si>
  <si>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</si>
  <si>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</si>
  <si>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</si>
  <si>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</si>
  <si>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</si>
  <si>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</si>
  <si>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</si>
  <si>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</si>
  <si>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</si>
  <si>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</si>
  <si>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</si>
  <si>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</si>
  <si>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</si>
  <si>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</si>
  <si>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</si>
  <si>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</si>
  <si>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</si>
  <si>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</si>
  <si>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</si>
  <si>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</si>
  <si>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</si>
  <si>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</si>
  <si>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</si>
  <si>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</si>
  <si>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</si>
  <si>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</si>
  <si>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</si>
  <si>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</si>
  <si>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</si>
  <si>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</si>
  <si>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</si>
  <si>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</si>
  <si>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</si>
  <si>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</si>
  <si>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</si>
  <si>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</si>
  <si>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</si>
  <si>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</si>
  <si>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</si>
  <si>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</si>
  <si>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</si>
  <si>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</si>
  <si>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</si>
  <si>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</si>
  <si>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</si>
  <si>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</si>
  <si>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</si>
  <si>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</si>
  <si>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</si>
  <si>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</si>
  <si>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</si>
  <si>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</si>
  <si>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</si>
  <si>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</si>
  <si>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</si>
  <si>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</si>
  <si>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</si>
  <si>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</si>
  <si>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</si>
  <si>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</si>
  <si>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</si>
  <si>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</si>
  <si>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</si>
  <si>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</si>
  <si>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</si>
  <si>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</si>
  <si>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</si>
  <si>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</si>
  <si>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</si>
  <si>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</si>
  <si>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</si>
  <si>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</si>
  <si>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</si>
  <si>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</si>
  <si>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</si>
  <si>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</si>
  <si>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</si>
  <si>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</si>
  <si>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</si>
  <si>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</si>
  <si>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</si>
  <si>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</si>
  <si>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</si>
  <si>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</si>
  <si>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</si>
  <si>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</si>
  <si>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</si>
  <si>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</si>
  <si>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</si>
  <si>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</si>
  <si>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</si>
  <si>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</si>
  <si>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</si>
  <si>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</si>
  <si>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</si>
  <si>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</si>
  <si>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</si>
  <si>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</si>
  <si>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</si>
  <si>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</si>
  <si>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</si>
  <si>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</si>
  <si>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</si>
  <si>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</si>
  <si>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</si>
  <si>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</si>
  <si>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</si>
  <si>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</si>
  <si>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</si>
  <si>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</si>
  <si>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</si>
  <si>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</si>
  <si>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</si>
  <si>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</si>
  <si>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</si>
  <si>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</si>
  <si>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</si>
  <si>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</si>
  <si>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</si>
  <si>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</si>
  <si>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</si>
  <si>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</si>
  <si>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</si>
  <si>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</si>
  <si>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</si>
  <si>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</si>
  <si>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</si>
  <si>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</si>
  <si>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</si>
  <si>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</si>
  <si>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</si>
  <si>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</si>
  <si>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</si>
  <si>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</si>
  <si>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</si>
  <si>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</si>
  <si>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</si>
  <si>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</si>
  <si>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</si>
  <si>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</si>
  <si>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</si>
  <si>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</si>
  <si>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</si>
  <si>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</si>
  <si>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</si>
  <si>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</si>
  <si>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</si>
  <si>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</si>
  <si>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</si>
  <si>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</si>
  <si>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</si>
  <si>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</si>
  <si>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</si>
  <si>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</si>
  <si>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</si>
  <si>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</si>
  <si>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</si>
  <si>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</si>
  <si>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</si>
  <si>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</si>
  <si>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</si>
  <si>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</si>
  <si>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</si>
  <si>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</si>
  <si>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</si>
  <si>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</si>
  <si>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</si>
  <si>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</si>
  <si>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</si>
  <si>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</si>
  <si>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</si>
  <si>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</si>
  <si>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</si>
  <si>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</si>
  <si>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</si>
  <si>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</si>
  <si>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</si>
  <si>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</si>
  <si>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</si>
  <si>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</si>
  <si>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</si>
  <si>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</si>
  <si>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</si>
  <si>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</si>
  <si>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</si>
  <si>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</si>
  <si>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</si>
  <si>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</si>
  <si>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</si>
  <si>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</si>
  <si>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</si>
  <si>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</si>
  <si>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</si>
  <si>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</si>
  <si>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</si>
  <si>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</si>
  <si>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</si>
  <si>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</si>
  <si>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</si>
  <si>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</si>
  <si>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</si>
  <si>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</si>
  <si>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</si>
  <si>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</si>
  <si>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</si>
  <si>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</si>
  <si>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</si>
  <si>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</si>
  <si>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</si>
  <si>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</si>
  <si>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</si>
  <si>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</si>
  <si>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</si>
  <si>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</si>
  <si>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</si>
  <si>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</si>
  <si>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</si>
  <si>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</si>
  <si>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</si>
  <si>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</si>
  <si>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</si>
  <si>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</si>
  <si>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</si>
  <si>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</si>
  <si>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</si>
  <si>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</si>
  <si>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</si>
  <si>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</si>
  <si>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</si>
  <si>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</si>
  <si>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</si>
  <si>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</si>
  <si>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</si>
  <si>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</si>
  <si>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</si>
  <si>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</si>
  <si>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</si>
  <si>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</si>
  <si>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</si>
  <si>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</si>
  <si>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</si>
  <si>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</si>
  <si>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</si>
  <si>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</si>
  <si>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</si>
  <si>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</si>
  <si>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</si>
  <si>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</si>
  <si>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</si>
  <si>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</si>
  <si>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</si>
  <si>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</si>
  <si>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</si>
  <si>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</si>
  <si>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</si>
  <si>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</si>
  <si>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</si>
  <si>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</si>
  <si>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</si>
  <si>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</si>
  <si>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</si>
  <si>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</si>
  <si>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</si>
  <si>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</si>
  <si>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</si>
  <si>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</si>
  <si>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</si>
  <si>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</si>
  <si>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</si>
  <si>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</si>
  <si>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</si>
  <si>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</si>
  <si>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</si>
  <si>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</si>
  <si>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</si>
  <si>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</si>
  <si>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</si>
  <si>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</si>
  <si>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</si>
  <si>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</si>
  <si>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</si>
  <si>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</si>
  <si>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</si>
  <si>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</si>
  <si>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</si>
  <si>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</si>
  <si>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</si>
  <si>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</si>
  <si>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</si>
  <si>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</si>
  <si>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</si>
  <si>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</si>
  <si>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</si>
  <si>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</si>
  <si>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</si>
  <si>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</si>
  <si>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</si>
  <si>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</si>
  <si>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</si>
  <si>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</si>
  <si>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</si>
  <si>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</si>
  <si>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</si>
  <si>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</si>
  <si>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</si>
  <si>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</si>
  <si>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</si>
  <si>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</si>
  <si>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</si>
  <si>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</si>
  <si>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</si>
  <si>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</si>
  <si>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</si>
  <si>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</si>
  <si>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</si>
  <si>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</si>
  <si>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</si>
  <si>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</si>
  <si>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</si>
  <si>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</si>
  <si>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</si>
  <si>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</si>
  <si>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</si>
  <si>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</si>
  <si>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</si>
  <si>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</si>
  <si>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</si>
  <si>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</si>
  <si>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</si>
  <si>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</si>
  <si>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</si>
  <si>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</si>
  <si>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</si>
  <si>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</si>
  <si>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</si>
  <si>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</si>
  <si>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</si>
  <si>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</si>
  <si>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</si>
  <si>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</si>
  <si>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</si>
  <si>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</si>
  <si>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</si>
  <si>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</si>
  <si>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</si>
  <si>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</si>
  <si>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</si>
  <si>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</si>
  <si>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</si>
  <si>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</si>
  <si>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</si>
  <si>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</si>
  <si>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</si>
  <si>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</si>
  <si>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</si>
  <si>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</si>
  <si>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</si>
  <si>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</si>
  <si>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</si>
  <si>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</si>
  <si>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</si>
  <si>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</si>
  <si>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</si>
  <si>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</si>
  <si>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</si>
  <si>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</si>
  <si>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</si>
  <si>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</si>
  <si>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</si>
  <si>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</si>
  <si>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</si>
  <si>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</si>
  <si>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</si>
  <si>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</si>
  <si>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</si>
  <si>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</si>
  <si>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</si>
  <si>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</si>
  <si>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</si>
  <si>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</si>
  <si>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</si>
  <si>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</si>
  <si>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</si>
  <si>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</si>
  <si>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</si>
  <si>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</si>
  <si>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</si>
  <si>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</si>
  <si>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</si>
  <si>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</si>
  <si>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</si>
  <si>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</si>
  <si>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</si>
  <si>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</si>
  <si>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</si>
  <si>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</si>
  <si>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</si>
  <si>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</si>
  <si>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</si>
  <si>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</si>
  <si>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</si>
  <si>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</si>
  <si>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</si>
  <si>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</si>
  <si>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</si>
  <si>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</si>
  <si>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</si>
  <si>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</si>
  <si>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</si>
  <si>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</si>
  <si>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</si>
  <si>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</si>
  <si>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</si>
  <si>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</si>
  <si>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</si>
  <si>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</si>
  <si>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</si>
  <si>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</si>
  <si>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</si>
  <si>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</si>
  <si>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</si>
  <si>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</si>
  <si>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</si>
  <si>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</si>
  <si>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</si>
  <si>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</si>
  <si>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</si>
  <si>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</si>
  <si>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</si>
  <si>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</si>
  <si>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</si>
  <si>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</si>
  <si>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</si>
  <si>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</si>
  <si>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</si>
  <si>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</si>
  <si>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</si>
  <si>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</si>
  <si>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</si>
  <si>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</si>
  <si>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</si>
  <si>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</si>
  <si>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</si>
  <si>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</si>
  <si>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</si>
  <si>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</si>
  <si>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</si>
  <si>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</si>
  <si>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</si>
  <si>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</si>
  <si>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</si>
  <si>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</si>
  <si>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</si>
  <si>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</si>
  <si>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</si>
  <si>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</si>
  <si>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</si>
  <si>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</si>
  <si>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</si>
  <si>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</si>
  <si>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</si>
  <si>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</si>
  <si>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</si>
  <si>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</si>
  <si>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</si>
  <si>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</si>
  <si>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</si>
  <si>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</si>
  <si>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</si>
  <si>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</si>
  <si>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</si>
  <si>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</si>
  <si>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</si>
  <si>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</si>
  <si>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</si>
  <si>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</si>
  <si>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</si>
  <si>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</si>
  <si>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</si>
  <si>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</si>
  <si>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</si>
  <si>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</si>
  <si>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</si>
  <si>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</si>
  <si>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</si>
  <si>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</si>
  <si>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</si>
  <si>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</si>
  <si>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</si>
  <si>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</si>
  <si>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</si>
  <si>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</si>
  <si>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</si>
  <si>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</si>
  <si>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</si>
  <si>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</si>
  <si>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</si>
  <si>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</si>
  <si>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</si>
  <si>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</si>
  <si>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</si>
  <si>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</si>
  <si>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</si>
  <si>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</si>
  <si>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</si>
  <si>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</si>
  <si>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</si>
  <si>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</si>
  <si>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</si>
  <si>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</si>
  <si>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</si>
  <si>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</si>
  <si>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</si>
  <si>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</si>
  <si>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</si>
  <si>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</si>
  <si>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</si>
  <si>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</si>
  <si>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</si>
  <si>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</si>
  <si>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</si>
  <si>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</si>
  <si>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</si>
  <si>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</si>
  <si>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</si>
  <si>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</si>
  <si>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</si>
  <si>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</si>
  <si>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</si>
  <si>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</si>
  <si>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</si>
  <si>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</si>
  <si>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</si>
  <si>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</si>
  <si>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</si>
  <si>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</si>
  <si>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</si>
  <si>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</si>
  <si>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</si>
  <si>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</si>
  <si>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</si>
  <si>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</si>
  <si>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</si>
  <si>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</si>
  <si>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</si>
  <si>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</si>
  <si>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</si>
  <si>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</si>
  <si>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</si>
  <si>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</si>
  <si>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</si>
  <si>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</si>
  <si>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</si>
  <si>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</si>
  <si>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</si>
  <si>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</si>
  <si>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</si>
  <si>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</si>
  <si>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</si>
  <si>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</si>
  <si>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</si>
  <si>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</si>
  <si>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</si>
  <si>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</si>
  <si>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</si>
  <si>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</si>
  <si>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</si>
  <si>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</si>
  <si>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</si>
  <si>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</si>
  <si>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</si>
  <si>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</si>
  <si>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</si>
  <si>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</si>
  <si>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</si>
  <si>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</si>
  <si>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</si>
  <si>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</si>
  <si>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</si>
  <si>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</si>
  <si>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</si>
  <si>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</si>
  <si>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</si>
  <si>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</si>
  <si>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</si>
  <si>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</si>
  <si>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</si>
  <si>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</si>
  <si>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</si>
  <si>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</si>
  <si>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</si>
  <si>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</si>
  <si>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</si>
  <si>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</si>
  <si>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</si>
  <si>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</si>
  <si>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</si>
  <si>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</si>
  <si>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</si>
  <si>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</si>
  <si>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</si>
  <si>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</si>
  <si>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</si>
  <si>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</si>
  <si>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</si>
  <si>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</si>
  <si>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</si>
  <si>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</si>
  <si>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</si>
  <si>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</si>
  <si>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</si>
  <si>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</si>
  <si>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</si>
  <si>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</si>
  <si>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</si>
  <si>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</si>
  <si>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</si>
  <si>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</si>
  <si>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</si>
  <si>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</si>
  <si>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</si>
  <si>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</si>
  <si>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</si>
  <si>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</si>
  <si>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</si>
  <si>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</si>
  <si>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</si>
  <si>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</si>
  <si>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</si>
  <si>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</si>
  <si>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</si>
  <si>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</si>
  <si>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</si>
  <si>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</si>
  <si>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</si>
  <si>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</si>
  <si>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</si>
  <si>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</si>
  <si>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</si>
  <si>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</si>
  <si>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</si>
  <si>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</si>
  <si>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</si>
  <si>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</si>
  <si>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</si>
  <si>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</si>
  <si>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</si>
  <si>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</si>
  <si>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</si>
  <si>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</si>
  <si>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</si>
  <si>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</si>
  <si>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</si>
  <si>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</si>
  <si>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</si>
  <si>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</si>
  <si>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</si>
  <si>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</si>
  <si>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</si>
  <si>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</si>
  <si>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</si>
  <si>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</si>
  <si>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</si>
  <si>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</si>
  <si>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</si>
  <si>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</si>
  <si>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</si>
  <si>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</si>
  <si>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</si>
  <si>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</si>
  <si>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</si>
  <si>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</si>
  <si>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</si>
  <si>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</si>
  <si>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</si>
  <si>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</si>
  <si>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</si>
  <si>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</si>
  <si>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</si>
  <si>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</si>
  <si>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</si>
  <si>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</si>
  <si>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</si>
  <si>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</si>
  <si>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</si>
  <si>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</si>
  <si>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</si>
  <si>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</si>
  <si>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</si>
  <si>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</si>
  <si>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</si>
  <si>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</si>
  <si>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</si>
  <si>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</si>
  <si>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</si>
  <si>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</si>
  <si>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</si>
  <si>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</si>
  <si>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</si>
  <si>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</si>
  <si>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</si>
  <si>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</si>
  <si>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</si>
  <si>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</si>
  <si>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</si>
  <si>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</si>
  <si>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</si>
  <si>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</si>
  <si>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</si>
  <si>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</si>
  <si>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</si>
  <si>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</si>
  <si>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</si>
  <si>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</si>
  <si>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</si>
  <si>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</si>
  <si>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</si>
  <si>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</si>
  <si>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</si>
  <si>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</si>
  <si>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</si>
  <si>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</si>
  <si>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</si>
  <si>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</si>
  <si>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</si>
  <si>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</si>
  <si>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</si>
  <si>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</si>
  <si>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</si>
  <si>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</si>
  <si>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</si>
  <si>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</si>
  <si>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</si>
  <si>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</si>
  <si>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</si>
  <si>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</si>
  <si>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</si>
  <si>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</si>
  <si>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</si>
  <si>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</si>
  <si>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</si>
  <si>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</si>
  <si>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</si>
  <si>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</si>
  <si>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</si>
  <si>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</si>
  <si>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</si>
  <si>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</si>
  <si>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</si>
  <si>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</si>
  <si>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</si>
  <si>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</si>
  <si>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</si>
  <si>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</si>
  <si>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</si>
  <si>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</si>
  <si>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</si>
  <si>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</si>
  <si>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</si>
  <si>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</si>
  <si>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</si>
  <si>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</si>
  <si>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</si>
  <si>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</si>
  <si>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</si>
  <si>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</si>
  <si>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</si>
  <si>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</si>
  <si>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</si>
  <si>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</si>
  <si>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</si>
  <si>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</si>
  <si>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</si>
  <si>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</si>
  <si>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</si>
  <si>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</si>
  <si>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</si>
  <si>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</si>
  <si>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</si>
  <si>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</si>
  <si>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</si>
  <si>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</si>
  <si>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</si>
  <si>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</si>
  <si>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</si>
  <si>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</si>
  <si>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</si>
  <si>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</si>
  <si>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</si>
  <si>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</si>
  <si>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</si>
  <si>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</si>
  <si>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</si>
  <si>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</si>
  <si>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</si>
  <si>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</si>
  <si>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</si>
  <si>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</si>
  <si>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</si>
  <si>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</si>
  <si>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</si>
  <si>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</si>
  <si>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</si>
  <si>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</si>
  <si>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</si>
  <si>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</si>
  <si>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</si>
  <si>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</si>
  <si>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</si>
  <si>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</si>
  <si>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</si>
  <si>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</si>
  <si>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</si>
  <si>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</si>
  <si>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</si>
  <si>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</si>
  <si>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</si>
  <si>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</si>
  <si>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</si>
  <si>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</si>
  <si>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</si>
  <si>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</si>
  <si>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</si>
  <si>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</si>
  <si>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</si>
  <si>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</si>
  <si>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</si>
  <si>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</si>
  <si>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</si>
  <si>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</si>
  <si>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</si>
  <si>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</si>
  <si>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</si>
  <si>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</si>
  <si>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</si>
  <si>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</si>
  <si>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</si>
  <si>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</si>
  <si>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</si>
  <si>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</si>
  <si>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</si>
  <si>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</si>
  <si>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</si>
  <si>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</si>
  <si>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</si>
  <si>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</si>
  <si>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</si>
  <si>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</si>
  <si>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</si>
  <si>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</si>
  <si>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</si>
  <si>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</si>
  <si>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</si>
  <si>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</si>
  <si>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</si>
  <si>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</si>
  <si>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</si>
  <si>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</si>
  <si>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</si>
  <si>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</si>
  <si>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</si>
  <si>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</si>
  <si>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</si>
  <si>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</si>
  <si>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</si>
  <si>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</si>
  <si>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</si>
  <si>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</si>
  <si>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</si>
  <si>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</si>
  <si>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</si>
  <si>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</si>
  <si>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</si>
  <si>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</si>
  <si>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</si>
  <si>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</si>
  <si>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</si>
  <si>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</si>
  <si>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</si>
  <si>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</si>
  <si>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</si>
  <si>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</si>
  <si>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</si>
  <si>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</si>
  <si>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</si>
  <si>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</si>
  <si>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</si>
  <si>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</si>
  <si>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</si>
  <si>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</si>
  <si>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</si>
  <si>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</si>
  <si>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</si>
  <si>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</si>
  <si>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</si>
  <si>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</si>
  <si>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</si>
  <si>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</si>
  <si>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</si>
  <si>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</si>
  <si>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</si>
  <si>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</si>
  <si>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</si>
  <si>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</si>
  <si>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</si>
  <si>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</si>
  <si>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</si>
  <si>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</si>
  <si>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</si>
  <si>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</si>
  <si>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</si>
  <si>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</si>
  <si>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</si>
  <si>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</si>
  <si>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</si>
  <si>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</si>
  <si>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</si>
  <si>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</si>
  <si>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</si>
  <si>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</si>
  <si>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</si>
  <si>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</si>
  <si>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</si>
  <si>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</si>
  <si>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</si>
  <si>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</si>
  <si>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</si>
  <si>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</si>
  <si>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</si>
  <si>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</si>
  <si>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</si>
  <si>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</si>
  <si>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</si>
  <si>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</si>
  <si>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</si>
  <si>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</si>
  <si>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</si>
  <si>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</si>
  <si>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</si>
  <si>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</si>
  <si>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</si>
  <si>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</si>
  <si>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</si>
  <si>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</si>
  <si>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</si>
  <si>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</si>
  <si>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</si>
  <si>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</si>
  <si>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</si>
  <si>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</si>
  <si>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</si>
  <si>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</si>
  <si>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</si>
  <si>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</si>
  <si>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</si>
  <si>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</si>
  <si>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</si>
  <si>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</si>
  <si>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</si>
  <si>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</si>
  <si>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</si>
  <si>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</si>
  <si>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</si>
  <si>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</si>
  <si>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</si>
  <si>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</si>
  <si>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</si>
  <si>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</si>
  <si>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</si>
  <si>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</si>
  <si>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</si>
  <si>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</si>
  <si>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</si>
  <si>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</si>
  <si>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</si>
  <si>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</si>
  <si>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</si>
  <si>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</si>
  <si>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</si>
  <si>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</si>
  <si>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</si>
  <si>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</si>
  <si>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</si>
  <si>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</si>
  <si>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</si>
  <si>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</si>
  <si>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</si>
  <si>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</si>
  <si>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</si>
  <si>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</si>
  <si>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</si>
  <si>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</si>
  <si>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</si>
  <si>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</si>
  <si>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</si>
  <si>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</si>
  <si>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</si>
  <si>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</si>
  <si>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</si>
  <si>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</si>
  <si>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</si>
  <si>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</si>
  <si>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</si>
  <si>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</si>
  <si>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</si>
  <si>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</si>
  <si>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</si>
  <si>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</si>
  <si>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</si>
  <si>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</si>
  <si>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</si>
  <si>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</si>
  <si>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</si>
  <si>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</si>
  <si>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</si>
  <si>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</si>
  <si>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</si>
  <si>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</si>
  <si>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</si>
  <si>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</si>
  <si>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</si>
  <si>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</si>
  <si>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</si>
  <si>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</si>
  <si>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</si>
  <si>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</si>
  <si>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</si>
  <si>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</si>
  <si>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</si>
  <si>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</si>
  <si>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</si>
  <si>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</si>
  <si>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</si>
  <si>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</si>
  <si>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</si>
  <si>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</si>
  <si>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</si>
  <si>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</si>
  <si>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</si>
  <si>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</si>
  <si>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</si>
  <si>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</si>
  <si>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</si>
  <si>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</si>
  <si>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</si>
  <si>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</si>
  <si>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</si>
  <si>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</si>
  <si>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</si>
  <si>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</si>
  <si>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</si>
  <si>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</si>
  <si>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</si>
  <si>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</si>
  <si>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</si>
  <si>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</si>
  <si>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</si>
  <si>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</si>
  <si>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</si>
  <si>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</si>
  <si>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</si>
  <si>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</si>
  <si>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</si>
  <si>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</si>
  <si>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</si>
  <si>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</si>
  <si>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</si>
  <si>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</si>
  <si>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</si>
  <si>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</si>
  <si>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</si>
  <si>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</si>
  <si>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</si>
  <si>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</si>
  <si>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</si>
  <si>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</si>
  <si>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</si>
  <si>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</si>
  <si>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</si>
  <si>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</si>
  <si>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</si>
  <si>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</si>
  <si>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</si>
  <si>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</si>
  <si>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</si>
  <si>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</si>
  <si>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</si>
  <si>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</si>
  <si>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</si>
  <si>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</si>
  <si>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</si>
  <si>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</si>
  <si>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</si>
  <si>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</si>
  <si>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</si>
  <si>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</si>
  <si>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</si>
  <si>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</si>
  <si>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</si>
  <si>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</si>
  <si>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</si>
  <si>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</si>
  <si>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</si>
  <si>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</si>
  <si>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</si>
  <si>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</si>
  <si>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</si>
  <si>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</si>
  <si>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</si>
  <si>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</si>
  <si>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</si>
  <si>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</si>
  <si>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</si>
  <si>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</si>
  <si>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</si>
  <si>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</si>
  <si>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</si>
  <si>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</si>
  <si>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</si>
  <si>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</si>
  <si>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</si>
  <si>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</si>
  <si>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</si>
  <si>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</si>
  <si>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</si>
  <si>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</si>
  <si>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</si>
  <si>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</si>
  <si>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</si>
  <si>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</si>
  <si>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</si>
  <si>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</si>
  <si>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</si>
  <si>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</si>
  <si>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</si>
  <si>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</si>
  <si>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</si>
  <si>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</si>
  <si>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</si>
  <si>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</si>
  <si>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</si>
  <si>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</si>
  <si>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</si>
  <si>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</si>
  <si>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</si>
  <si>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</si>
  <si>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</si>
  <si>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</si>
  <si>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</si>
  <si>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</si>
  <si>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</si>
  <si>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</si>
  <si>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</si>
  <si>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</si>
  <si>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</si>
  <si>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</si>
  <si>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</si>
  <si>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</si>
  <si>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</si>
  <si>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</si>
  <si>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</si>
  <si>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</si>
  <si>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</si>
  <si>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</si>
  <si>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</si>
  <si>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</si>
  <si>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</si>
  <si>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</si>
  <si>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</si>
  <si>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</si>
  <si>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</si>
  <si>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</si>
  <si>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</si>
  <si>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</si>
  <si>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</si>
  <si>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</si>
  <si>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</si>
  <si>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</si>
  <si>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</si>
  <si>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</si>
  <si>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</si>
  <si>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</si>
  <si>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</si>
  <si>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</si>
  <si>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</si>
  <si>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</si>
  <si>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</si>
  <si>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</si>
  <si>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</si>
  <si>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</si>
  <si>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</si>
  <si>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</si>
  <si>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</si>
  <si>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</si>
  <si>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</si>
  <si>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</si>
  <si>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</si>
  <si>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</si>
  <si>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</si>
  <si>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</si>
  <si>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</si>
  <si>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</si>
  <si>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</si>
  <si>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</si>
  <si>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</si>
  <si>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</si>
  <si>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</si>
  <si>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</si>
  <si>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</si>
  <si>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</si>
  <si>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</si>
  <si>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</si>
  <si>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</si>
  <si>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</si>
  <si>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</si>
  <si>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</si>
  <si>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</si>
  <si>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</si>
  <si>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</si>
  <si>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</si>
  <si>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</si>
  <si>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</si>
  <si>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</si>
  <si>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</si>
  <si>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</si>
  <si>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</si>
  <si>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</si>
  <si>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</si>
  <si>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</si>
  <si>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</si>
  <si>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</si>
  <si>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</si>
  <si>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</si>
  <si>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</si>
  <si>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</si>
  <si>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</si>
  <si>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</si>
  <si>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</si>
  <si>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</si>
  <si>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</si>
  <si>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</si>
  <si>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</si>
  <si>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</si>
  <si>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</si>
  <si>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</si>
  <si>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</si>
  <si>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</si>
  <si>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</si>
  <si>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</si>
  <si>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</si>
  <si>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</si>
  <si>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</si>
  <si>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</si>
  <si>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</si>
  <si>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</si>
  <si>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</si>
  <si>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</si>
  <si>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</si>
  <si>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</si>
  <si>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</si>
  <si>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</si>
  <si>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</si>
  <si>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</si>
  <si>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</si>
  <si>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</si>
  <si>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</si>
  <si>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</si>
  <si>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</si>
  <si>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</si>
  <si>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</si>
  <si>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</si>
  <si>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</si>
  <si>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</si>
  <si>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</si>
  <si>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</si>
  <si>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</si>
  <si>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</si>
  <si>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</si>
  <si>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</si>
  <si>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</si>
  <si>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</si>
  <si>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</si>
  <si>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</si>
  <si>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</si>
  <si>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</si>
  <si>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</si>
  <si>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</si>
  <si>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</si>
  <si>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</si>
  <si>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</si>
  <si>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</si>
  <si>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</si>
  <si>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</si>
  <si>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</si>
  <si>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</si>
  <si>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</si>
  <si>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</si>
  <si>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</si>
  <si>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</si>
  <si>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</si>
  <si>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</si>
  <si>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</si>
  <si>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</si>
  <si>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</si>
  <si>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</si>
  <si>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</si>
  <si>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</si>
  <si>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</si>
  <si>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</si>
  <si>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</si>
  <si>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</si>
  <si>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</si>
  <si>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</si>
  <si>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</si>
  <si>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</si>
  <si>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</si>
  <si>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</si>
  <si>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</si>
  <si>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</si>
  <si>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</si>
  <si>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</si>
  <si>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</si>
  <si>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</si>
  <si>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</si>
  <si>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</si>
  <si>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</si>
  <si>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</si>
  <si>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</si>
  <si>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</si>
  <si>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</si>
  <si>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</si>
  <si>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</si>
  <si>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</si>
  <si>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</si>
  <si>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</si>
  <si>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</si>
  <si>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</si>
  <si>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</si>
  <si>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</si>
  <si>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</si>
  <si>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</si>
  <si>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</si>
  <si>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</si>
  <si>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</si>
  <si>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</si>
  <si>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</si>
  <si>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</si>
  <si>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</si>
  <si>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</si>
  <si>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</si>
  <si>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</si>
  <si>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</si>
  <si>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</si>
  <si>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</si>
  <si>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</si>
  <si>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</si>
  <si>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</si>
  <si>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</si>
  <si>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</si>
  <si>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</si>
  <si>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</si>
  <si>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</si>
  <si>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</si>
  <si>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</si>
  <si>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</si>
  <si>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</si>
  <si>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</si>
  <si>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</si>
  <si>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</si>
  <si>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</si>
  <si>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</si>
  <si>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</si>
  <si>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</si>
  <si>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</si>
  <si>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</si>
  <si>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</si>
  <si>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</si>
  <si>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</si>
  <si>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</si>
  <si>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</si>
  <si>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</si>
  <si>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</si>
  <si>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</si>
  <si>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</si>
  <si>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</si>
  <si>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</si>
  <si>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</si>
  <si>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</si>
  <si>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</si>
  <si>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</si>
  <si>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</si>
  <si>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</si>
  <si>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</si>
  <si>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</si>
  <si>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</si>
  <si>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</si>
  <si>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</si>
  <si>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</si>
  <si>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</si>
  <si>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</si>
  <si>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</si>
  <si>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</si>
  <si>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</si>
  <si>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</si>
  <si>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</si>
  <si>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</si>
  <si>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</si>
  <si>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</si>
  <si>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</si>
  <si>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</si>
  <si>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</si>
  <si>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</si>
  <si>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</si>
  <si>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</si>
  <si>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</si>
  <si>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</si>
  <si>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</si>
  <si>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</si>
  <si>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</si>
  <si>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</si>
  <si>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</si>
  <si>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</si>
  <si>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</si>
  <si>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</si>
  <si>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</si>
  <si>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</si>
  <si>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</si>
  <si>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</si>
  <si>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</si>
  <si>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</si>
  <si>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</si>
  <si>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</si>
  <si>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</si>
  <si>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</si>
  <si>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</si>
  <si>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</si>
  <si>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</si>
  <si>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</si>
  <si>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</si>
  <si>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</si>
  <si>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</si>
  <si>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</si>
  <si>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</si>
  <si>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</si>
  <si>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</si>
  <si>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</si>
  <si>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</si>
  <si>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</si>
  <si>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</si>
  <si>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</si>
  <si>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</si>
  <si>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</si>
  <si>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</si>
  <si>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</si>
  <si>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</si>
  <si>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</si>
  <si>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</si>
  <si>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</si>
  <si>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</si>
  <si>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</si>
  <si>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</si>
  <si>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</si>
  <si>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</si>
  <si>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</si>
  <si>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</si>
  <si>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</si>
  <si>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</si>
  <si>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</si>
  <si>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</si>
  <si>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</si>
  <si>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</si>
  <si>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</si>
  <si>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</si>
  <si>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</si>
  <si>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</si>
  <si>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</si>
  <si>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</si>
  <si>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</si>
  <si>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</si>
  <si>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</si>
  <si>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</si>
  <si>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</si>
  <si>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</si>
  <si>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</si>
  <si>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</si>
  <si>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</si>
  <si>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</si>
  <si>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</si>
  <si>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</si>
  <si>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</si>
  <si>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</si>
  <si>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</si>
  <si>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</si>
  <si>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</si>
  <si>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</si>
  <si>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</si>
  <si>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</si>
  <si>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</si>
  <si>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</si>
  <si>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</si>
  <si>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</si>
  <si>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</si>
  <si>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</si>
  <si>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</si>
  <si>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</si>
  <si>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</si>
  <si>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</si>
  <si>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</si>
  <si>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</si>
  <si>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</si>
  <si>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</si>
  <si>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</si>
  <si>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</si>
  <si>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</si>
  <si>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</si>
  <si>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</si>
  <si>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</si>
  <si>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</si>
  <si>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</si>
  <si>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</si>
  <si>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</si>
  <si>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</si>
  <si>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</si>
  <si>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</si>
  <si>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</si>
  <si>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</si>
  <si>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</si>
  <si>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</si>
  <si>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</si>
  <si>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</si>
  <si>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</si>
  <si>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</si>
  <si>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</si>
  <si>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</si>
  <si>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</si>
  <si>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</si>
  <si>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</si>
  <si>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</si>
  <si>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</si>
  <si>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</si>
  <si>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</si>
  <si>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</si>
  <si>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</si>
  <si>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</si>
  <si>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</si>
  <si>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</si>
  <si>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</si>
  <si>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</si>
  <si>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</si>
  <si>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</si>
  <si>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</si>
  <si>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</si>
  <si>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</si>
  <si>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</si>
  <si>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</si>
  <si>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</si>
  <si>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</si>
  <si>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</si>
  <si>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</si>
  <si>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</si>
  <si>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</si>
  <si>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</si>
  <si>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</si>
  <si>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</si>
  <si>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</si>
  <si>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</si>
  <si>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</si>
  <si>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</si>
  <si>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</si>
  <si>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</si>
  <si>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</si>
  <si>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</si>
  <si>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</si>
  <si>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</si>
  <si>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</si>
  <si>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</si>
  <si>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</si>
  <si>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</si>
  <si>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</si>
  <si>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</si>
  <si>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</si>
  <si>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</si>
  <si>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</si>
  <si>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</si>
  <si>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</si>
  <si>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</si>
  <si>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</si>
  <si>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</si>
  <si>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</si>
  <si>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</si>
  <si>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</si>
  <si>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</si>
  <si>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</si>
  <si>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</si>
  <si>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</si>
  <si>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</si>
  <si>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</si>
  <si>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</si>
  <si>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</si>
  <si>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</si>
  <si>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</si>
  <si>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</si>
  <si>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</si>
  <si>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</si>
  <si>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</si>
  <si>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</si>
  <si>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</si>
  <si>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</si>
  <si>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</si>
  <si>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</si>
  <si>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</si>
  <si>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</si>
  <si>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</si>
  <si>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</si>
  <si>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</si>
  <si>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</si>
  <si>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</si>
  <si>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</si>
  <si>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</si>
  <si>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</si>
  <si>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</si>
  <si>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</si>
  <si>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</si>
  <si>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</si>
  <si>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</si>
  <si>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</si>
  <si>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</si>
  <si>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</si>
  <si>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</si>
  <si>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</si>
  <si>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</si>
  <si>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</si>
  <si>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</si>
  <si>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</si>
  <si>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</si>
  <si>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</si>
  <si>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</si>
  <si>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</si>
  <si>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</si>
  <si>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</si>
  <si>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</si>
  <si>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</si>
  <si>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</si>
  <si>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</si>
  <si>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</si>
  <si>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</si>
  <si>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</si>
  <si>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</si>
  <si>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</si>
  <si>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</si>
  <si>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</si>
  <si>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</si>
  <si>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</si>
  <si>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</si>
  <si>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</si>
  <si>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</si>
  <si>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</si>
  <si>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</si>
  <si>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</si>
  <si>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</si>
  <si>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</si>
  <si>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</si>
  <si>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</si>
  <si>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</si>
  <si>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</si>
  <si>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</si>
  <si>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</si>
  <si>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</si>
  <si>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</si>
  <si>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</si>
  <si>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</si>
  <si>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</si>
  <si>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</si>
  <si>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</si>
  <si>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</si>
  <si>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</si>
  <si>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</si>
  <si>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</si>
  <si>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</si>
  <si>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</si>
  <si>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</si>
  <si>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</si>
  <si>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</si>
  <si>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</si>
  <si>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</si>
  <si>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</si>
  <si>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</si>
  <si>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</si>
  <si>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</si>
  <si>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</si>
  <si>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</si>
  <si>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</si>
  <si>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</si>
  <si>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</si>
  <si>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</si>
  <si>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</si>
  <si>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</si>
  <si>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</si>
  <si>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</si>
  <si>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</si>
  <si>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</si>
  <si>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</si>
  <si>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</si>
  <si>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</si>
  <si>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</si>
  <si>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</si>
  <si>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</si>
  <si>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</si>
  <si>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</si>
  <si>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</si>
  <si>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</si>
  <si>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</si>
  <si>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</si>
  <si>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</si>
  <si>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</si>
  <si>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</si>
  <si>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</si>
  <si>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</si>
  <si>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</si>
  <si>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</si>
  <si>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</si>
  <si>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</si>
  <si>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</si>
  <si>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</si>
  <si>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</si>
  <si>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</si>
  <si>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</si>
  <si>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</si>
  <si>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</si>
  <si>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</si>
  <si>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</si>
  <si>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</si>
  <si>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</si>
  <si>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</si>
  <si>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</si>
  <si>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</si>
  <si>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</si>
  <si>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</si>
  <si>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</si>
  <si>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</si>
  <si>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</si>
  <si>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</si>
  <si>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</si>
  <si>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</si>
  <si>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</si>
  <si>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</si>
  <si>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</si>
  <si>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</si>
  <si>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</si>
  <si>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</si>
  <si>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</si>
  <si>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</si>
  <si>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</si>
  <si>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</si>
  <si>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</si>
  <si>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</si>
  <si>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</si>
  <si>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</si>
  <si>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</si>
  <si>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</si>
  <si>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</si>
  <si>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</si>
  <si>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</si>
  <si>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</si>
  <si>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</si>
  <si>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</si>
  <si>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</si>
  <si>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</si>
  <si>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</si>
  <si>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</si>
  <si>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</si>
  <si>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</si>
  <si>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</si>
  <si>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</si>
  <si>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</si>
  <si>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</si>
  <si>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</si>
  <si>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</si>
  <si>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</si>
  <si>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</si>
  <si>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</si>
  <si>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</si>
  <si>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</si>
  <si>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</si>
  <si>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</si>
  <si>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</si>
  <si>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</si>
  <si>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</si>
  <si>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</si>
  <si>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</si>
  <si>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</si>
  <si>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</si>
  <si>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</si>
  <si>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</si>
  <si>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</si>
  <si>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</si>
  <si>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</si>
  <si>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</si>
  <si>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</si>
  <si>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</si>
  <si>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</si>
  <si>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</si>
  <si>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</si>
  <si>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</si>
  <si>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</si>
  <si>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</si>
  <si>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</si>
  <si>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</si>
  <si>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</si>
  <si>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</si>
  <si>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</si>
  <si>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</si>
  <si>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</si>
  <si>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</si>
  <si>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</si>
  <si>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</si>
  <si>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</si>
  <si>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</si>
  <si>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</si>
  <si>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</si>
  <si>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</si>
  <si>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</si>
  <si>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</si>
  <si>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</si>
  <si>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</si>
  <si>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</si>
  <si>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</si>
  <si>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</si>
  <si>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</si>
  <si>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</si>
  <si>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</si>
  <si>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</si>
  <si>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</si>
  <si>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</si>
  <si>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</si>
  <si>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</si>
  <si>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</si>
  <si>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</si>
  <si>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</si>
  <si>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</si>
  <si>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</si>
  <si>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</si>
  <si>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</si>
  <si>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</si>
  <si>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</si>
  <si>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</si>
  <si>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</si>
  <si>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</si>
  <si>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</si>
  <si>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</si>
  <si>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</si>
  <si>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</si>
  <si>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</si>
  <si>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</si>
  <si>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</si>
  <si>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</si>
  <si>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</si>
  <si>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</si>
  <si>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</si>
  <si>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</si>
  <si>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</si>
  <si>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</si>
  <si>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</si>
  <si>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</si>
  <si>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</si>
  <si>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</si>
  <si>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</si>
  <si>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</si>
  <si>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</si>
  <si>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</si>
  <si>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</si>
  <si>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</si>
  <si>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</si>
  <si>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</si>
  <si>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</si>
  <si>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</si>
  <si>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</si>
  <si>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</si>
  <si>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</si>
  <si>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</si>
  <si>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</si>
  <si>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</si>
  <si>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</si>
  <si>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</si>
  <si>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</si>
  <si>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</si>
  <si>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</si>
  <si>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</si>
  <si>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</si>
  <si>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</si>
  <si>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</si>
  <si>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</si>
  <si>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</si>
  <si>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</si>
  <si>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</si>
  <si>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</si>
  <si>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</si>
  <si>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</si>
  <si>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</si>
  <si>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</si>
  <si>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</si>
  <si>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</si>
  <si>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</si>
  <si>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</si>
  <si>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</si>
  <si>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</si>
  <si>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</si>
  <si>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</si>
  <si>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</si>
  <si>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</si>
  <si>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</si>
  <si>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</si>
  <si>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</si>
  <si>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</si>
  <si>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</si>
  <si>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</si>
  <si>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</si>
  <si>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</si>
  <si>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</si>
  <si>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</si>
  <si>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</si>
  <si>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</si>
  <si>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</si>
  <si>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</si>
  <si>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</si>
  <si>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</si>
  <si>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</si>
  <si>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</si>
  <si>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</si>
  <si>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</si>
  <si>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</si>
  <si>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</si>
  <si>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</si>
  <si>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</si>
  <si>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</si>
  <si>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</si>
  <si>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</si>
  <si>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</si>
  <si>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</si>
  <si>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</si>
  <si>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</si>
  <si>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</si>
  <si>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</si>
  <si>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</si>
  <si>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</si>
  <si>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</si>
  <si>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</si>
  <si>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</si>
  <si>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</si>
  <si>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</si>
  <si>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</si>
  <si>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</si>
  <si>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</si>
  <si>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</si>
  <si>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</si>
  <si>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</si>
  <si>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</si>
  <si>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</si>
  <si>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</si>
  <si>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</si>
  <si>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</si>
  <si>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</si>
  <si>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</si>
  <si>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</si>
  <si>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</si>
  <si>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</si>
  <si>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</si>
  <si>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</si>
  <si>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</si>
  <si>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</si>
  <si>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</si>
  <si>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</si>
  <si>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</si>
  <si>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</si>
  <si>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</si>
  <si>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</si>
  <si>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</si>
  <si>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</si>
  <si>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</si>
  <si>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</si>
  <si>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</si>
  <si>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</si>
  <si>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</si>
  <si>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</si>
  <si>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</si>
  <si>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</si>
  <si>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</si>
  <si>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</si>
  <si>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</si>
  <si>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</si>
  <si>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</si>
  <si>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</si>
  <si>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</si>
  <si>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</si>
  <si>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</si>
  <si>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</si>
  <si>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</si>
  <si>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</si>
  <si>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</si>
  <si>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</si>
  <si>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</si>
  <si>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</si>
  <si>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</si>
  <si>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</si>
  <si>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</si>
  <si>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</si>
  <si>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</si>
  <si>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</si>
  <si>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</si>
  <si>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</si>
  <si>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</si>
  <si>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</si>
  <si>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</si>
  <si>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</si>
  <si>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</si>
  <si>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</si>
  <si>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</si>
  <si>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</si>
  <si>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</si>
  <si>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</si>
  <si>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</si>
  <si>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</si>
  <si>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</si>
  <si>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</si>
  <si>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</si>
  <si>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</si>
  <si>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</si>
  <si>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</si>
  <si>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</si>
  <si>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</si>
  <si>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</si>
  <si>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</si>
  <si>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</si>
  <si>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</si>
  <si>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</si>
  <si>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</si>
  <si>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</si>
  <si>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</si>
  <si>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</si>
  <si>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</si>
  <si>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</si>
  <si>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</si>
  <si>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</si>
  <si>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</si>
  <si>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</si>
  <si>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</si>
  <si>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</si>
  <si>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</si>
  <si>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</si>
  <si>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</si>
  <si>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</si>
  <si>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</si>
  <si>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</si>
  <si>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</si>
  <si>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</si>
  <si>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</si>
  <si>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</si>
  <si>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</si>
  <si>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</si>
  <si>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</si>
  <si>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</si>
  <si>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</si>
  <si>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</si>
  <si>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</si>
  <si>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</si>
  <si>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</si>
  <si>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</si>
  <si>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</si>
  <si>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</si>
  <si>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</si>
  <si>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</si>
  <si>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</si>
  <si>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</si>
  <si>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</si>
  <si>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</si>
  <si>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</si>
  <si>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</si>
  <si>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</si>
  <si>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</si>
  <si>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</si>
  <si>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</si>
  <si>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</si>
  <si>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</si>
  <si>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</si>
  <si>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</si>
  <si>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</si>
  <si>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</si>
  <si>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</si>
  <si>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</si>
  <si>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</si>
  <si>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</si>
  <si>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</si>
  <si>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</si>
  <si>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</si>
  <si>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</si>
  <si>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</si>
  <si>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</si>
  <si>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</si>
  <si>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</si>
  <si>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</si>
  <si>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</si>
  <si>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</si>
  <si>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</si>
  <si>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</si>
  <si>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</si>
  <si>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</si>
  <si>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</si>
  <si>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</si>
  <si>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</si>
  <si>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</si>
  <si>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</si>
  <si>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</si>
  <si>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</si>
  <si>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</si>
  <si>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</si>
  <si>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</si>
  <si>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</si>
  <si>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</si>
  <si>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</si>
  <si>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</si>
  <si>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</si>
  <si>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</si>
  <si>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</si>
  <si>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</si>
  <si>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</si>
  <si>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</si>
  <si>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</si>
  <si>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</si>
  <si>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</si>
  <si>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</si>
  <si>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</si>
  <si>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</si>
  <si>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</si>
  <si>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</si>
  <si>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</si>
  <si>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</si>
  <si>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</si>
  <si>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</si>
  <si>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</si>
  <si>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</si>
  <si>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</si>
  <si>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</si>
  <si>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</si>
  <si>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</si>
  <si>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</si>
  <si>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</si>
  <si>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</si>
  <si>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</si>
  <si>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</si>
  <si>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</si>
  <si>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</si>
  <si>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</si>
  <si>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</si>
  <si>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</si>
  <si>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</si>
  <si>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</si>
  <si>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</si>
  <si>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</si>
  <si>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</si>
  <si>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</si>
  <si>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</si>
  <si>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</si>
  <si>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</si>
  <si>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</si>
  <si>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</si>
  <si>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</si>
  <si>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</si>
  <si>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</si>
  <si>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</si>
  <si>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</si>
  <si>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</si>
  <si>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</si>
  <si>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</si>
  <si>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</si>
  <si>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</si>
  <si>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</si>
  <si>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</si>
  <si>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</si>
  <si>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</si>
  <si>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</si>
  <si>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</si>
  <si>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</si>
  <si>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</si>
  <si>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</si>
  <si>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</si>
  <si>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</si>
  <si>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</si>
  <si>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</si>
  <si>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</si>
  <si>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</si>
  <si>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</si>
  <si>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</si>
  <si>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</si>
  <si>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</si>
  <si>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</si>
  <si>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</si>
  <si>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</si>
  <si>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</si>
  <si>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</si>
  <si>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</si>
  <si>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</si>
  <si>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</si>
  <si>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</si>
  <si>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</si>
  <si>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</si>
  <si>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</si>
  <si>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</si>
  <si>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</si>
  <si>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</si>
  <si>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</si>
  <si>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</si>
  <si>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</si>
  <si>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</si>
  <si>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</si>
  <si>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</si>
  <si>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</si>
  <si>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</si>
  <si>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</si>
  <si>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</si>
  <si>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</si>
  <si>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</si>
  <si>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</si>
  <si>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</si>
  <si>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</si>
  <si>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</si>
  <si>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</si>
  <si>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</si>
  <si>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</si>
  <si>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</si>
  <si>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</si>
  <si>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</si>
  <si>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</si>
  <si>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</si>
  <si>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</si>
  <si>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</si>
  <si>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</si>
  <si>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</si>
  <si>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</si>
  <si>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</si>
  <si>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</si>
  <si>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</si>
  <si>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</si>
  <si>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</si>
  <si>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</si>
  <si>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</si>
  <si>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</si>
  <si>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</si>
  <si>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</si>
  <si>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</si>
  <si>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</si>
  <si>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</si>
  <si>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</si>
  <si>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</si>
  <si>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</si>
  <si>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</si>
  <si>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</si>
  <si>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</si>
  <si>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</si>
  <si>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</si>
  <si>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</si>
  <si>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</si>
  <si>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</si>
  <si>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</si>
  <si>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</si>
  <si>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</si>
  <si>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</si>
  <si>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</si>
  <si>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</si>
  <si>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</si>
  <si>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</si>
  <si>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</si>
  <si>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</si>
  <si>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</si>
  <si>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</si>
  <si>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</si>
  <si>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</si>
  <si>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</si>
  <si>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</si>
  <si>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</si>
  <si>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</si>
  <si>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</si>
  <si>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</si>
  <si>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</si>
  <si>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</si>
  <si>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</si>
  <si>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</si>
  <si>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</si>
  <si>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</si>
  <si>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</si>
  <si>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</si>
  <si>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</si>
  <si>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</si>
  <si>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</si>
  <si>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</si>
  <si>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</si>
  <si>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</si>
  <si>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</si>
  <si>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</si>
  <si>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</si>
  <si>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</si>
  <si>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</si>
  <si>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</si>
  <si>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</si>
  <si>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</si>
  <si>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</si>
  <si>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</si>
  <si>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</si>
  <si>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</si>
  <si>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</si>
  <si>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</si>
  <si>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</si>
  <si>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</si>
  <si>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</si>
  <si>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</si>
  <si>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</si>
  <si>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</si>
  <si>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</si>
  <si>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</si>
  <si>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</si>
  <si>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</si>
  <si>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</si>
  <si>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</si>
  <si>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</si>
  <si>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</si>
  <si>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</si>
  <si>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</si>
  <si>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</si>
  <si>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</si>
  <si>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</si>
  <si>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</si>
  <si>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</si>
  <si>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</si>
  <si>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</si>
  <si>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</si>
  <si>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</si>
  <si>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</si>
  <si>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</si>
  <si>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</si>
  <si>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</si>
  <si>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</si>
  <si>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</si>
  <si>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</si>
  <si>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</si>
  <si>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</si>
  <si>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</si>
  <si>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</si>
  <si>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</si>
  <si>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</si>
  <si>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</si>
  <si>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</si>
  <si>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</si>
  <si>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</si>
  <si>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</si>
  <si>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</si>
  <si>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</si>
  <si>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</si>
  <si>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</si>
  <si>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</si>
  <si>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</si>
  <si>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</si>
  <si>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</si>
  <si>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</si>
  <si>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</si>
  <si>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</si>
  <si>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</si>
  <si>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</si>
  <si>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</si>
  <si>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</si>
  <si>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</si>
  <si>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</si>
  <si>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</si>
  <si>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</si>
  <si>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</si>
  <si>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</si>
  <si>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</si>
  <si>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</si>
  <si>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</si>
  <si>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</si>
  <si>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</si>
  <si>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</si>
  <si>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</si>
  <si>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</si>
  <si>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</si>
  <si>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</si>
  <si>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</si>
  <si>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</si>
  <si>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</si>
  <si>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</si>
  <si>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</si>
  <si>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</si>
  <si>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</si>
  <si>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</si>
  <si>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</si>
  <si>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</si>
  <si>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</si>
  <si>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</si>
  <si>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</si>
  <si>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</si>
  <si>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</si>
  <si>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</si>
  <si>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</si>
  <si>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</si>
  <si>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</si>
  <si>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</si>
  <si>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</si>
  <si>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</si>
  <si>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</si>
  <si>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</si>
  <si>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</si>
  <si>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</si>
  <si>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</si>
  <si>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</si>
  <si>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</si>
  <si>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</si>
  <si>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</si>
  <si>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</si>
  <si>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</si>
  <si>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</si>
  <si>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</si>
  <si>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</si>
  <si>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</si>
  <si>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</si>
  <si>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</si>
  <si>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</si>
  <si>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</si>
  <si>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</si>
  <si>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</si>
  <si>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</si>
  <si>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</si>
  <si>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</si>
  <si>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</si>
  <si>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 xml:space="preserve">REPORTADOS / GAVETAS DE RECHAZO Y DEPOSITO FULL </t>
  </si>
  <si>
    <t>FUERA DE SERVICIO / SIN EFECTIVO</t>
  </si>
  <si>
    <t>FUERA DE SERVICIO / GAVETAS DE RECHAZOS Y DEPOSITOS FULL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</si>
  <si>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</si>
  <si>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</si>
  <si>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</si>
  <si>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</si>
  <si>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</si>
  <si>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</si>
  <si>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</si>
  <si>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</si>
  <si>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</si>
  <si>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</si>
  <si>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</si>
  <si>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</si>
  <si>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</si>
  <si>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</si>
  <si>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</si>
  <si>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</si>
  <si>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</si>
  <si>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</si>
  <si>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</si>
  <si>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</si>
  <si>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</si>
  <si>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</si>
  <si>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</si>
  <si>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</si>
  <si>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</si>
  <si>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</si>
  <si>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</si>
  <si>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</si>
  <si>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</si>
  <si>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</si>
  <si>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</si>
  <si>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</si>
  <si>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</si>
  <si>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</si>
  <si>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</si>
  <si>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</si>
  <si>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</si>
  <si>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</si>
  <si>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</si>
  <si>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</si>
  <si>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</si>
  <si>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</si>
  <si>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</si>
  <si>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</si>
  <si>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</si>
  <si>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</si>
  <si>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</si>
  <si>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</si>
  <si>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</si>
  <si>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</si>
  <si>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</si>
  <si>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</si>
  <si>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</si>
  <si>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</si>
  <si>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</si>
  <si>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</si>
  <si>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</si>
  <si>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</si>
  <si>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 xml:space="preserve">FUERA DE SERVICIO / GAVETAS VACIAS + GAVETAS FALLANDO 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</si>
  <si>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</si>
  <si>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</si>
  <si>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</si>
  <si>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</si>
  <si>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</si>
  <si>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</si>
  <si>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</si>
  <si>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</si>
  <si>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</si>
  <si>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</si>
  <si>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</si>
  <si>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</si>
  <si>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GAVETA DE DEPOSITO LLENA</t>
  </si>
  <si>
    <t>Acevedo Dominguez, Victor Leonardo</t>
  </si>
  <si>
    <t>Abastecido</t>
  </si>
  <si>
    <t>3 Gavetas Vacías</t>
  </si>
  <si>
    <t>En Servicio</t>
  </si>
  <si>
    <t>Reinicio Exitoso</t>
  </si>
  <si>
    <t>Carga Exitosa</t>
  </si>
  <si>
    <t>Fuera de Servicio</t>
  </si>
  <si>
    <t>Reportados</t>
  </si>
  <si>
    <t>DATOS DEL REPORTE</t>
  </si>
  <si>
    <t>Sin Efectivo Repotado</t>
  </si>
  <si>
    <t>Observacion</t>
  </si>
  <si>
    <t>Hold</t>
  </si>
  <si>
    <t>2 Gavetas Vacías + 1 Fallando</t>
  </si>
  <si>
    <t xml:space="preserve">ATM estacion Next Cumbre </t>
  </si>
  <si>
    <t>DRBR361</t>
  </si>
  <si>
    <t>LECTOR</t>
  </si>
  <si>
    <t>Gavetas Vacias/Fallando Reportadas</t>
  </si>
  <si>
    <t>Gavetas de Rechazo llena Reportadas</t>
  </si>
  <si>
    <t>Gaveta de Deposito llena Reportadas</t>
  </si>
  <si>
    <t>Gavetas Rechazo/Deposito  Solucionadas</t>
  </si>
  <si>
    <t>Sin Efectivo/ Gavetas Fallando Abastecido</t>
  </si>
  <si>
    <t>3335915381</t>
  </si>
  <si>
    <t>GAVETA DE RECHAZO LLENA</t>
  </si>
  <si>
    <t>3335915813</t>
  </si>
  <si>
    <t>3335915606</t>
  </si>
  <si>
    <t>3335915919</t>
  </si>
  <si>
    <t>3335915846</t>
  </si>
  <si>
    <t>3335916280</t>
  </si>
  <si>
    <t>3335916608</t>
  </si>
  <si>
    <t>3335916606</t>
  </si>
  <si>
    <t>3335916605</t>
  </si>
  <si>
    <t>3335916514</t>
  </si>
  <si>
    <t>3335916496</t>
  </si>
  <si>
    <t>3335916485</t>
  </si>
  <si>
    <t>3335916621</t>
  </si>
  <si>
    <t>3335916654</t>
  </si>
  <si>
    <t>3335916653</t>
  </si>
  <si>
    <t>2 Gaveta Fallando + 1 Gaveta Vacias</t>
  </si>
  <si>
    <t>3335916962</t>
  </si>
  <si>
    <t>3335916951</t>
  </si>
  <si>
    <t>3335916879</t>
  </si>
  <si>
    <t>3335916828</t>
  </si>
  <si>
    <t>3335916825</t>
  </si>
  <si>
    <t>3335916782</t>
  </si>
  <si>
    <t>INHIBIDO</t>
  </si>
  <si>
    <t>Closed</t>
  </si>
  <si>
    <t>3335917505</t>
  </si>
  <si>
    <t>3335917501</t>
  </si>
  <si>
    <t>3335917471</t>
  </si>
  <si>
    <t>3335917549</t>
  </si>
  <si>
    <t>3335917735</t>
  </si>
  <si>
    <t>3335917866</t>
  </si>
  <si>
    <t>3335917876</t>
  </si>
  <si>
    <t>3335917877</t>
  </si>
  <si>
    <t>12 Junio de 2021</t>
  </si>
  <si>
    <t xml:space="preserve">Gil Carrera, Santiago </t>
  </si>
  <si>
    <t>3335918029</t>
  </si>
  <si>
    <t>3335918014</t>
  </si>
  <si>
    <t>3335917997</t>
  </si>
  <si>
    <t>TECLADO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</si>
</sst>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sz val="12"/>
      <color rgb="FF37BD47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8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1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50" fillId="0" borderId="0"/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</cellStyleXfs>
  <cellXfs count="197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7" xfId="0" applyNumberFormat="1" applyFont="1" applyFill="1" applyBorder="1" applyAlignment="1">
      <alignment horizontal="center" vertical="center"/>
    </xf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6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22" fontId="33" fillId="5" borderId="45" xfId="0" applyNumberFormat="1" applyFont="1" applyFill="1" applyBorder="1" applyAlignment="1">
      <alignment horizontal="center" vertical="center"/>
    </xf>
    <xf numFmtId="0" fontId="32" fillId="0" borderId="49" xfId="0" applyFont="1" applyFill="1" applyBorder="1" applyAlignment="1" applyProtection="1">
      <alignment horizontal="right" vertical="center" wrapText="1"/>
    </xf>
    <xf numFmtId="0" fontId="32" fillId="0" borderId="49" xfId="0" applyFont="1" applyFill="1" applyBorder="1" applyAlignment="1" applyProtection="1">
      <alignment vertical="center" wrapText="1"/>
    </xf>
    <xf numFmtId="0" fontId="16" fillId="6" borderId="49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0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22" fontId="6" fillId="5" borderId="50" xfId="0" applyNumberFormat="1" applyFont="1" applyFill="1" applyBorder="1" applyAlignment="1">
      <alignment horizontal="center" vertical="center"/>
    </xf>
    <xf numFmtId="0" fontId="33" fillId="5" borderId="50" xfId="0" applyFont="1" applyFill="1" applyBorder="1" applyAlignment="1">
      <alignment horizontal="center" vertical="center"/>
    </xf>
    <xf numFmtId="0" fontId="0" fillId="0" borderId="0" xfId="0"/>
    <xf numFmtId="0" fontId="11" fillId="5" borderId="50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0" fillId="0" borderId="0" xfId="0"/>
    <xf numFmtId="0" fontId="32" fillId="0" borderId="62" xfId="0" applyFont="1" applyFill="1" applyBorder="1" applyAlignment="1" applyProtection="1">
      <alignment horizontal="right" vertical="center" wrapText="1"/>
    </xf>
    <xf numFmtId="0" fontId="32" fillId="0" borderId="62" xfId="0" applyFont="1" applyFill="1" applyBorder="1" applyAlignment="1" applyProtection="1">
      <alignment vertical="center" wrapText="1"/>
    </xf>
    <xf numFmtId="0" fontId="0" fillId="0" borderId="0" xfId="0"/>
    <xf numFmtId="0" fontId="11" fillId="5" borderId="38" xfId="0" applyFont="1" applyFill="1" applyBorder="1" applyAlignment="1">
      <alignment horizontal="center" vertical="center" wrapText="1"/>
    </xf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9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41" fillId="39" borderId="52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3" fillId="46" borderId="53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40" fillId="43" borderId="24" xfId="0" applyFont="1" applyFill="1" applyBorder="1" applyAlignment="1">
      <alignment vertical="center" wrapText="1"/>
    </xf>
    <xf numFmtId="0" fontId="40" fillId="43" borderId="36" xfId="0" applyFont="1" applyFill="1" applyBorder="1" applyAlignment="1">
      <alignment vertical="center" wrapText="1"/>
    </xf>
    <xf numFmtId="0" fontId="32" fillId="0" borderId="63" xfId="0" applyFont="1" applyFill="1" applyBorder="1" applyAlignment="1" applyProtection="1">
      <alignment horizontal="right" vertical="center" wrapText="1"/>
    </xf>
    <xf numFmtId="0" fontId="32" fillId="0" borderId="63" xfId="0" applyFont="1" applyFill="1" applyBorder="1" applyAlignment="1" applyProtection="1">
      <alignment vertical="center" wrapText="1"/>
    </xf>
    <xf numFmtId="0" fontId="0" fillId="0" borderId="63" xfId="0" applyBorder="1"/>
    <xf numFmtId="0" fontId="0" fillId="0" borderId="45" xfId="0" applyBorder="1"/>
    <xf numFmtId="0" fontId="16" fillId="6" borderId="63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9" fillId="49" borderId="54" xfId="0" applyFont="1" applyFill="1" applyBorder="1" applyAlignment="1">
      <alignment horizontal="center" vertical="center" wrapText="1"/>
    </xf>
    <xf numFmtId="0" fontId="4" fillId="4" borderId="63" xfId="0" applyNumberFormat="1" applyFont="1" applyFill="1" applyBorder="1" applyAlignment="1">
      <alignment horizontal="center" vertical="center" wrapText="1"/>
    </xf>
    <xf numFmtId="0" fontId="4" fillId="4" borderId="63" xfId="0" applyFont="1" applyFill="1" applyBorder="1" applyAlignment="1">
      <alignment horizontal="center" vertical="center" wrapText="1"/>
    </xf>
    <xf numFmtId="0" fontId="6" fillId="4" borderId="63" xfId="0" applyFont="1" applyFill="1" applyBorder="1" applyAlignment="1">
      <alignment horizontal="center" vertical="center" wrapText="1"/>
    </xf>
    <xf numFmtId="0" fontId="3" fillId="4" borderId="67" xfId="0" applyFont="1" applyFill="1" applyBorder="1" applyAlignment="1">
      <alignment horizontal="center" vertical="center" wrapText="1"/>
    </xf>
    <xf numFmtId="0" fontId="11" fillId="5" borderId="63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22" fontId="7" fillId="0" borderId="68" xfId="0" applyNumberFormat="1" applyFont="1" applyBorder="1" applyAlignment="1">
      <alignment horizontal="center" vertical="center" wrapText="1"/>
    </xf>
    <xf numFmtId="0" fontId="11" fillId="5" borderId="68" xfId="0" applyFont="1" applyFill="1" applyBorder="1" applyAlignment="1">
      <alignment horizontal="center" vertical="center" wrapText="1"/>
    </xf>
    <xf numFmtId="0" fontId="30" fillId="4" borderId="68" xfId="0" applyFont="1" applyFill="1" applyBorder="1" applyAlignment="1">
      <alignment horizontal="center" vertical="center" wrapText="1"/>
    </xf>
    <xf numFmtId="0" fontId="11" fillId="5" borderId="68" xfId="0" applyNumberFormat="1" applyFont="1" applyFill="1" applyBorder="1" applyAlignment="1">
      <alignment horizontal="center" vertical="center" wrapText="1"/>
    </xf>
    <xf numFmtId="0" fontId="30" fillId="40" borderId="68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41" fillId="44" borderId="68" xfId="0" applyFont="1" applyFill="1" applyBorder="1" applyAlignment="1">
      <alignment horizontal="center" vertical="center" wrapText="1"/>
    </xf>
    <xf numFmtId="0" fontId="40" fillId="43" borderId="68" xfId="0" applyFont="1" applyFill="1" applyBorder="1" applyAlignment="1">
      <alignment horizontal="center" vertical="center" wrapText="1"/>
    </xf>
    <xf numFmtId="0" fontId="33" fillId="5" borderId="68" xfId="0" applyFont="1" applyFill="1" applyBorder="1" applyAlignment="1">
      <alignment horizontal="center" vertical="center"/>
    </xf>
    <xf numFmtId="22" fontId="6" fillId="5" borderId="68" xfId="0" applyNumberFormat="1" applyFont="1" applyFill="1" applyBorder="1" applyAlignment="1">
      <alignment horizontal="center" vertical="center"/>
    </xf>
    <xf numFmtId="0" fontId="32" fillId="0" borderId="45" xfId="0" applyFont="1" applyFill="1" applyBorder="1" applyAlignment="1" applyProtection="1">
      <alignment vertical="center" wrapText="1"/>
    </xf>
    <xf numFmtId="0" fontId="6" fillId="5" borderId="28" xfId="0" applyFont="1" applyFill="1" applyBorder="1" applyAlignment="1">
      <alignment horizontal="center" vertical="center"/>
    </xf>
    <xf numFmtId="0" fontId="3" fillId="46" borderId="0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53" fillId="40" borderId="68" xfId="0" applyFont="1" applyFill="1" applyBorder="1" applyAlignment="1">
      <alignment horizontal="center"/>
    </xf>
    <xf numFmtId="0" fontId="53" fillId="40" borderId="68" xfId="0" applyFont="1" applyFill="1" applyBorder="1" applyAlignment="1">
      <alignment horizontal="left"/>
    </xf>
    <xf numFmtId="0" fontId="11" fillId="5" borderId="69" xfId="0" applyFont="1" applyFill="1" applyBorder="1" applyAlignment="1">
      <alignment horizontal="center" vertical="center" wrapText="1"/>
    </xf>
    <xf numFmtId="0" fontId="43" fillId="42" borderId="59" xfId="0" applyFont="1" applyFill="1" applyBorder="1" applyAlignment="1">
      <alignment vertical="center" wrapText="1"/>
    </xf>
    <xf numFmtId="0" fontId="43" fillId="42" borderId="60" xfId="0" applyFont="1" applyFill="1" applyBorder="1" applyAlignment="1">
      <alignment vertical="center" wrapText="1"/>
    </xf>
    <xf numFmtId="0" fontId="43" fillId="42" borderId="40" xfId="0" applyFont="1" applyFill="1" applyBorder="1" applyAlignment="1">
      <alignment horizontal="center" vertical="center" wrapText="1"/>
    </xf>
    <xf numFmtId="0" fontId="11" fillId="5" borderId="70" xfId="0" applyFont="1" applyFill="1" applyBorder="1" applyAlignment="1">
      <alignment horizontal="center" vertical="center" wrapText="1"/>
    </xf>
    <xf numFmtId="0" fontId="43" fillId="42" borderId="68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22" fontId="33" fillId="5" borderId="68" xfId="0" applyNumberFormat="1" applyFont="1" applyFill="1" applyBorder="1" applyAlignment="1">
      <alignment horizontal="center" vertical="center"/>
    </xf>
    <xf numFmtId="0" fontId="11" fillId="5" borderId="68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54" fillId="5" borderId="68" xfId="0" applyFont="1" applyFill="1" applyBorder="1" applyAlignment="1">
      <alignment horizontal="center" vertical="center"/>
    </xf>
    <xf numFmtId="22" fontId="54" fillId="5" borderId="68" xfId="0" applyNumberFormat="1" applyFont="1" applyFill="1" applyBorder="1" applyAlignment="1">
      <alignment horizontal="center" vertical="center"/>
    </xf>
    <xf numFmtId="43" fontId="3" fillId="3" borderId="66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3" xfId="1" applyFont="1" applyFill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/>
    </xf>
    <xf numFmtId="0" fontId="3" fillId="3" borderId="65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4" fillId="3" borderId="6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41" fillId="44" borderId="57" xfId="0" applyFont="1" applyFill="1" applyBorder="1" applyAlignment="1">
      <alignment horizontal="center" vertical="center" wrapText="1"/>
    </xf>
    <xf numFmtId="0" fontId="41" fillId="44" borderId="58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5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41" fillId="44" borderId="47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6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6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53" fillId="40" borderId="54" xfId="0" applyFont="1" applyFill="1" applyBorder="1" applyAlignment="1">
      <alignment horizontal="center"/>
    </xf>
    <xf numFmtId="0" fontId="53" fillId="40" borderId="69" xfId="0" applyFont="1" applyFill="1" applyBorder="1" applyAlignment="1">
      <alignment horizont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4484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1 2" xfId="1162" xr:uid="{00000000-0005-0000-0000-00000C000000}"/>
    <cellStyle name="60% - Accent2" xfId="28" builtinId="36" customBuiltin="1"/>
    <cellStyle name="60% - Accent2 2" xfId="1163" xr:uid="{00000000-0005-0000-0000-00000D000000}"/>
    <cellStyle name="60% - Accent3" xfId="32" builtinId="40" customBuiltin="1"/>
    <cellStyle name="60% - Accent3 2" xfId="1164" xr:uid="{00000000-0005-0000-0000-00000E000000}"/>
    <cellStyle name="60% - Accent4" xfId="36" builtinId="44" customBuiltin="1"/>
    <cellStyle name="60% - Accent4 2" xfId="1165" xr:uid="{00000000-0005-0000-0000-00000F000000}"/>
    <cellStyle name="60% - Accent5" xfId="40" builtinId="48" customBuiltin="1"/>
    <cellStyle name="60% - Accent5 2" xfId="1166" xr:uid="{00000000-0005-0000-0000-000010000000}"/>
    <cellStyle name="60% - Accent6" xfId="44" builtinId="52" customBuiltin="1"/>
    <cellStyle name="60% - Accent6 2" xfId="1167" xr:uid="{00000000-0005-0000-0000-000011000000}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ambios de Turno" xfId="100" xr:uid="{00000000-0005-0000-0000-00001A000000}"/>
    <cellStyle name="Cambios de Turno 2" xfId="146" xr:uid="{00000000-0005-0000-0000-00001B000000}"/>
    <cellStyle name="Cambios de Turno 2 2" xfId="238" xr:uid="{00000000-0005-0000-0000-00001C000000}"/>
    <cellStyle name="Cambios de Turno 2 2 2" xfId="514" xr:uid="{00000000-0005-0000-0000-00001D000000}"/>
    <cellStyle name="Cambios de Turno 2 2 2 2" xfId="1066" xr:uid="{00000000-0005-0000-0000-00001E000000}"/>
    <cellStyle name="Cambios de Turno 2 2 2 2 2" xfId="2179" xr:uid="{00000000-0005-0000-0000-00001F000000}"/>
    <cellStyle name="Cambios de Turno 2 2 2 2 2 2" xfId="4390" xr:uid="{00000000-0005-0000-0000-000020000000}"/>
    <cellStyle name="Cambios de Turno 2 2 2 2 3" xfId="3285" xr:uid="{00000000-0005-0000-0000-000021000000}"/>
    <cellStyle name="Cambios de Turno 2 2 2 3" xfId="1627" xr:uid="{00000000-0005-0000-0000-000022000000}"/>
    <cellStyle name="Cambios de Turno 2 2 2 3 2" xfId="3838" xr:uid="{00000000-0005-0000-0000-000023000000}"/>
    <cellStyle name="Cambios de Turno 2 2 2 4" xfId="2733" xr:uid="{00000000-0005-0000-0000-000024000000}"/>
    <cellStyle name="Cambios de Turno 2 2 3" xfId="790" xr:uid="{00000000-0005-0000-0000-000025000000}"/>
    <cellStyle name="Cambios de Turno 2 2 3 2" xfId="1903" xr:uid="{00000000-0005-0000-0000-000026000000}"/>
    <cellStyle name="Cambios de Turno 2 2 3 2 2" xfId="4114" xr:uid="{00000000-0005-0000-0000-000027000000}"/>
    <cellStyle name="Cambios de Turno 2 2 3 3" xfId="3009" xr:uid="{00000000-0005-0000-0000-000028000000}"/>
    <cellStyle name="Cambios de Turno 2 2 4" xfId="1351" xr:uid="{00000000-0005-0000-0000-000029000000}"/>
    <cellStyle name="Cambios de Turno 2 2 4 2" xfId="3562" xr:uid="{00000000-0005-0000-0000-00002A000000}"/>
    <cellStyle name="Cambios de Turno 2 2 5" xfId="2457" xr:uid="{00000000-0005-0000-0000-00002B000000}"/>
    <cellStyle name="Cambios de Turno 2 3" xfId="330" xr:uid="{00000000-0005-0000-0000-00002C000000}"/>
    <cellStyle name="Cambios de Turno 2 3 2" xfId="606" xr:uid="{00000000-0005-0000-0000-00002D000000}"/>
    <cellStyle name="Cambios de Turno 2 3 2 2" xfId="1158" xr:uid="{00000000-0005-0000-0000-00002E000000}"/>
    <cellStyle name="Cambios de Turno 2 3 2 2 2" xfId="2271" xr:uid="{00000000-0005-0000-0000-00002F000000}"/>
    <cellStyle name="Cambios de Turno 2 3 2 2 2 2" xfId="4482" xr:uid="{00000000-0005-0000-0000-000030000000}"/>
    <cellStyle name="Cambios de Turno 2 3 2 2 3" xfId="3377" xr:uid="{00000000-0005-0000-0000-000031000000}"/>
    <cellStyle name="Cambios de Turno 2 3 2 3" xfId="1719" xr:uid="{00000000-0005-0000-0000-000032000000}"/>
    <cellStyle name="Cambios de Turno 2 3 2 3 2" xfId="3930" xr:uid="{00000000-0005-0000-0000-000033000000}"/>
    <cellStyle name="Cambios de Turno 2 3 2 4" xfId="2825" xr:uid="{00000000-0005-0000-0000-000034000000}"/>
    <cellStyle name="Cambios de Turno 2 3 3" xfId="882" xr:uid="{00000000-0005-0000-0000-000035000000}"/>
    <cellStyle name="Cambios de Turno 2 3 3 2" xfId="1995" xr:uid="{00000000-0005-0000-0000-000036000000}"/>
    <cellStyle name="Cambios de Turno 2 3 3 2 2" xfId="4206" xr:uid="{00000000-0005-0000-0000-000037000000}"/>
    <cellStyle name="Cambios de Turno 2 3 3 3" xfId="3101" xr:uid="{00000000-0005-0000-0000-000038000000}"/>
    <cellStyle name="Cambios de Turno 2 3 4" xfId="1443" xr:uid="{00000000-0005-0000-0000-000039000000}"/>
    <cellStyle name="Cambios de Turno 2 3 4 2" xfId="3654" xr:uid="{00000000-0005-0000-0000-00003A000000}"/>
    <cellStyle name="Cambios de Turno 2 3 5" xfId="2549" xr:uid="{00000000-0005-0000-0000-00003B000000}"/>
    <cellStyle name="Cambios de Turno 2 4" xfId="422" xr:uid="{00000000-0005-0000-0000-00003C000000}"/>
    <cellStyle name="Cambios de Turno 2 4 2" xfId="974" xr:uid="{00000000-0005-0000-0000-00003D000000}"/>
    <cellStyle name="Cambios de Turno 2 4 2 2" xfId="2087" xr:uid="{00000000-0005-0000-0000-00003E000000}"/>
    <cellStyle name="Cambios de Turno 2 4 2 2 2" xfId="4298" xr:uid="{00000000-0005-0000-0000-00003F000000}"/>
    <cellStyle name="Cambios de Turno 2 4 2 3" xfId="3193" xr:uid="{00000000-0005-0000-0000-000040000000}"/>
    <cellStyle name="Cambios de Turno 2 4 3" xfId="1535" xr:uid="{00000000-0005-0000-0000-000041000000}"/>
    <cellStyle name="Cambios de Turno 2 4 3 2" xfId="3746" xr:uid="{00000000-0005-0000-0000-000042000000}"/>
    <cellStyle name="Cambios de Turno 2 4 4" xfId="2641" xr:uid="{00000000-0005-0000-0000-000043000000}"/>
    <cellStyle name="Cambios de Turno 2 5" xfId="698" xr:uid="{00000000-0005-0000-0000-000044000000}"/>
    <cellStyle name="Cambios de Turno 2 5 2" xfId="1811" xr:uid="{00000000-0005-0000-0000-000045000000}"/>
    <cellStyle name="Cambios de Turno 2 5 2 2" xfId="4022" xr:uid="{00000000-0005-0000-0000-000046000000}"/>
    <cellStyle name="Cambios de Turno 2 5 3" xfId="2917" xr:uid="{00000000-0005-0000-0000-000047000000}"/>
    <cellStyle name="Cambios de Turno 2 6" xfId="1259" xr:uid="{00000000-0005-0000-0000-000048000000}"/>
    <cellStyle name="Cambios de Turno 2 6 2" xfId="3470" xr:uid="{00000000-0005-0000-0000-000049000000}"/>
    <cellStyle name="Cambios de Turno 2 7" xfId="2365" xr:uid="{00000000-0005-0000-0000-00004A000000}"/>
    <cellStyle name="Cambios de Turno 3" xfId="192" xr:uid="{00000000-0005-0000-0000-00004B000000}"/>
    <cellStyle name="Cambios de Turno 3 2" xfId="468" xr:uid="{00000000-0005-0000-0000-00004C000000}"/>
    <cellStyle name="Cambios de Turno 3 2 2" xfId="1020" xr:uid="{00000000-0005-0000-0000-00004D000000}"/>
    <cellStyle name="Cambios de Turno 3 2 2 2" xfId="2133" xr:uid="{00000000-0005-0000-0000-00004E000000}"/>
    <cellStyle name="Cambios de Turno 3 2 2 2 2" xfId="4344" xr:uid="{00000000-0005-0000-0000-00004F000000}"/>
    <cellStyle name="Cambios de Turno 3 2 2 3" xfId="3239" xr:uid="{00000000-0005-0000-0000-000050000000}"/>
    <cellStyle name="Cambios de Turno 3 2 3" xfId="1581" xr:uid="{00000000-0005-0000-0000-000051000000}"/>
    <cellStyle name="Cambios de Turno 3 2 3 2" xfId="3792" xr:uid="{00000000-0005-0000-0000-000052000000}"/>
    <cellStyle name="Cambios de Turno 3 2 4" xfId="2687" xr:uid="{00000000-0005-0000-0000-000053000000}"/>
    <cellStyle name="Cambios de Turno 3 3" xfId="744" xr:uid="{00000000-0005-0000-0000-000054000000}"/>
    <cellStyle name="Cambios de Turno 3 3 2" xfId="1857" xr:uid="{00000000-0005-0000-0000-000055000000}"/>
    <cellStyle name="Cambios de Turno 3 3 2 2" xfId="4068" xr:uid="{00000000-0005-0000-0000-000056000000}"/>
    <cellStyle name="Cambios de Turno 3 3 3" xfId="2963" xr:uid="{00000000-0005-0000-0000-000057000000}"/>
    <cellStyle name="Cambios de Turno 3 4" xfId="1305" xr:uid="{00000000-0005-0000-0000-000058000000}"/>
    <cellStyle name="Cambios de Turno 3 4 2" xfId="3516" xr:uid="{00000000-0005-0000-0000-000059000000}"/>
    <cellStyle name="Cambios de Turno 3 5" xfId="2411" xr:uid="{00000000-0005-0000-0000-00005A000000}"/>
    <cellStyle name="Cambios de Turno 4" xfId="284" xr:uid="{00000000-0005-0000-0000-00005B000000}"/>
    <cellStyle name="Cambios de Turno 4 2" xfId="560" xr:uid="{00000000-0005-0000-0000-00005C000000}"/>
    <cellStyle name="Cambios de Turno 4 2 2" xfId="1112" xr:uid="{00000000-0005-0000-0000-00005D000000}"/>
    <cellStyle name="Cambios de Turno 4 2 2 2" xfId="2225" xr:uid="{00000000-0005-0000-0000-00005E000000}"/>
    <cellStyle name="Cambios de Turno 4 2 2 2 2" xfId="4436" xr:uid="{00000000-0005-0000-0000-00005F000000}"/>
    <cellStyle name="Cambios de Turno 4 2 2 3" xfId="3331" xr:uid="{00000000-0005-0000-0000-000060000000}"/>
    <cellStyle name="Cambios de Turno 4 2 3" xfId="1673" xr:uid="{00000000-0005-0000-0000-000061000000}"/>
    <cellStyle name="Cambios de Turno 4 2 3 2" xfId="3884" xr:uid="{00000000-0005-0000-0000-000062000000}"/>
    <cellStyle name="Cambios de Turno 4 2 4" xfId="2779" xr:uid="{00000000-0005-0000-0000-000063000000}"/>
    <cellStyle name="Cambios de Turno 4 3" xfId="836" xr:uid="{00000000-0005-0000-0000-000064000000}"/>
    <cellStyle name="Cambios de Turno 4 3 2" xfId="1949" xr:uid="{00000000-0005-0000-0000-000065000000}"/>
    <cellStyle name="Cambios de Turno 4 3 2 2" xfId="4160" xr:uid="{00000000-0005-0000-0000-000066000000}"/>
    <cellStyle name="Cambios de Turno 4 3 3" xfId="3055" xr:uid="{00000000-0005-0000-0000-000067000000}"/>
    <cellStyle name="Cambios de Turno 4 4" xfId="1397" xr:uid="{00000000-0005-0000-0000-000068000000}"/>
    <cellStyle name="Cambios de Turno 4 4 2" xfId="3608" xr:uid="{00000000-0005-0000-0000-000069000000}"/>
    <cellStyle name="Cambios de Turno 4 5" xfId="2503" xr:uid="{00000000-0005-0000-0000-00006A000000}"/>
    <cellStyle name="Cambios de Turno 5" xfId="376" xr:uid="{00000000-0005-0000-0000-00006B000000}"/>
    <cellStyle name="Cambios de Turno 5 2" xfId="928" xr:uid="{00000000-0005-0000-0000-00006C000000}"/>
    <cellStyle name="Cambios de Turno 5 2 2" xfId="2041" xr:uid="{00000000-0005-0000-0000-00006D000000}"/>
    <cellStyle name="Cambios de Turno 5 2 2 2" xfId="4252" xr:uid="{00000000-0005-0000-0000-00006E000000}"/>
    <cellStyle name="Cambios de Turno 5 2 3" xfId="3147" xr:uid="{00000000-0005-0000-0000-00006F000000}"/>
    <cellStyle name="Cambios de Turno 5 3" xfId="1489" xr:uid="{00000000-0005-0000-0000-000070000000}"/>
    <cellStyle name="Cambios de Turno 5 3 2" xfId="3700" xr:uid="{00000000-0005-0000-0000-000071000000}"/>
    <cellStyle name="Cambios de Turno 5 4" xfId="2595" xr:uid="{00000000-0005-0000-0000-000072000000}"/>
    <cellStyle name="Cambios de Turno 6" xfId="652" xr:uid="{00000000-0005-0000-0000-000073000000}"/>
    <cellStyle name="Cambios de Turno 6 2" xfId="1765" xr:uid="{00000000-0005-0000-0000-000074000000}"/>
    <cellStyle name="Cambios de Turno 6 2 2" xfId="3976" xr:uid="{00000000-0005-0000-0000-000075000000}"/>
    <cellStyle name="Cambios de Turno 6 3" xfId="2871" xr:uid="{00000000-0005-0000-0000-000076000000}"/>
    <cellStyle name="Cambios de Turno 7" xfId="1213" xr:uid="{00000000-0005-0000-0000-000077000000}"/>
    <cellStyle name="Cambios de Turno 7 2" xfId="3424" xr:uid="{00000000-0005-0000-0000-000078000000}"/>
    <cellStyle name="Cambios de Turno 8" xfId="2319" xr:uid="{00000000-0005-0000-0000-000079000000}"/>
    <cellStyle name="CambioTurno" xfId="95" xr:uid="{00000000-0005-0000-0000-00007A000000}"/>
    <cellStyle name="CambioTurno 2" xfId="141" xr:uid="{00000000-0005-0000-0000-00007B000000}"/>
    <cellStyle name="CambioTurno 2 2" xfId="233" xr:uid="{00000000-0005-0000-0000-00007C000000}"/>
    <cellStyle name="CambioTurno 2 2 2" xfId="509" xr:uid="{00000000-0005-0000-0000-00007D000000}"/>
    <cellStyle name="CambioTurno 2 2 2 2" xfId="1061" xr:uid="{00000000-0005-0000-0000-00007E000000}"/>
    <cellStyle name="CambioTurno 2 2 2 2 2" xfId="2174" xr:uid="{00000000-0005-0000-0000-00007F000000}"/>
    <cellStyle name="CambioTurno 2 2 2 2 2 2" xfId="4385" xr:uid="{00000000-0005-0000-0000-000080000000}"/>
    <cellStyle name="CambioTurno 2 2 2 2 3" xfId="3280" xr:uid="{00000000-0005-0000-0000-000081000000}"/>
    <cellStyle name="CambioTurno 2 2 2 3" xfId="1622" xr:uid="{00000000-0005-0000-0000-000082000000}"/>
    <cellStyle name="CambioTurno 2 2 2 3 2" xfId="3833" xr:uid="{00000000-0005-0000-0000-000083000000}"/>
    <cellStyle name="CambioTurno 2 2 2 4" xfId="2728" xr:uid="{00000000-0005-0000-0000-000084000000}"/>
    <cellStyle name="CambioTurno 2 2 3" xfId="785" xr:uid="{00000000-0005-0000-0000-000085000000}"/>
    <cellStyle name="CambioTurno 2 2 3 2" xfId="1898" xr:uid="{00000000-0005-0000-0000-000086000000}"/>
    <cellStyle name="CambioTurno 2 2 3 2 2" xfId="4109" xr:uid="{00000000-0005-0000-0000-000087000000}"/>
    <cellStyle name="CambioTurno 2 2 3 3" xfId="3004" xr:uid="{00000000-0005-0000-0000-000088000000}"/>
    <cellStyle name="CambioTurno 2 2 4" xfId="1346" xr:uid="{00000000-0005-0000-0000-000089000000}"/>
    <cellStyle name="CambioTurno 2 2 4 2" xfId="3557" xr:uid="{00000000-0005-0000-0000-00008A000000}"/>
    <cellStyle name="CambioTurno 2 2 5" xfId="2452" xr:uid="{00000000-0005-0000-0000-00008B000000}"/>
    <cellStyle name="CambioTurno 2 3" xfId="325" xr:uid="{00000000-0005-0000-0000-00008C000000}"/>
    <cellStyle name="CambioTurno 2 3 2" xfId="601" xr:uid="{00000000-0005-0000-0000-00008D000000}"/>
    <cellStyle name="CambioTurno 2 3 2 2" xfId="1153" xr:uid="{00000000-0005-0000-0000-00008E000000}"/>
    <cellStyle name="CambioTurno 2 3 2 2 2" xfId="2266" xr:uid="{00000000-0005-0000-0000-00008F000000}"/>
    <cellStyle name="CambioTurno 2 3 2 2 2 2" xfId="4477" xr:uid="{00000000-0005-0000-0000-000090000000}"/>
    <cellStyle name="CambioTurno 2 3 2 2 3" xfId="3372" xr:uid="{00000000-0005-0000-0000-000091000000}"/>
    <cellStyle name="CambioTurno 2 3 2 3" xfId="1714" xr:uid="{00000000-0005-0000-0000-000092000000}"/>
    <cellStyle name="CambioTurno 2 3 2 3 2" xfId="3925" xr:uid="{00000000-0005-0000-0000-000093000000}"/>
    <cellStyle name="CambioTurno 2 3 2 4" xfId="2820" xr:uid="{00000000-0005-0000-0000-000094000000}"/>
    <cellStyle name="CambioTurno 2 3 3" xfId="877" xr:uid="{00000000-0005-0000-0000-000095000000}"/>
    <cellStyle name="CambioTurno 2 3 3 2" xfId="1990" xr:uid="{00000000-0005-0000-0000-000096000000}"/>
    <cellStyle name="CambioTurno 2 3 3 2 2" xfId="4201" xr:uid="{00000000-0005-0000-0000-000097000000}"/>
    <cellStyle name="CambioTurno 2 3 3 3" xfId="3096" xr:uid="{00000000-0005-0000-0000-000098000000}"/>
    <cellStyle name="CambioTurno 2 3 4" xfId="1438" xr:uid="{00000000-0005-0000-0000-000099000000}"/>
    <cellStyle name="CambioTurno 2 3 4 2" xfId="3649" xr:uid="{00000000-0005-0000-0000-00009A000000}"/>
    <cellStyle name="CambioTurno 2 3 5" xfId="2544" xr:uid="{00000000-0005-0000-0000-00009B000000}"/>
    <cellStyle name="CambioTurno 2 4" xfId="417" xr:uid="{00000000-0005-0000-0000-00009C000000}"/>
    <cellStyle name="CambioTurno 2 4 2" xfId="969" xr:uid="{00000000-0005-0000-0000-00009D000000}"/>
    <cellStyle name="CambioTurno 2 4 2 2" xfId="2082" xr:uid="{00000000-0005-0000-0000-00009E000000}"/>
    <cellStyle name="CambioTurno 2 4 2 2 2" xfId="4293" xr:uid="{00000000-0005-0000-0000-00009F000000}"/>
    <cellStyle name="CambioTurno 2 4 2 3" xfId="3188" xr:uid="{00000000-0005-0000-0000-0000A0000000}"/>
    <cellStyle name="CambioTurno 2 4 3" xfId="1530" xr:uid="{00000000-0005-0000-0000-0000A1000000}"/>
    <cellStyle name="CambioTurno 2 4 3 2" xfId="3741" xr:uid="{00000000-0005-0000-0000-0000A2000000}"/>
    <cellStyle name="CambioTurno 2 4 4" xfId="2636" xr:uid="{00000000-0005-0000-0000-0000A3000000}"/>
    <cellStyle name="CambioTurno 2 5" xfId="693" xr:uid="{00000000-0005-0000-0000-0000A4000000}"/>
    <cellStyle name="CambioTurno 2 5 2" xfId="1806" xr:uid="{00000000-0005-0000-0000-0000A5000000}"/>
    <cellStyle name="CambioTurno 2 5 2 2" xfId="4017" xr:uid="{00000000-0005-0000-0000-0000A6000000}"/>
    <cellStyle name="CambioTurno 2 5 3" xfId="2912" xr:uid="{00000000-0005-0000-0000-0000A7000000}"/>
    <cellStyle name="CambioTurno 2 6" xfId="1254" xr:uid="{00000000-0005-0000-0000-0000A8000000}"/>
    <cellStyle name="CambioTurno 2 6 2" xfId="3465" xr:uid="{00000000-0005-0000-0000-0000A9000000}"/>
    <cellStyle name="CambioTurno 2 7" xfId="2360" xr:uid="{00000000-0005-0000-0000-0000AA000000}"/>
    <cellStyle name="CambioTurno 3" xfId="187" xr:uid="{00000000-0005-0000-0000-0000AB000000}"/>
    <cellStyle name="CambioTurno 3 2" xfId="463" xr:uid="{00000000-0005-0000-0000-0000AC000000}"/>
    <cellStyle name="CambioTurno 3 2 2" xfId="1015" xr:uid="{00000000-0005-0000-0000-0000AD000000}"/>
    <cellStyle name="CambioTurno 3 2 2 2" xfId="2128" xr:uid="{00000000-0005-0000-0000-0000AE000000}"/>
    <cellStyle name="CambioTurno 3 2 2 2 2" xfId="4339" xr:uid="{00000000-0005-0000-0000-0000AF000000}"/>
    <cellStyle name="CambioTurno 3 2 2 3" xfId="3234" xr:uid="{00000000-0005-0000-0000-0000B0000000}"/>
    <cellStyle name="CambioTurno 3 2 3" xfId="1576" xr:uid="{00000000-0005-0000-0000-0000B1000000}"/>
    <cellStyle name="CambioTurno 3 2 3 2" xfId="3787" xr:uid="{00000000-0005-0000-0000-0000B2000000}"/>
    <cellStyle name="CambioTurno 3 2 4" xfId="2682" xr:uid="{00000000-0005-0000-0000-0000B3000000}"/>
    <cellStyle name="CambioTurno 3 3" xfId="739" xr:uid="{00000000-0005-0000-0000-0000B4000000}"/>
    <cellStyle name="CambioTurno 3 3 2" xfId="1852" xr:uid="{00000000-0005-0000-0000-0000B5000000}"/>
    <cellStyle name="CambioTurno 3 3 2 2" xfId="4063" xr:uid="{00000000-0005-0000-0000-0000B6000000}"/>
    <cellStyle name="CambioTurno 3 3 3" xfId="2958" xr:uid="{00000000-0005-0000-0000-0000B7000000}"/>
    <cellStyle name="CambioTurno 3 4" xfId="1300" xr:uid="{00000000-0005-0000-0000-0000B8000000}"/>
    <cellStyle name="CambioTurno 3 4 2" xfId="3511" xr:uid="{00000000-0005-0000-0000-0000B9000000}"/>
    <cellStyle name="CambioTurno 3 5" xfId="2406" xr:uid="{00000000-0005-0000-0000-0000BA000000}"/>
    <cellStyle name="CambioTurno 4" xfId="279" xr:uid="{00000000-0005-0000-0000-0000BB000000}"/>
    <cellStyle name="CambioTurno 4 2" xfId="555" xr:uid="{00000000-0005-0000-0000-0000BC000000}"/>
    <cellStyle name="CambioTurno 4 2 2" xfId="1107" xr:uid="{00000000-0005-0000-0000-0000BD000000}"/>
    <cellStyle name="CambioTurno 4 2 2 2" xfId="2220" xr:uid="{00000000-0005-0000-0000-0000BE000000}"/>
    <cellStyle name="CambioTurno 4 2 2 2 2" xfId="4431" xr:uid="{00000000-0005-0000-0000-0000BF000000}"/>
    <cellStyle name="CambioTurno 4 2 2 3" xfId="3326" xr:uid="{00000000-0005-0000-0000-0000C0000000}"/>
    <cellStyle name="CambioTurno 4 2 3" xfId="1668" xr:uid="{00000000-0005-0000-0000-0000C1000000}"/>
    <cellStyle name="CambioTurno 4 2 3 2" xfId="3879" xr:uid="{00000000-0005-0000-0000-0000C2000000}"/>
    <cellStyle name="CambioTurno 4 2 4" xfId="2774" xr:uid="{00000000-0005-0000-0000-0000C3000000}"/>
    <cellStyle name="CambioTurno 4 3" xfId="831" xr:uid="{00000000-0005-0000-0000-0000C4000000}"/>
    <cellStyle name="CambioTurno 4 3 2" xfId="1944" xr:uid="{00000000-0005-0000-0000-0000C5000000}"/>
    <cellStyle name="CambioTurno 4 3 2 2" xfId="4155" xr:uid="{00000000-0005-0000-0000-0000C6000000}"/>
    <cellStyle name="CambioTurno 4 3 3" xfId="3050" xr:uid="{00000000-0005-0000-0000-0000C7000000}"/>
    <cellStyle name="CambioTurno 4 4" xfId="1392" xr:uid="{00000000-0005-0000-0000-0000C8000000}"/>
    <cellStyle name="CambioTurno 4 4 2" xfId="3603" xr:uid="{00000000-0005-0000-0000-0000C9000000}"/>
    <cellStyle name="CambioTurno 4 5" xfId="2498" xr:uid="{00000000-0005-0000-0000-0000CA000000}"/>
    <cellStyle name="CambioTurno 5" xfId="371" xr:uid="{00000000-0005-0000-0000-0000CB000000}"/>
    <cellStyle name="CambioTurno 5 2" xfId="923" xr:uid="{00000000-0005-0000-0000-0000CC000000}"/>
    <cellStyle name="CambioTurno 5 2 2" xfId="2036" xr:uid="{00000000-0005-0000-0000-0000CD000000}"/>
    <cellStyle name="CambioTurno 5 2 2 2" xfId="4247" xr:uid="{00000000-0005-0000-0000-0000CE000000}"/>
    <cellStyle name="CambioTurno 5 2 3" xfId="3142" xr:uid="{00000000-0005-0000-0000-0000CF000000}"/>
    <cellStyle name="CambioTurno 5 3" xfId="1484" xr:uid="{00000000-0005-0000-0000-0000D0000000}"/>
    <cellStyle name="CambioTurno 5 3 2" xfId="3695" xr:uid="{00000000-0005-0000-0000-0000D1000000}"/>
    <cellStyle name="CambioTurno 5 4" xfId="2590" xr:uid="{00000000-0005-0000-0000-0000D2000000}"/>
    <cellStyle name="CambioTurno 6" xfId="647" xr:uid="{00000000-0005-0000-0000-0000D3000000}"/>
    <cellStyle name="CambioTurno 6 2" xfId="1760" xr:uid="{00000000-0005-0000-0000-0000D4000000}"/>
    <cellStyle name="CambioTurno 6 2 2" xfId="3971" xr:uid="{00000000-0005-0000-0000-0000D5000000}"/>
    <cellStyle name="CambioTurno 6 3" xfId="2866" xr:uid="{00000000-0005-0000-0000-0000D6000000}"/>
    <cellStyle name="CambioTurno 7" xfId="1208" xr:uid="{00000000-0005-0000-0000-0000D7000000}"/>
    <cellStyle name="CambioTurno 7 2" xfId="3419" xr:uid="{00000000-0005-0000-0000-0000D8000000}"/>
    <cellStyle name="CambioTurno 8" xfId="2314" xr:uid="{00000000-0005-0000-0000-0000D9000000}"/>
    <cellStyle name="Check Cell" xfId="16" builtinId="23" customBuiltin="1"/>
    <cellStyle name="Comma" xfId="1" builtinId="3"/>
    <cellStyle name="Comma 4 5" xfId="3" xr:uid="{00000000-0005-0000-0000-0000DC000000}"/>
    <cellStyle name="Excel Built-in Bad" xfId="53" xr:uid="{00000000-0005-0000-0000-0000E6000000}"/>
    <cellStyle name="Excel Built-in Good" xfId="54" xr:uid="{00000000-0005-0000-0000-0000E7000000}"/>
    <cellStyle name="Excel Built-in Normal" xfId="52" xr:uid="{00000000-0005-0000-0000-0000E8000000}"/>
    <cellStyle name="Excel Built-in Normal 1" xfId="55" xr:uid="{00000000-0005-0000-0000-0000E9000000}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6" xr:uid="{00000000-0005-0000-0000-0000EA000000}"/>
    <cellStyle name="Hyperlink 10" xfId="147" xr:uid="{00000000-0005-0000-0000-0000EB000000}"/>
    <cellStyle name="Hyperlink 10 2" xfId="423" xr:uid="{00000000-0005-0000-0000-0000EC000000}"/>
    <cellStyle name="Hyperlink 10 2 2" xfId="975" xr:uid="{00000000-0005-0000-0000-0000ED000000}"/>
    <cellStyle name="Hyperlink 10 2 2 2" xfId="2088" xr:uid="{00000000-0005-0000-0000-0000EE000000}"/>
    <cellStyle name="Hyperlink 10 2 2 2 2" xfId="4299" xr:uid="{00000000-0005-0000-0000-0000EF000000}"/>
    <cellStyle name="Hyperlink 10 2 2 3" xfId="3194" xr:uid="{00000000-0005-0000-0000-0000F0000000}"/>
    <cellStyle name="Hyperlink 10 2 3" xfId="1536" xr:uid="{00000000-0005-0000-0000-0000F1000000}"/>
    <cellStyle name="Hyperlink 10 2 3 2" xfId="3747" xr:uid="{00000000-0005-0000-0000-0000F2000000}"/>
    <cellStyle name="Hyperlink 10 2 4" xfId="2642" xr:uid="{00000000-0005-0000-0000-0000F3000000}"/>
    <cellStyle name="Hyperlink 10 3" xfId="699" xr:uid="{00000000-0005-0000-0000-0000F4000000}"/>
    <cellStyle name="Hyperlink 10 3 2" xfId="1812" xr:uid="{00000000-0005-0000-0000-0000F5000000}"/>
    <cellStyle name="Hyperlink 10 3 2 2" xfId="4023" xr:uid="{00000000-0005-0000-0000-0000F6000000}"/>
    <cellStyle name="Hyperlink 10 3 3" xfId="2918" xr:uid="{00000000-0005-0000-0000-0000F7000000}"/>
    <cellStyle name="Hyperlink 10 4" xfId="1260" xr:uid="{00000000-0005-0000-0000-0000F8000000}"/>
    <cellStyle name="Hyperlink 10 4 2" xfId="3471" xr:uid="{00000000-0005-0000-0000-0000F9000000}"/>
    <cellStyle name="Hyperlink 10 5" xfId="2366" xr:uid="{00000000-0005-0000-0000-0000FA000000}"/>
    <cellStyle name="Hyperlink 11" xfId="239" xr:uid="{00000000-0005-0000-0000-0000FB000000}"/>
    <cellStyle name="Hyperlink 11 2" xfId="515" xr:uid="{00000000-0005-0000-0000-0000FC000000}"/>
    <cellStyle name="Hyperlink 11 2 2" xfId="1067" xr:uid="{00000000-0005-0000-0000-0000FD000000}"/>
    <cellStyle name="Hyperlink 11 2 2 2" xfId="2180" xr:uid="{00000000-0005-0000-0000-0000FE000000}"/>
    <cellStyle name="Hyperlink 11 2 2 2 2" xfId="4391" xr:uid="{00000000-0005-0000-0000-0000FF000000}"/>
    <cellStyle name="Hyperlink 11 2 2 3" xfId="3286" xr:uid="{00000000-0005-0000-0000-000000010000}"/>
    <cellStyle name="Hyperlink 11 2 3" xfId="1628" xr:uid="{00000000-0005-0000-0000-000001010000}"/>
    <cellStyle name="Hyperlink 11 2 3 2" xfId="3839" xr:uid="{00000000-0005-0000-0000-000002010000}"/>
    <cellStyle name="Hyperlink 11 2 4" xfId="2734" xr:uid="{00000000-0005-0000-0000-000003010000}"/>
    <cellStyle name="Hyperlink 11 3" xfId="791" xr:uid="{00000000-0005-0000-0000-000004010000}"/>
    <cellStyle name="Hyperlink 11 3 2" xfId="1904" xr:uid="{00000000-0005-0000-0000-000005010000}"/>
    <cellStyle name="Hyperlink 11 3 2 2" xfId="4115" xr:uid="{00000000-0005-0000-0000-000006010000}"/>
    <cellStyle name="Hyperlink 11 3 3" xfId="3010" xr:uid="{00000000-0005-0000-0000-000007010000}"/>
    <cellStyle name="Hyperlink 11 4" xfId="1352" xr:uid="{00000000-0005-0000-0000-000008010000}"/>
    <cellStyle name="Hyperlink 11 4 2" xfId="3563" xr:uid="{00000000-0005-0000-0000-000009010000}"/>
    <cellStyle name="Hyperlink 11 5" xfId="2458" xr:uid="{00000000-0005-0000-0000-00000A010000}"/>
    <cellStyle name="Hyperlink 12" xfId="331" xr:uid="{00000000-0005-0000-0000-00000B010000}"/>
    <cellStyle name="Hyperlink 12 2" xfId="883" xr:uid="{00000000-0005-0000-0000-00000C010000}"/>
    <cellStyle name="Hyperlink 12 2 2" xfId="1996" xr:uid="{00000000-0005-0000-0000-00000D010000}"/>
    <cellStyle name="Hyperlink 12 2 2 2" xfId="4207" xr:uid="{00000000-0005-0000-0000-00000E010000}"/>
    <cellStyle name="Hyperlink 12 2 3" xfId="3102" xr:uid="{00000000-0005-0000-0000-00000F010000}"/>
    <cellStyle name="Hyperlink 12 3" xfId="1444" xr:uid="{00000000-0005-0000-0000-000010010000}"/>
    <cellStyle name="Hyperlink 12 3 2" xfId="3655" xr:uid="{00000000-0005-0000-0000-000011010000}"/>
    <cellStyle name="Hyperlink 12 4" xfId="2550" xr:uid="{00000000-0005-0000-0000-000012010000}"/>
    <cellStyle name="Hyperlink 13" xfId="607" xr:uid="{00000000-0005-0000-0000-000013010000}"/>
    <cellStyle name="Hyperlink 13 2" xfId="1720" xr:uid="{00000000-0005-0000-0000-000014010000}"/>
    <cellStyle name="Hyperlink 13 2 2" xfId="3931" xr:uid="{00000000-0005-0000-0000-000015010000}"/>
    <cellStyle name="Hyperlink 13 3" xfId="2826" xr:uid="{00000000-0005-0000-0000-000016010000}"/>
    <cellStyle name="Hyperlink 14" xfId="1159" xr:uid="{00000000-0005-0000-0000-000017010000}"/>
    <cellStyle name="Hyperlink 14 2" xfId="2272" xr:uid="{00000000-0005-0000-0000-000018010000}"/>
    <cellStyle name="Hyperlink 14 2 2" xfId="4483" xr:uid="{00000000-0005-0000-0000-000019010000}"/>
    <cellStyle name="Hyperlink 14 3" xfId="3378" xr:uid="{00000000-0005-0000-0000-00001A010000}"/>
    <cellStyle name="Hyperlink 15" xfId="1168" xr:uid="{00000000-0005-0000-0000-00001B010000}"/>
    <cellStyle name="Hyperlink 15 2" xfId="3379" xr:uid="{00000000-0005-0000-0000-00001C010000}"/>
    <cellStyle name="Hyperlink 16" xfId="2274" xr:uid="{00000000-0005-0000-0000-00001D010000}"/>
    <cellStyle name="Hyperlink 2" xfId="49" xr:uid="{00000000-0005-0000-0000-00001E010000}"/>
    <cellStyle name="Hyperlink 2 10" xfId="332" xr:uid="{00000000-0005-0000-0000-00001F010000}"/>
    <cellStyle name="Hyperlink 2 10 2" xfId="884" xr:uid="{00000000-0005-0000-0000-000020010000}"/>
    <cellStyle name="Hyperlink 2 10 2 2" xfId="1997" xr:uid="{00000000-0005-0000-0000-000021010000}"/>
    <cellStyle name="Hyperlink 2 10 2 2 2" xfId="4208" xr:uid="{00000000-0005-0000-0000-000022010000}"/>
    <cellStyle name="Hyperlink 2 10 2 3" xfId="3103" xr:uid="{00000000-0005-0000-0000-000023010000}"/>
    <cellStyle name="Hyperlink 2 10 3" xfId="1445" xr:uid="{00000000-0005-0000-0000-000024010000}"/>
    <cellStyle name="Hyperlink 2 10 3 2" xfId="3656" xr:uid="{00000000-0005-0000-0000-000025010000}"/>
    <cellStyle name="Hyperlink 2 10 4" xfId="2551" xr:uid="{00000000-0005-0000-0000-000026010000}"/>
    <cellStyle name="Hyperlink 2 11" xfId="608" xr:uid="{00000000-0005-0000-0000-000027010000}"/>
    <cellStyle name="Hyperlink 2 11 2" xfId="1721" xr:uid="{00000000-0005-0000-0000-000028010000}"/>
    <cellStyle name="Hyperlink 2 11 2 2" xfId="3932" xr:uid="{00000000-0005-0000-0000-000029010000}"/>
    <cellStyle name="Hyperlink 2 11 3" xfId="2827" xr:uid="{00000000-0005-0000-0000-00002A010000}"/>
    <cellStyle name="Hyperlink 2 12" xfId="1169" xr:uid="{00000000-0005-0000-0000-00002B010000}"/>
    <cellStyle name="Hyperlink 2 12 2" xfId="3380" xr:uid="{00000000-0005-0000-0000-00002C010000}"/>
    <cellStyle name="Hyperlink 2 13" xfId="2275" xr:uid="{00000000-0005-0000-0000-00002D010000}"/>
    <cellStyle name="Hyperlink 2 2" xfId="51" xr:uid="{00000000-0005-0000-0000-00002E010000}"/>
    <cellStyle name="Hyperlink 2 2 10" xfId="610" xr:uid="{00000000-0005-0000-0000-00002F010000}"/>
    <cellStyle name="Hyperlink 2 2 10 2" xfId="1723" xr:uid="{00000000-0005-0000-0000-000030010000}"/>
    <cellStyle name="Hyperlink 2 2 10 2 2" xfId="3934" xr:uid="{00000000-0005-0000-0000-000031010000}"/>
    <cellStyle name="Hyperlink 2 2 10 3" xfId="2829" xr:uid="{00000000-0005-0000-0000-000032010000}"/>
    <cellStyle name="Hyperlink 2 2 11" xfId="1171" xr:uid="{00000000-0005-0000-0000-000033010000}"/>
    <cellStyle name="Hyperlink 2 2 11 2" xfId="3382" xr:uid="{00000000-0005-0000-0000-000034010000}"/>
    <cellStyle name="Hyperlink 2 2 12" xfId="2277" xr:uid="{00000000-0005-0000-0000-000035010000}"/>
    <cellStyle name="Hyperlink 2 2 2" xfId="62" xr:uid="{00000000-0005-0000-0000-000036010000}"/>
    <cellStyle name="Hyperlink 2 2 2 10" xfId="2282" xr:uid="{00000000-0005-0000-0000-000037010000}"/>
    <cellStyle name="Hyperlink 2 2 2 2" xfId="73" xr:uid="{00000000-0005-0000-0000-000038010000}"/>
    <cellStyle name="Hyperlink 2 2 2 2 2" xfId="93" xr:uid="{00000000-0005-0000-0000-000039010000}"/>
    <cellStyle name="Hyperlink 2 2 2 2 2 2" xfId="139" xr:uid="{00000000-0005-0000-0000-00003A010000}"/>
    <cellStyle name="Hyperlink 2 2 2 2 2 2 2" xfId="231" xr:uid="{00000000-0005-0000-0000-00003B010000}"/>
    <cellStyle name="Hyperlink 2 2 2 2 2 2 2 2" xfId="507" xr:uid="{00000000-0005-0000-0000-00003C010000}"/>
    <cellStyle name="Hyperlink 2 2 2 2 2 2 2 2 2" xfId="1059" xr:uid="{00000000-0005-0000-0000-00003D010000}"/>
    <cellStyle name="Hyperlink 2 2 2 2 2 2 2 2 2 2" xfId="2172" xr:uid="{00000000-0005-0000-0000-00003E010000}"/>
    <cellStyle name="Hyperlink 2 2 2 2 2 2 2 2 2 2 2" xfId="4383" xr:uid="{00000000-0005-0000-0000-00003F010000}"/>
    <cellStyle name="Hyperlink 2 2 2 2 2 2 2 2 2 3" xfId="3278" xr:uid="{00000000-0005-0000-0000-000040010000}"/>
    <cellStyle name="Hyperlink 2 2 2 2 2 2 2 2 3" xfId="1620" xr:uid="{00000000-0005-0000-0000-000041010000}"/>
    <cellStyle name="Hyperlink 2 2 2 2 2 2 2 2 3 2" xfId="3831" xr:uid="{00000000-0005-0000-0000-000042010000}"/>
    <cellStyle name="Hyperlink 2 2 2 2 2 2 2 2 4" xfId="2726" xr:uid="{00000000-0005-0000-0000-000043010000}"/>
    <cellStyle name="Hyperlink 2 2 2 2 2 2 2 3" xfId="783" xr:uid="{00000000-0005-0000-0000-000044010000}"/>
    <cellStyle name="Hyperlink 2 2 2 2 2 2 2 3 2" xfId="1896" xr:uid="{00000000-0005-0000-0000-000045010000}"/>
    <cellStyle name="Hyperlink 2 2 2 2 2 2 2 3 2 2" xfId="4107" xr:uid="{00000000-0005-0000-0000-000046010000}"/>
    <cellStyle name="Hyperlink 2 2 2 2 2 2 2 3 3" xfId="3002" xr:uid="{00000000-0005-0000-0000-000047010000}"/>
    <cellStyle name="Hyperlink 2 2 2 2 2 2 2 4" xfId="1344" xr:uid="{00000000-0005-0000-0000-000048010000}"/>
    <cellStyle name="Hyperlink 2 2 2 2 2 2 2 4 2" xfId="3555" xr:uid="{00000000-0005-0000-0000-000049010000}"/>
    <cellStyle name="Hyperlink 2 2 2 2 2 2 2 5" xfId="2450" xr:uid="{00000000-0005-0000-0000-00004A010000}"/>
    <cellStyle name="Hyperlink 2 2 2 2 2 2 3" xfId="323" xr:uid="{00000000-0005-0000-0000-00004B010000}"/>
    <cellStyle name="Hyperlink 2 2 2 2 2 2 3 2" xfId="599" xr:uid="{00000000-0005-0000-0000-00004C010000}"/>
    <cellStyle name="Hyperlink 2 2 2 2 2 2 3 2 2" xfId="1151" xr:uid="{00000000-0005-0000-0000-00004D010000}"/>
    <cellStyle name="Hyperlink 2 2 2 2 2 2 3 2 2 2" xfId="2264" xr:uid="{00000000-0005-0000-0000-00004E010000}"/>
    <cellStyle name="Hyperlink 2 2 2 2 2 2 3 2 2 2 2" xfId="4475" xr:uid="{00000000-0005-0000-0000-00004F010000}"/>
    <cellStyle name="Hyperlink 2 2 2 2 2 2 3 2 2 3" xfId="3370" xr:uid="{00000000-0005-0000-0000-000050010000}"/>
    <cellStyle name="Hyperlink 2 2 2 2 2 2 3 2 3" xfId="1712" xr:uid="{00000000-0005-0000-0000-000051010000}"/>
    <cellStyle name="Hyperlink 2 2 2 2 2 2 3 2 3 2" xfId="3923" xr:uid="{00000000-0005-0000-0000-000052010000}"/>
    <cellStyle name="Hyperlink 2 2 2 2 2 2 3 2 4" xfId="2818" xr:uid="{00000000-0005-0000-0000-000053010000}"/>
    <cellStyle name="Hyperlink 2 2 2 2 2 2 3 3" xfId="875" xr:uid="{00000000-0005-0000-0000-000054010000}"/>
    <cellStyle name="Hyperlink 2 2 2 2 2 2 3 3 2" xfId="1988" xr:uid="{00000000-0005-0000-0000-000055010000}"/>
    <cellStyle name="Hyperlink 2 2 2 2 2 2 3 3 2 2" xfId="4199" xr:uid="{00000000-0005-0000-0000-000056010000}"/>
    <cellStyle name="Hyperlink 2 2 2 2 2 2 3 3 3" xfId="3094" xr:uid="{00000000-0005-0000-0000-000057010000}"/>
    <cellStyle name="Hyperlink 2 2 2 2 2 2 3 4" xfId="1436" xr:uid="{00000000-0005-0000-0000-000058010000}"/>
    <cellStyle name="Hyperlink 2 2 2 2 2 2 3 4 2" xfId="3647" xr:uid="{00000000-0005-0000-0000-000059010000}"/>
    <cellStyle name="Hyperlink 2 2 2 2 2 2 3 5" xfId="2542" xr:uid="{00000000-0005-0000-0000-00005A010000}"/>
    <cellStyle name="Hyperlink 2 2 2 2 2 2 4" xfId="415" xr:uid="{00000000-0005-0000-0000-00005B010000}"/>
    <cellStyle name="Hyperlink 2 2 2 2 2 2 4 2" xfId="967" xr:uid="{00000000-0005-0000-0000-00005C010000}"/>
    <cellStyle name="Hyperlink 2 2 2 2 2 2 4 2 2" xfId="2080" xr:uid="{00000000-0005-0000-0000-00005D010000}"/>
    <cellStyle name="Hyperlink 2 2 2 2 2 2 4 2 2 2" xfId="4291" xr:uid="{00000000-0005-0000-0000-00005E010000}"/>
    <cellStyle name="Hyperlink 2 2 2 2 2 2 4 2 3" xfId="3186" xr:uid="{00000000-0005-0000-0000-00005F010000}"/>
    <cellStyle name="Hyperlink 2 2 2 2 2 2 4 3" xfId="1528" xr:uid="{00000000-0005-0000-0000-000060010000}"/>
    <cellStyle name="Hyperlink 2 2 2 2 2 2 4 3 2" xfId="3739" xr:uid="{00000000-0005-0000-0000-000061010000}"/>
    <cellStyle name="Hyperlink 2 2 2 2 2 2 4 4" xfId="2634" xr:uid="{00000000-0005-0000-0000-000062010000}"/>
    <cellStyle name="Hyperlink 2 2 2 2 2 2 5" xfId="691" xr:uid="{00000000-0005-0000-0000-000063010000}"/>
    <cellStyle name="Hyperlink 2 2 2 2 2 2 5 2" xfId="1804" xr:uid="{00000000-0005-0000-0000-000064010000}"/>
    <cellStyle name="Hyperlink 2 2 2 2 2 2 5 2 2" xfId="4015" xr:uid="{00000000-0005-0000-0000-000065010000}"/>
    <cellStyle name="Hyperlink 2 2 2 2 2 2 5 3" xfId="2910" xr:uid="{00000000-0005-0000-0000-000066010000}"/>
    <cellStyle name="Hyperlink 2 2 2 2 2 2 6" xfId="1252" xr:uid="{00000000-0005-0000-0000-000067010000}"/>
    <cellStyle name="Hyperlink 2 2 2 2 2 2 6 2" xfId="3463" xr:uid="{00000000-0005-0000-0000-000068010000}"/>
    <cellStyle name="Hyperlink 2 2 2 2 2 2 7" xfId="2358" xr:uid="{00000000-0005-0000-0000-000069010000}"/>
    <cellStyle name="Hyperlink 2 2 2 2 2 3" xfId="185" xr:uid="{00000000-0005-0000-0000-00006A010000}"/>
    <cellStyle name="Hyperlink 2 2 2 2 2 3 2" xfId="461" xr:uid="{00000000-0005-0000-0000-00006B010000}"/>
    <cellStyle name="Hyperlink 2 2 2 2 2 3 2 2" xfId="1013" xr:uid="{00000000-0005-0000-0000-00006C010000}"/>
    <cellStyle name="Hyperlink 2 2 2 2 2 3 2 2 2" xfId="2126" xr:uid="{00000000-0005-0000-0000-00006D010000}"/>
    <cellStyle name="Hyperlink 2 2 2 2 2 3 2 2 2 2" xfId="4337" xr:uid="{00000000-0005-0000-0000-00006E010000}"/>
    <cellStyle name="Hyperlink 2 2 2 2 2 3 2 2 3" xfId="3232" xr:uid="{00000000-0005-0000-0000-00006F010000}"/>
    <cellStyle name="Hyperlink 2 2 2 2 2 3 2 3" xfId="1574" xr:uid="{00000000-0005-0000-0000-000070010000}"/>
    <cellStyle name="Hyperlink 2 2 2 2 2 3 2 3 2" xfId="3785" xr:uid="{00000000-0005-0000-0000-000071010000}"/>
    <cellStyle name="Hyperlink 2 2 2 2 2 3 2 4" xfId="2680" xr:uid="{00000000-0005-0000-0000-000072010000}"/>
    <cellStyle name="Hyperlink 2 2 2 2 2 3 3" xfId="737" xr:uid="{00000000-0005-0000-0000-000073010000}"/>
    <cellStyle name="Hyperlink 2 2 2 2 2 3 3 2" xfId="1850" xr:uid="{00000000-0005-0000-0000-000074010000}"/>
    <cellStyle name="Hyperlink 2 2 2 2 2 3 3 2 2" xfId="4061" xr:uid="{00000000-0005-0000-0000-000075010000}"/>
    <cellStyle name="Hyperlink 2 2 2 2 2 3 3 3" xfId="2956" xr:uid="{00000000-0005-0000-0000-000076010000}"/>
    <cellStyle name="Hyperlink 2 2 2 2 2 3 4" xfId="1298" xr:uid="{00000000-0005-0000-0000-000077010000}"/>
    <cellStyle name="Hyperlink 2 2 2 2 2 3 4 2" xfId="3509" xr:uid="{00000000-0005-0000-0000-000078010000}"/>
    <cellStyle name="Hyperlink 2 2 2 2 2 3 5" xfId="2404" xr:uid="{00000000-0005-0000-0000-000079010000}"/>
    <cellStyle name="Hyperlink 2 2 2 2 2 4" xfId="277" xr:uid="{00000000-0005-0000-0000-00007A010000}"/>
    <cellStyle name="Hyperlink 2 2 2 2 2 4 2" xfId="553" xr:uid="{00000000-0005-0000-0000-00007B010000}"/>
    <cellStyle name="Hyperlink 2 2 2 2 2 4 2 2" xfId="1105" xr:uid="{00000000-0005-0000-0000-00007C010000}"/>
    <cellStyle name="Hyperlink 2 2 2 2 2 4 2 2 2" xfId="2218" xr:uid="{00000000-0005-0000-0000-00007D010000}"/>
    <cellStyle name="Hyperlink 2 2 2 2 2 4 2 2 2 2" xfId="4429" xr:uid="{00000000-0005-0000-0000-00007E010000}"/>
    <cellStyle name="Hyperlink 2 2 2 2 2 4 2 2 3" xfId="3324" xr:uid="{00000000-0005-0000-0000-00007F010000}"/>
    <cellStyle name="Hyperlink 2 2 2 2 2 4 2 3" xfId="1666" xr:uid="{00000000-0005-0000-0000-000080010000}"/>
    <cellStyle name="Hyperlink 2 2 2 2 2 4 2 3 2" xfId="3877" xr:uid="{00000000-0005-0000-0000-000081010000}"/>
    <cellStyle name="Hyperlink 2 2 2 2 2 4 2 4" xfId="2772" xr:uid="{00000000-0005-0000-0000-000082010000}"/>
    <cellStyle name="Hyperlink 2 2 2 2 2 4 3" xfId="829" xr:uid="{00000000-0005-0000-0000-000083010000}"/>
    <cellStyle name="Hyperlink 2 2 2 2 2 4 3 2" xfId="1942" xr:uid="{00000000-0005-0000-0000-000084010000}"/>
    <cellStyle name="Hyperlink 2 2 2 2 2 4 3 2 2" xfId="4153" xr:uid="{00000000-0005-0000-0000-000085010000}"/>
    <cellStyle name="Hyperlink 2 2 2 2 2 4 3 3" xfId="3048" xr:uid="{00000000-0005-0000-0000-000086010000}"/>
    <cellStyle name="Hyperlink 2 2 2 2 2 4 4" xfId="1390" xr:uid="{00000000-0005-0000-0000-000087010000}"/>
    <cellStyle name="Hyperlink 2 2 2 2 2 4 4 2" xfId="3601" xr:uid="{00000000-0005-0000-0000-000088010000}"/>
    <cellStyle name="Hyperlink 2 2 2 2 2 4 5" xfId="2496" xr:uid="{00000000-0005-0000-0000-000089010000}"/>
    <cellStyle name="Hyperlink 2 2 2 2 2 5" xfId="369" xr:uid="{00000000-0005-0000-0000-00008A010000}"/>
    <cellStyle name="Hyperlink 2 2 2 2 2 5 2" xfId="921" xr:uid="{00000000-0005-0000-0000-00008B010000}"/>
    <cellStyle name="Hyperlink 2 2 2 2 2 5 2 2" xfId="2034" xr:uid="{00000000-0005-0000-0000-00008C010000}"/>
    <cellStyle name="Hyperlink 2 2 2 2 2 5 2 2 2" xfId="4245" xr:uid="{00000000-0005-0000-0000-00008D010000}"/>
    <cellStyle name="Hyperlink 2 2 2 2 2 5 2 3" xfId="3140" xr:uid="{00000000-0005-0000-0000-00008E010000}"/>
    <cellStyle name="Hyperlink 2 2 2 2 2 5 3" xfId="1482" xr:uid="{00000000-0005-0000-0000-00008F010000}"/>
    <cellStyle name="Hyperlink 2 2 2 2 2 5 3 2" xfId="3693" xr:uid="{00000000-0005-0000-0000-000090010000}"/>
    <cellStyle name="Hyperlink 2 2 2 2 2 5 4" xfId="2588" xr:uid="{00000000-0005-0000-0000-000091010000}"/>
    <cellStyle name="Hyperlink 2 2 2 2 2 6" xfId="645" xr:uid="{00000000-0005-0000-0000-000092010000}"/>
    <cellStyle name="Hyperlink 2 2 2 2 2 6 2" xfId="1758" xr:uid="{00000000-0005-0000-0000-000093010000}"/>
    <cellStyle name="Hyperlink 2 2 2 2 2 6 2 2" xfId="3969" xr:uid="{00000000-0005-0000-0000-000094010000}"/>
    <cellStyle name="Hyperlink 2 2 2 2 2 6 3" xfId="2864" xr:uid="{00000000-0005-0000-0000-000095010000}"/>
    <cellStyle name="Hyperlink 2 2 2 2 2 7" xfId="1206" xr:uid="{00000000-0005-0000-0000-000096010000}"/>
    <cellStyle name="Hyperlink 2 2 2 2 2 7 2" xfId="3417" xr:uid="{00000000-0005-0000-0000-000097010000}"/>
    <cellStyle name="Hyperlink 2 2 2 2 2 8" xfId="2312" xr:uid="{00000000-0005-0000-0000-000098010000}"/>
    <cellStyle name="Hyperlink 2 2 2 2 3" xfId="119" xr:uid="{00000000-0005-0000-0000-000099010000}"/>
    <cellStyle name="Hyperlink 2 2 2 2 3 2" xfId="211" xr:uid="{00000000-0005-0000-0000-00009A010000}"/>
    <cellStyle name="Hyperlink 2 2 2 2 3 2 2" xfId="487" xr:uid="{00000000-0005-0000-0000-00009B010000}"/>
    <cellStyle name="Hyperlink 2 2 2 2 3 2 2 2" xfId="1039" xr:uid="{00000000-0005-0000-0000-00009C010000}"/>
    <cellStyle name="Hyperlink 2 2 2 2 3 2 2 2 2" xfId="2152" xr:uid="{00000000-0005-0000-0000-00009D010000}"/>
    <cellStyle name="Hyperlink 2 2 2 2 3 2 2 2 2 2" xfId="4363" xr:uid="{00000000-0005-0000-0000-00009E010000}"/>
    <cellStyle name="Hyperlink 2 2 2 2 3 2 2 2 3" xfId="3258" xr:uid="{00000000-0005-0000-0000-00009F010000}"/>
    <cellStyle name="Hyperlink 2 2 2 2 3 2 2 3" xfId="1600" xr:uid="{00000000-0005-0000-0000-0000A0010000}"/>
    <cellStyle name="Hyperlink 2 2 2 2 3 2 2 3 2" xfId="3811" xr:uid="{00000000-0005-0000-0000-0000A1010000}"/>
    <cellStyle name="Hyperlink 2 2 2 2 3 2 2 4" xfId="2706" xr:uid="{00000000-0005-0000-0000-0000A2010000}"/>
    <cellStyle name="Hyperlink 2 2 2 2 3 2 3" xfId="763" xr:uid="{00000000-0005-0000-0000-0000A3010000}"/>
    <cellStyle name="Hyperlink 2 2 2 2 3 2 3 2" xfId="1876" xr:uid="{00000000-0005-0000-0000-0000A4010000}"/>
    <cellStyle name="Hyperlink 2 2 2 2 3 2 3 2 2" xfId="4087" xr:uid="{00000000-0005-0000-0000-0000A5010000}"/>
    <cellStyle name="Hyperlink 2 2 2 2 3 2 3 3" xfId="2982" xr:uid="{00000000-0005-0000-0000-0000A6010000}"/>
    <cellStyle name="Hyperlink 2 2 2 2 3 2 4" xfId="1324" xr:uid="{00000000-0005-0000-0000-0000A7010000}"/>
    <cellStyle name="Hyperlink 2 2 2 2 3 2 4 2" xfId="3535" xr:uid="{00000000-0005-0000-0000-0000A8010000}"/>
    <cellStyle name="Hyperlink 2 2 2 2 3 2 5" xfId="2430" xr:uid="{00000000-0005-0000-0000-0000A9010000}"/>
    <cellStyle name="Hyperlink 2 2 2 2 3 3" xfId="303" xr:uid="{00000000-0005-0000-0000-0000AA010000}"/>
    <cellStyle name="Hyperlink 2 2 2 2 3 3 2" xfId="579" xr:uid="{00000000-0005-0000-0000-0000AB010000}"/>
    <cellStyle name="Hyperlink 2 2 2 2 3 3 2 2" xfId="1131" xr:uid="{00000000-0005-0000-0000-0000AC010000}"/>
    <cellStyle name="Hyperlink 2 2 2 2 3 3 2 2 2" xfId="2244" xr:uid="{00000000-0005-0000-0000-0000AD010000}"/>
    <cellStyle name="Hyperlink 2 2 2 2 3 3 2 2 2 2" xfId="4455" xr:uid="{00000000-0005-0000-0000-0000AE010000}"/>
    <cellStyle name="Hyperlink 2 2 2 2 3 3 2 2 3" xfId="3350" xr:uid="{00000000-0005-0000-0000-0000AF010000}"/>
    <cellStyle name="Hyperlink 2 2 2 2 3 3 2 3" xfId="1692" xr:uid="{00000000-0005-0000-0000-0000B0010000}"/>
    <cellStyle name="Hyperlink 2 2 2 2 3 3 2 3 2" xfId="3903" xr:uid="{00000000-0005-0000-0000-0000B1010000}"/>
    <cellStyle name="Hyperlink 2 2 2 2 3 3 2 4" xfId="2798" xr:uid="{00000000-0005-0000-0000-0000B2010000}"/>
    <cellStyle name="Hyperlink 2 2 2 2 3 3 3" xfId="855" xr:uid="{00000000-0005-0000-0000-0000B3010000}"/>
    <cellStyle name="Hyperlink 2 2 2 2 3 3 3 2" xfId="1968" xr:uid="{00000000-0005-0000-0000-0000B4010000}"/>
    <cellStyle name="Hyperlink 2 2 2 2 3 3 3 2 2" xfId="4179" xr:uid="{00000000-0005-0000-0000-0000B5010000}"/>
    <cellStyle name="Hyperlink 2 2 2 2 3 3 3 3" xfId="3074" xr:uid="{00000000-0005-0000-0000-0000B6010000}"/>
    <cellStyle name="Hyperlink 2 2 2 2 3 3 4" xfId="1416" xr:uid="{00000000-0005-0000-0000-0000B7010000}"/>
    <cellStyle name="Hyperlink 2 2 2 2 3 3 4 2" xfId="3627" xr:uid="{00000000-0005-0000-0000-0000B8010000}"/>
    <cellStyle name="Hyperlink 2 2 2 2 3 3 5" xfId="2522" xr:uid="{00000000-0005-0000-0000-0000B9010000}"/>
    <cellStyle name="Hyperlink 2 2 2 2 3 4" xfId="395" xr:uid="{00000000-0005-0000-0000-0000BA010000}"/>
    <cellStyle name="Hyperlink 2 2 2 2 3 4 2" xfId="947" xr:uid="{00000000-0005-0000-0000-0000BB010000}"/>
    <cellStyle name="Hyperlink 2 2 2 2 3 4 2 2" xfId="2060" xr:uid="{00000000-0005-0000-0000-0000BC010000}"/>
    <cellStyle name="Hyperlink 2 2 2 2 3 4 2 2 2" xfId="4271" xr:uid="{00000000-0005-0000-0000-0000BD010000}"/>
    <cellStyle name="Hyperlink 2 2 2 2 3 4 2 3" xfId="3166" xr:uid="{00000000-0005-0000-0000-0000BE010000}"/>
    <cellStyle name="Hyperlink 2 2 2 2 3 4 3" xfId="1508" xr:uid="{00000000-0005-0000-0000-0000BF010000}"/>
    <cellStyle name="Hyperlink 2 2 2 2 3 4 3 2" xfId="3719" xr:uid="{00000000-0005-0000-0000-0000C0010000}"/>
    <cellStyle name="Hyperlink 2 2 2 2 3 4 4" xfId="2614" xr:uid="{00000000-0005-0000-0000-0000C1010000}"/>
    <cellStyle name="Hyperlink 2 2 2 2 3 5" xfId="671" xr:uid="{00000000-0005-0000-0000-0000C2010000}"/>
    <cellStyle name="Hyperlink 2 2 2 2 3 5 2" xfId="1784" xr:uid="{00000000-0005-0000-0000-0000C3010000}"/>
    <cellStyle name="Hyperlink 2 2 2 2 3 5 2 2" xfId="3995" xr:uid="{00000000-0005-0000-0000-0000C4010000}"/>
    <cellStyle name="Hyperlink 2 2 2 2 3 5 3" xfId="2890" xr:uid="{00000000-0005-0000-0000-0000C5010000}"/>
    <cellStyle name="Hyperlink 2 2 2 2 3 6" xfId="1232" xr:uid="{00000000-0005-0000-0000-0000C6010000}"/>
    <cellStyle name="Hyperlink 2 2 2 2 3 6 2" xfId="3443" xr:uid="{00000000-0005-0000-0000-0000C7010000}"/>
    <cellStyle name="Hyperlink 2 2 2 2 3 7" xfId="2338" xr:uid="{00000000-0005-0000-0000-0000C8010000}"/>
    <cellStyle name="Hyperlink 2 2 2 2 4" xfId="165" xr:uid="{00000000-0005-0000-0000-0000C9010000}"/>
    <cellStyle name="Hyperlink 2 2 2 2 4 2" xfId="441" xr:uid="{00000000-0005-0000-0000-0000CA010000}"/>
    <cellStyle name="Hyperlink 2 2 2 2 4 2 2" xfId="993" xr:uid="{00000000-0005-0000-0000-0000CB010000}"/>
    <cellStyle name="Hyperlink 2 2 2 2 4 2 2 2" xfId="2106" xr:uid="{00000000-0005-0000-0000-0000CC010000}"/>
    <cellStyle name="Hyperlink 2 2 2 2 4 2 2 2 2" xfId="4317" xr:uid="{00000000-0005-0000-0000-0000CD010000}"/>
    <cellStyle name="Hyperlink 2 2 2 2 4 2 2 3" xfId="3212" xr:uid="{00000000-0005-0000-0000-0000CE010000}"/>
    <cellStyle name="Hyperlink 2 2 2 2 4 2 3" xfId="1554" xr:uid="{00000000-0005-0000-0000-0000CF010000}"/>
    <cellStyle name="Hyperlink 2 2 2 2 4 2 3 2" xfId="3765" xr:uid="{00000000-0005-0000-0000-0000D0010000}"/>
    <cellStyle name="Hyperlink 2 2 2 2 4 2 4" xfId="2660" xr:uid="{00000000-0005-0000-0000-0000D1010000}"/>
    <cellStyle name="Hyperlink 2 2 2 2 4 3" xfId="717" xr:uid="{00000000-0005-0000-0000-0000D2010000}"/>
    <cellStyle name="Hyperlink 2 2 2 2 4 3 2" xfId="1830" xr:uid="{00000000-0005-0000-0000-0000D3010000}"/>
    <cellStyle name="Hyperlink 2 2 2 2 4 3 2 2" xfId="4041" xr:uid="{00000000-0005-0000-0000-0000D4010000}"/>
    <cellStyle name="Hyperlink 2 2 2 2 4 3 3" xfId="2936" xr:uid="{00000000-0005-0000-0000-0000D5010000}"/>
    <cellStyle name="Hyperlink 2 2 2 2 4 4" xfId="1278" xr:uid="{00000000-0005-0000-0000-0000D6010000}"/>
    <cellStyle name="Hyperlink 2 2 2 2 4 4 2" xfId="3489" xr:uid="{00000000-0005-0000-0000-0000D7010000}"/>
    <cellStyle name="Hyperlink 2 2 2 2 4 5" xfId="2384" xr:uid="{00000000-0005-0000-0000-0000D8010000}"/>
    <cellStyle name="Hyperlink 2 2 2 2 5" xfId="257" xr:uid="{00000000-0005-0000-0000-0000D9010000}"/>
    <cellStyle name="Hyperlink 2 2 2 2 5 2" xfId="533" xr:uid="{00000000-0005-0000-0000-0000DA010000}"/>
    <cellStyle name="Hyperlink 2 2 2 2 5 2 2" xfId="1085" xr:uid="{00000000-0005-0000-0000-0000DB010000}"/>
    <cellStyle name="Hyperlink 2 2 2 2 5 2 2 2" xfId="2198" xr:uid="{00000000-0005-0000-0000-0000DC010000}"/>
    <cellStyle name="Hyperlink 2 2 2 2 5 2 2 2 2" xfId="4409" xr:uid="{00000000-0005-0000-0000-0000DD010000}"/>
    <cellStyle name="Hyperlink 2 2 2 2 5 2 2 3" xfId="3304" xr:uid="{00000000-0005-0000-0000-0000DE010000}"/>
    <cellStyle name="Hyperlink 2 2 2 2 5 2 3" xfId="1646" xr:uid="{00000000-0005-0000-0000-0000DF010000}"/>
    <cellStyle name="Hyperlink 2 2 2 2 5 2 3 2" xfId="3857" xr:uid="{00000000-0005-0000-0000-0000E0010000}"/>
    <cellStyle name="Hyperlink 2 2 2 2 5 2 4" xfId="2752" xr:uid="{00000000-0005-0000-0000-0000E1010000}"/>
    <cellStyle name="Hyperlink 2 2 2 2 5 3" xfId="809" xr:uid="{00000000-0005-0000-0000-0000E2010000}"/>
    <cellStyle name="Hyperlink 2 2 2 2 5 3 2" xfId="1922" xr:uid="{00000000-0005-0000-0000-0000E3010000}"/>
    <cellStyle name="Hyperlink 2 2 2 2 5 3 2 2" xfId="4133" xr:uid="{00000000-0005-0000-0000-0000E4010000}"/>
    <cellStyle name="Hyperlink 2 2 2 2 5 3 3" xfId="3028" xr:uid="{00000000-0005-0000-0000-0000E5010000}"/>
    <cellStyle name="Hyperlink 2 2 2 2 5 4" xfId="1370" xr:uid="{00000000-0005-0000-0000-0000E6010000}"/>
    <cellStyle name="Hyperlink 2 2 2 2 5 4 2" xfId="3581" xr:uid="{00000000-0005-0000-0000-0000E7010000}"/>
    <cellStyle name="Hyperlink 2 2 2 2 5 5" xfId="2476" xr:uid="{00000000-0005-0000-0000-0000E8010000}"/>
    <cellStyle name="Hyperlink 2 2 2 2 6" xfId="349" xr:uid="{00000000-0005-0000-0000-0000E9010000}"/>
    <cellStyle name="Hyperlink 2 2 2 2 6 2" xfId="901" xr:uid="{00000000-0005-0000-0000-0000EA010000}"/>
    <cellStyle name="Hyperlink 2 2 2 2 6 2 2" xfId="2014" xr:uid="{00000000-0005-0000-0000-0000EB010000}"/>
    <cellStyle name="Hyperlink 2 2 2 2 6 2 2 2" xfId="4225" xr:uid="{00000000-0005-0000-0000-0000EC010000}"/>
    <cellStyle name="Hyperlink 2 2 2 2 6 2 3" xfId="3120" xr:uid="{00000000-0005-0000-0000-0000ED010000}"/>
    <cellStyle name="Hyperlink 2 2 2 2 6 3" xfId="1462" xr:uid="{00000000-0005-0000-0000-0000EE010000}"/>
    <cellStyle name="Hyperlink 2 2 2 2 6 3 2" xfId="3673" xr:uid="{00000000-0005-0000-0000-0000EF010000}"/>
    <cellStyle name="Hyperlink 2 2 2 2 6 4" xfId="2568" xr:uid="{00000000-0005-0000-0000-0000F0010000}"/>
    <cellStyle name="Hyperlink 2 2 2 2 7" xfId="625" xr:uid="{00000000-0005-0000-0000-0000F1010000}"/>
    <cellStyle name="Hyperlink 2 2 2 2 7 2" xfId="1738" xr:uid="{00000000-0005-0000-0000-0000F2010000}"/>
    <cellStyle name="Hyperlink 2 2 2 2 7 2 2" xfId="3949" xr:uid="{00000000-0005-0000-0000-0000F3010000}"/>
    <cellStyle name="Hyperlink 2 2 2 2 7 3" xfId="2844" xr:uid="{00000000-0005-0000-0000-0000F4010000}"/>
    <cellStyle name="Hyperlink 2 2 2 2 8" xfId="1186" xr:uid="{00000000-0005-0000-0000-0000F5010000}"/>
    <cellStyle name="Hyperlink 2 2 2 2 8 2" xfId="3397" xr:uid="{00000000-0005-0000-0000-0000F6010000}"/>
    <cellStyle name="Hyperlink 2 2 2 2 9" xfId="2292" xr:uid="{00000000-0005-0000-0000-0000F7010000}"/>
    <cellStyle name="Hyperlink 2 2 2 3" xfId="83" xr:uid="{00000000-0005-0000-0000-0000F8010000}"/>
    <cellStyle name="Hyperlink 2 2 2 3 2" xfId="129" xr:uid="{00000000-0005-0000-0000-0000F9010000}"/>
    <cellStyle name="Hyperlink 2 2 2 3 2 2" xfId="221" xr:uid="{00000000-0005-0000-0000-0000FA010000}"/>
    <cellStyle name="Hyperlink 2 2 2 3 2 2 2" xfId="497" xr:uid="{00000000-0005-0000-0000-0000FB010000}"/>
    <cellStyle name="Hyperlink 2 2 2 3 2 2 2 2" xfId="1049" xr:uid="{00000000-0005-0000-0000-0000FC010000}"/>
    <cellStyle name="Hyperlink 2 2 2 3 2 2 2 2 2" xfId="2162" xr:uid="{00000000-0005-0000-0000-0000FD010000}"/>
    <cellStyle name="Hyperlink 2 2 2 3 2 2 2 2 2 2" xfId="4373" xr:uid="{00000000-0005-0000-0000-0000FE010000}"/>
    <cellStyle name="Hyperlink 2 2 2 3 2 2 2 2 3" xfId="3268" xr:uid="{00000000-0005-0000-0000-0000FF010000}"/>
    <cellStyle name="Hyperlink 2 2 2 3 2 2 2 3" xfId="1610" xr:uid="{00000000-0005-0000-0000-000000020000}"/>
    <cellStyle name="Hyperlink 2 2 2 3 2 2 2 3 2" xfId="3821" xr:uid="{00000000-0005-0000-0000-000001020000}"/>
    <cellStyle name="Hyperlink 2 2 2 3 2 2 2 4" xfId="2716" xr:uid="{00000000-0005-0000-0000-000002020000}"/>
    <cellStyle name="Hyperlink 2 2 2 3 2 2 3" xfId="773" xr:uid="{00000000-0005-0000-0000-000003020000}"/>
    <cellStyle name="Hyperlink 2 2 2 3 2 2 3 2" xfId="1886" xr:uid="{00000000-0005-0000-0000-000004020000}"/>
    <cellStyle name="Hyperlink 2 2 2 3 2 2 3 2 2" xfId="4097" xr:uid="{00000000-0005-0000-0000-000005020000}"/>
    <cellStyle name="Hyperlink 2 2 2 3 2 2 3 3" xfId="2992" xr:uid="{00000000-0005-0000-0000-000006020000}"/>
    <cellStyle name="Hyperlink 2 2 2 3 2 2 4" xfId="1334" xr:uid="{00000000-0005-0000-0000-000007020000}"/>
    <cellStyle name="Hyperlink 2 2 2 3 2 2 4 2" xfId="3545" xr:uid="{00000000-0005-0000-0000-000008020000}"/>
    <cellStyle name="Hyperlink 2 2 2 3 2 2 5" xfId="2440" xr:uid="{00000000-0005-0000-0000-000009020000}"/>
    <cellStyle name="Hyperlink 2 2 2 3 2 3" xfId="313" xr:uid="{00000000-0005-0000-0000-00000A020000}"/>
    <cellStyle name="Hyperlink 2 2 2 3 2 3 2" xfId="589" xr:uid="{00000000-0005-0000-0000-00000B020000}"/>
    <cellStyle name="Hyperlink 2 2 2 3 2 3 2 2" xfId="1141" xr:uid="{00000000-0005-0000-0000-00000C020000}"/>
    <cellStyle name="Hyperlink 2 2 2 3 2 3 2 2 2" xfId="2254" xr:uid="{00000000-0005-0000-0000-00000D020000}"/>
    <cellStyle name="Hyperlink 2 2 2 3 2 3 2 2 2 2" xfId="4465" xr:uid="{00000000-0005-0000-0000-00000E020000}"/>
    <cellStyle name="Hyperlink 2 2 2 3 2 3 2 2 3" xfId="3360" xr:uid="{00000000-0005-0000-0000-00000F020000}"/>
    <cellStyle name="Hyperlink 2 2 2 3 2 3 2 3" xfId="1702" xr:uid="{00000000-0005-0000-0000-000010020000}"/>
    <cellStyle name="Hyperlink 2 2 2 3 2 3 2 3 2" xfId="3913" xr:uid="{00000000-0005-0000-0000-000011020000}"/>
    <cellStyle name="Hyperlink 2 2 2 3 2 3 2 4" xfId="2808" xr:uid="{00000000-0005-0000-0000-000012020000}"/>
    <cellStyle name="Hyperlink 2 2 2 3 2 3 3" xfId="865" xr:uid="{00000000-0005-0000-0000-000013020000}"/>
    <cellStyle name="Hyperlink 2 2 2 3 2 3 3 2" xfId="1978" xr:uid="{00000000-0005-0000-0000-000014020000}"/>
    <cellStyle name="Hyperlink 2 2 2 3 2 3 3 2 2" xfId="4189" xr:uid="{00000000-0005-0000-0000-000015020000}"/>
    <cellStyle name="Hyperlink 2 2 2 3 2 3 3 3" xfId="3084" xr:uid="{00000000-0005-0000-0000-000016020000}"/>
    <cellStyle name="Hyperlink 2 2 2 3 2 3 4" xfId="1426" xr:uid="{00000000-0005-0000-0000-000017020000}"/>
    <cellStyle name="Hyperlink 2 2 2 3 2 3 4 2" xfId="3637" xr:uid="{00000000-0005-0000-0000-000018020000}"/>
    <cellStyle name="Hyperlink 2 2 2 3 2 3 5" xfId="2532" xr:uid="{00000000-0005-0000-0000-000019020000}"/>
    <cellStyle name="Hyperlink 2 2 2 3 2 4" xfId="405" xr:uid="{00000000-0005-0000-0000-00001A020000}"/>
    <cellStyle name="Hyperlink 2 2 2 3 2 4 2" xfId="957" xr:uid="{00000000-0005-0000-0000-00001B020000}"/>
    <cellStyle name="Hyperlink 2 2 2 3 2 4 2 2" xfId="2070" xr:uid="{00000000-0005-0000-0000-00001C020000}"/>
    <cellStyle name="Hyperlink 2 2 2 3 2 4 2 2 2" xfId="4281" xr:uid="{00000000-0005-0000-0000-00001D020000}"/>
    <cellStyle name="Hyperlink 2 2 2 3 2 4 2 3" xfId="3176" xr:uid="{00000000-0005-0000-0000-00001E020000}"/>
    <cellStyle name="Hyperlink 2 2 2 3 2 4 3" xfId="1518" xr:uid="{00000000-0005-0000-0000-00001F020000}"/>
    <cellStyle name="Hyperlink 2 2 2 3 2 4 3 2" xfId="3729" xr:uid="{00000000-0005-0000-0000-000020020000}"/>
    <cellStyle name="Hyperlink 2 2 2 3 2 4 4" xfId="2624" xr:uid="{00000000-0005-0000-0000-000021020000}"/>
    <cellStyle name="Hyperlink 2 2 2 3 2 5" xfId="681" xr:uid="{00000000-0005-0000-0000-000022020000}"/>
    <cellStyle name="Hyperlink 2 2 2 3 2 5 2" xfId="1794" xr:uid="{00000000-0005-0000-0000-000023020000}"/>
    <cellStyle name="Hyperlink 2 2 2 3 2 5 2 2" xfId="4005" xr:uid="{00000000-0005-0000-0000-000024020000}"/>
    <cellStyle name="Hyperlink 2 2 2 3 2 5 3" xfId="2900" xr:uid="{00000000-0005-0000-0000-000025020000}"/>
    <cellStyle name="Hyperlink 2 2 2 3 2 6" xfId="1242" xr:uid="{00000000-0005-0000-0000-000026020000}"/>
    <cellStyle name="Hyperlink 2 2 2 3 2 6 2" xfId="3453" xr:uid="{00000000-0005-0000-0000-000027020000}"/>
    <cellStyle name="Hyperlink 2 2 2 3 2 7" xfId="2348" xr:uid="{00000000-0005-0000-0000-000028020000}"/>
    <cellStyle name="Hyperlink 2 2 2 3 3" xfId="175" xr:uid="{00000000-0005-0000-0000-000029020000}"/>
    <cellStyle name="Hyperlink 2 2 2 3 3 2" xfId="451" xr:uid="{00000000-0005-0000-0000-00002A020000}"/>
    <cellStyle name="Hyperlink 2 2 2 3 3 2 2" xfId="1003" xr:uid="{00000000-0005-0000-0000-00002B020000}"/>
    <cellStyle name="Hyperlink 2 2 2 3 3 2 2 2" xfId="2116" xr:uid="{00000000-0005-0000-0000-00002C020000}"/>
    <cellStyle name="Hyperlink 2 2 2 3 3 2 2 2 2" xfId="4327" xr:uid="{00000000-0005-0000-0000-00002D020000}"/>
    <cellStyle name="Hyperlink 2 2 2 3 3 2 2 3" xfId="3222" xr:uid="{00000000-0005-0000-0000-00002E020000}"/>
    <cellStyle name="Hyperlink 2 2 2 3 3 2 3" xfId="1564" xr:uid="{00000000-0005-0000-0000-00002F020000}"/>
    <cellStyle name="Hyperlink 2 2 2 3 3 2 3 2" xfId="3775" xr:uid="{00000000-0005-0000-0000-000030020000}"/>
    <cellStyle name="Hyperlink 2 2 2 3 3 2 4" xfId="2670" xr:uid="{00000000-0005-0000-0000-000031020000}"/>
    <cellStyle name="Hyperlink 2 2 2 3 3 3" xfId="727" xr:uid="{00000000-0005-0000-0000-000032020000}"/>
    <cellStyle name="Hyperlink 2 2 2 3 3 3 2" xfId="1840" xr:uid="{00000000-0005-0000-0000-000033020000}"/>
    <cellStyle name="Hyperlink 2 2 2 3 3 3 2 2" xfId="4051" xr:uid="{00000000-0005-0000-0000-000034020000}"/>
    <cellStyle name="Hyperlink 2 2 2 3 3 3 3" xfId="2946" xr:uid="{00000000-0005-0000-0000-000035020000}"/>
    <cellStyle name="Hyperlink 2 2 2 3 3 4" xfId="1288" xr:uid="{00000000-0005-0000-0000-000036020000}"/>
    <cellStyle name="Hyperlink 2 2 2 3 3 4 2" xfId="3499" xr:uid="{00000000-0005-0000-0000-000037020000}"/>
    <cellStyle name="Hyperlink 2 2 2 3 3 5" xfId="2394" xr:uid="{00000000-0005-0000-0000-000038020000}"/>
    <cellStyle name="Hyperlink 2 2 2 3 4" xfId="267" xr:uid="{00000000-0005-0000-0000-000039020000}"/>
    <cellStyle name="Hyperlink 2 2 2 3 4 2" xfId="543" xr:uid="{00000000-0005-0000-0000-00003A020000}"/>
    <cellStyle name="Hyperlink 2 2 2 3 4 2 2" xfId="1095" xr:uid="{00000000-0005-0000-0000-00003B020000}"/>
    <cellStyle name="Hyperlink 2 2 2 3 4 2 2 2" xfId="2208" xr:uid="{00000000-0005-0000-0000-00003C020000}"/>
    <cellStyle name="Hyperlink 2 2 2 3 4 2 2 2 2" xfId="4419" xr:uid="{00000000-0005-0000-0000-00003D020000}"/>
    <cellStyle name="Hyperlink 2 2 2 3 4 2 2 3" xfId="3314" xr:uid="{00000000-0005-0000-0000-00003E020000}"/>
    <cellStyle name="Hyperlink 2 2 2 3 4 2 3" xfId="1656" xr:uid="{00000000-0005-0000-0000-00003F020000}"/>
    <cellStyle name="Hyperlink 2 2 2 3 4 2 3 2" xfId="3867" xr:uid="{00000000-0005-0000-0000-000040020000}"/>
    <cellStyle name="Hyperlink 2 2 2 3 4 2 4" xfId="2762" xr:uid="{00000000-0005-0000-0000-000041020000}"/>
    <cellStyle name="Hyperlink 2 2 2 3 4 3" xfId="819" xr:uid="{00000000-0005-0000-0000-000042020000}"/>
    <cellStyle name="Hyperlink 2 2 2 3 4 3 2" xfId="1932" xr:uid="{00000000-0005-0000-0000-000043020000}"/>
    <cellStyle name="Hyperlink 2 2 2 3 4 3 2 2" xfId="4143" xr:uid="{00000000-0005-0000-0000-000044020000}"/>
    <cellStyle name="Hyperlink 2 2 2 3 4 3 3" xfId="3038" xr:uid="{00000000-0005-0000-0000-000045020000}"/>
    <cellStyle name="Hyperlink 2 2 2 3 4 4" xfId="1380" xr:uid="{00000000-0005-0000-0000-000046020000}"/>
    <cellStyle name="Hyperlink 2 2 2 3 4 4 2" xfId="3591" xr:uid="{00000000-0005-0000-0000-000047020000}"/>
    <cellStyle name="Hyperlink 2 2 2 3 4 5" xfId="2486" xr:uid="{00000000-0005-0000-0000-000048020000}"/>
    <cellStyle name="Hyperlink 2 2 2 3 5" xfId="359" xr:uid="{00000000-0005-0000-0000-000049020000}"/>
    <cellStyle name="Hyperlink 2 2 2 3 5 2" xfId="911" xr:uid="{00000000-0005-0000-0000-00004A020000}"/>
    <cellStyle name="Hyperlink 2 2 2 3 5 2 2" xfId="2024" xr:uid="{00000000-0005-0000-0000-00004B020000}"/>
    <cellStyle name="Hyperlink 2 2 2 3 5 2 2 2" xfId="4235" xr:uid="{00000000-0005-0000-0000-00004C020000}"/>
    <cellStyle name="Hyperlink 2 2 2 3 5 2 3" xfId="3130" xr:uid="{00000000-0005-0000-0000-00004D020000}"/>
    <cellStyle name="Hyperlink 2 2 2 3 5 3" xfId="1472" xr:uid="{00000000-0005-0000-0000-00004E020000}"/>
    <cellStyle name="Hyperlink 2 2 2 3 5 3 2" xfId="3683" xr:uid="{00000000-0005-0000-0000-00004F020000}"/>
    <cellStyle name="Hyperlink 2 2 2 3 5 4" xfId="2578" xr:uid="{00000000-0005-0000-0000-000050020000}"/>
    <cellStyle name="Hyperlink 2 2 2 3 6" xfId="635" xr:uid="{00000000-0005-0000-0000-000051020000}"/>
    <cellStyle name="Hyperlink 2 2 2 3 6 2" xfId="1748" xr:uid="{00000000-0005-0000-0000-000052020000}"/>
    <cellStyle name="Hyperlink 2 2 2 3 6 2 2" xfId="3959" xr:uid="{00000000-0005-0000-0000-000053020000}"/>
    <cellStyle name="Hyperlink 2 2 2 3 6 3" xfId="2854" xr:uid="{00000000-0005-0000-0000-000054020000}"/>
    <cellStyle name="Hyperlink 2 2 2 3 7" xfId="1196" xr:uid="{00000000-0005-0000-0000-000055020000}"/>
    <cellStyle name="Hyperlink 2 2 2 3 7 2" xfId="3407" xr:uid="{00000000-0005-0000-0000-000056020000}"/>
    <cellStyle name="Hyperlink 2 2 2 3 8" xfId="2302" xr:uid="{00000000-0005-0000-0000-000057020000}"/>
    <cellStyle name="Hyperlink 2 2 2 4" xfId="109" xr:uid="{00000000-0005-0000-0000-000058020000}"/>
    <cellStyle name="Hyperlink 2 2 2 4 2" xfId="201" xr:uid="{00000000-0005-0000-0000-000059020000}"/>
    <cellStyle name="Hyperlink 2 2 2 4 2 2" xfId="477" xr:uid="{00000000-0005-0000-0000-00005A020000}"/>
    <cellStyle name="Hyperlink 2 2 2 4 2 2 2" xfId="1029" xr:uid="{00000000-0005-0000-0000-00005B020000}"/>
    <cellStyle name="Hyperlink 2 2 2 4 2 2 2 2" xfId="2142" xr:uid="{00000000-0005-0000-0000-00005C020000}"/>
    <cellStyle name="Hyperlink 2 2 2 4 2 2 2 2 2" xfId="4353" xr:uid="{00000000-0005-0000-0000-00005D020000}"/>
    <cellStyle name="Hyperlink 2 2 2 4 2 2 2 3" xfId="3248" xr:uid="{00000000-0005-0000-0000-00005E020000}"/>
    <cellStyle name="Hyperlink 2 2 2 4 2 2 3" xfId="1590" xr:uid="{00000000-0005-0000-0000-00005F020000}"/>
    <cellStyle name="Hyperlink 2 2 2 4 2 2 3 2" xfId="3801" xr:uid="{00000000-0005-0000-0000-000060020000}"/>
    <cellStyle name="Hyperlink 2 2 2 4 2 2 4" xfId="2696" xr:uid="{00000000-0005-0000-0000-000061020000}"/>
    <cellStyle name="Hyperlink 2 2 2 4 2 3" xfId="753" xr:uid="{00000000-0005-0000-0000-000062020000}"/>
    <cellStyle name="Hyperlink 2 2 2 4 2 3 2" xfId="1866" xr:uid="{00000000-0005-0000-0000-000063020000}"/>
    <cellStyle name="Hyperlink 2 2 2 4 2 3 2 2" xfId="4077" xr:uid="{00000000-0005-0000-0000-000064020000}"/>
    <cellStyle name="Hyperlink 2 2 2 4 2 3 3" xfId="2972" xr:uid="{00000000-0005-0000-0000-000065020000}"/>
    <cellStyle name="Hyperlink 2 2 2 4 2 4" xfId="1314" xr:uid="{00000000-0005-0000-0000-000066020000}"/>
    <cellStyle name="Hyperlink 2 2 2 4 2 4 2" xfId="3525" xr:uid="{00000000-0005-0000-0000-000067020000}"/>
    <cellStyle name="Hyperlink 2 2 2 4 2 5" xfId="2420" xr:uid="{00000000-0005-0000-0000-000068020000}"/>
    <cellStyle name="Hyperlink 2 2 2 4 3" xfId="293" xr:uid="{00000000-0005-0000-0000-000069020000}"/>
    <cellStyle name="Hyperlink 2 2 2 4 3 2" xfId="569" xr:uid="{00000000-0005-0000-0000-00006A020000}"/>
    <cellStyle name="Hyperlink 2 2 2 4 3 2 2" xfId="1121" xr:uid="{00000000-0005-0000-0000-00006B020000}"/>
    <cellStyle name="Hyperlink 2 2 2 4 3 2 2 2" xfId="2234" xr:uid="{00000000-0005-0000-0000-00006C020000}"/>
    <cellStyle name="Hyperlink 2 2 2 4 3 2 2 2 2" xfId="4445" xr:uid="{00000000-0005-0000-0000-00006D020000}"/>
    <cellStyle name="Hyperlink 2 2 2 4 3 2 2 3" xfId="3340" xr:uid="{00000000-0005-0000-0000-00006E020000}"/>
    <cellStyle name="Hyperlink 2 2 2 4 3 2 3" xfId="1682" xr:uid="{00000000-0005-0000-0000-00006F020000}"/>
    <cellStyle name="Hyperlink 2 2 2 4 3 2 3 2" xfId="3893" xr:uid="{00000000-0005-0000-0000-000070020000}"/>
    <cellStyle name="Hyperlink 2 2 2 4 3 2 4" xfId="2788" xr:uid="{00000000-0005-0000-0000-000071020000}"/>
    <cellStyle name="Hyperlink 2 2 2 4 3 3" xfId="845" xr:uid="{00000000-0005-0000-0000-000072020000}"/>
    <cellStyle name="Hyperlink 2 2 2 4 3 3 2" xfId="1958" xr:uid="{00000000-0005-0000-0000-000073020000}"/>
    <cellStyle name="Hyperlink 2 2 2 4 3 3 2 2" xfId="4169" xr:uid="{00000000-0005-0000-0000-000074020000}"/>
    <cellStyle name="Hyperlink 2 2 2 4 3 3 3" xfId="3064" xr:uid="{00000000-0005-0000-0000-000075020000}"/>
    <cellStyle name="Hyperlink 2 2 2 4 3 4" xfId="1406" xr:uid="{00000000-0005-0000-0000-000076020000}"/>
    <cellStyle name="Hyperlink 2 2 2 4 3 4 2" xfId="3617" xr:uid="{00000000-0005-0000-0000-000077020000}"/>
    <cellStyle name="Hyperlink 2 2 2 4 3 5" xfId="2512" xr:uid="{00000000-0005-0000-0000-000078020000}"/>
    <cellStyle name="Hyperlink 2 2 2 4 4" xfId="385" xr:uid="{00000000-0005-0000-0000-000079020000}"/>
    <cellStyle name="Hyperlink 2 2 2 4 4 2" xfId="937" xr:uid="{00000000-0005-0000-0000-00007A020000}"/>
    <cellStyle name="Hyperlink 2 2 2 4 4 2 2" xfId="2050" xr:uid="{00000000-0005-0000-0000-00007B020000}"/>
    <cellStyle name="Hyperlink 2 2 2 4 4 2 2 2" xfId="4261" xr:uid="{00000000-0005-0000-0000-00007C020000}"/>
    <cellStyle name="Hyperlink 2 2 2 4 4 2 3" xfId="3156" xr:uid="{00000000-0005-0000-0000-00007D020000}"/>
    <cellStyle name="Hyperlink 2 2 2 4 4 3" xfId="1498" xr:uid="{00000000-0005-0000-0000-00007E020000}"/>
    <cellStyle name="Hyperlink 2 2 2 4 4 3 2" xfId="3709" xr:uid="{00000000-0005-0000-0000-00007F020000}"/>
    <cellStyle name="Hyperlink 2 2 2 4 4 4" xfId="2604" xr:uid="{00000000-0005-0000-0000-000080020000}"/>
    <cellStyle name="Hyperlink 2 2 2 4 5" xfId="661" xr:uid="{00000000-0005-0000-0000-000081020000}"/>
    <cellStyle name="Hyperlink 2 2 2 4 5 2" xfId="1774" xr:uid="{00000000-0005-0000-0000-000082020000}"/>
    <cellStyle name="Hyperlink 2 2 2 4 5 2 2" xfId="3985" xr:uid="{00000000-0005-0000-0000-000083020000}"/>
    <cellStyle name="Hyperlink 2 2 2 4 5 3" xfId="2880" xr:uid="{00000000-0005-0000-0000-000084020000}"/>
    <cellStyle name="Hyperlink 2 2 2 4 6" xfId="1222" xr:uid="{00000000-0005-0000-0000-000085020000}"/>
    <cellStyle name="Hyperlink 2 2 2 4 6 2" xfId="3433" xr:uid="{00000000-0005-0000-0000-000086020000}"/>
    <cellStyle name="Hyperlink 2 2 2 4 7" xfId="2328" xr:uid="{00000000-0005-0000-0000-000087020000}"/>
    <cellStyle name="Hyperlink 2 2 2 5" xfId="155" xr:uid="{00000000-0005-0000-0000-000088020000}"/>
    <cellStyle name="Hyperlink 2 2 2 5 2" xfId="431" xr:uid="{00000000-0005-0000-0000-000089020000}"/>
    <cellStyle name="Hyperlink 2 2 2 5 2 2" xfId="983" xr:uid="{00000000-0005-0000-0000-00008A020000}"/>
    <cellStyle name="Hyperlink 2 2 2 5 2 2 2" xfId="2096" xr:uid="{00000000-0005-0000-0000-00008B020000}"/>
    <cellStyle name="Hyperlink 2 2 2 5 2 2 2 2" xfId="4307" xr:uid="{00000000-0005-0000-0000-00008C020000}"/>
    <cellStyle name="Hyperlink 2 2 2 5 2 2 3" xfId="3202" xr:uid="{00000000-0005-0000-0000-00008D020000}"/>
    <cellStyle name="Hyperlink 2 2 2 5 2 3" xfId="1544" xr:uid="{00000000-0005-0000-0000-00008E020000}"/>
    <cellStyle name="Hyperlink 2 2 2 5 2 3 2" xfId="3755" xr:uid="{00000000-0005-0000-0000-00008F020000}"/>
    <cellStyle name="Hyperlink 2 2 2 5 2 4" xfId="2650" xr:uid="{00000000-0005-0000-0000-000090020000}"/>
    <cellStyle name="Hyperlink 2 2 2 5 3" xfId="707" xr:uid="{00000000-0005-0000-0000-000091020000}"/>
    <cellStyle name="Hyperlink 2 2 2 5 3 2" xfId="1820" xr:uid="{00000000-0005-0000-0000-000092020000}"/>
    <cellStyle name="Hyperlink 2 2 2 5 3 2 2" xfId="4031" xr:uid="{00000000-0005-0000-0000-000093020000}"/>
    <cellStyle name="Hyperlink 2 2 2 5 3 3" xfId="2926" xr:uid="{00000000-0005-0000-0000-000094020000}"/>
    <cellStyle name="Hyperlink 2 2 2 5 4" xfId="1268" xr:uid="{00000000-0005-0000-0000-000095020000}"/>
    <cellStyle name="Hyperlink 2 2 2 5 4 2" xfId="3479" xr:uid="{00000000-0005-0000-0000-000096020000}"/>
    <cellStyle name="Hyperlink 2 2 2 5 5" xfId="2374" xr:uid="{00000000-0005-0000-0000-000097020000}"/>
    <cellStyle name="Hyperlink 2 2 2 6" xfId="247" xr:uid="{00000000-0005-0000-0000-000098020000}"/>
    <cellStyle name="Hyperlink 2 2 2 6 2" xfId="523" xr:uid="{00000000-0005-0000-0000-000099020000}"/>
    <cellStyle name="Hyperlink 2 2 2 6 2 2" xfId="1075" xr:uid="{00000000-0005-0000-0000-00009A020000}"/>
    <cellStyle name="Hyperlink 2 2 2 6 2 2 2" xfId="2188" xr:uid="{00000000-0005-0000-0000-00009B020000}"/>
    <cellStyle name="Hyperlink 2 2 2 6 2 2 2 2" xfId="4399" xr:uid="{00000000-0005-0000-0000-00009C020000}"/>
    <cellStyle name="Hyperlink 2 2 2 6 2 2 3" xfId="3294" xr:uid="{00000000-0005-0000-0000-00009D020000}"/>
    <cellStyle name="Hyperlink 2 2 2 6 2 3" xfId="1636" xr:uid="{00000000-0005-0000-0000-00009E020000}"/>
    <cellStyle name="Hyperlink 2 2 2 6 2 3 2" xfId="3847" xr:uid="{00000000-0005-0000-0000-00009F020000}"/>
    <cellStyle name="Hyperlink 2 2 2 6 2 4" xfId="2742" xr:uid="{00000000-0005-0000-0000-0000A0020000}"/>
    <cellStyle name="Hyperlink 2 2 2 6 3" xfId="799" xr:uid="{00000000-0005-0000-0000-0000A1020000}"/>
    <cellStyle name="Hyperlink 2 2 2 6 3 2" xfId="1912" xr:uid="{00000000-0005-0000-0000-0000A2020000}"/>
    <cellStyle name="Hyperlink 2 2 2 6 3 2 2" xfId="4123" xr:uid="{00000000-0005-0000-0000-0000A3020000}"/>
    <cellStyle name="Hyperlink 2 2 2 6 3 3" xfId="3018" xr:uid="{00000000-0005-0000-0000-0000A4020000}"/>
    <cellStyle name="Hyperlink 2 2 2 6 4" xfId="1360" xr:uid="{00000000-0005-0000-0000-0000A5020000}"/>
    <cellStyle name="Hyperlink 2 2 2 6 4 2" xfId="3571" xr:uid="{00000000-0005-0000-0000-0000A6020000}"/>
    <cellStyle name="Hyperlink 2 2 2 6 5" xfId="2466" xr:uid="{00000000-0005-0000-0000-0000A7020000}"/>
    <cellStyle name="Hyperlink 2 2 2 7" xfId="339" xr:uid="{00000000-0005-0000-0000-0000A8020000}"/>
    <cellStyle name="Hyperlink 2 2 2 7 2" xfId="891" xr:uid="{00000000-0005-0000-0000-0000A9020000}"/>
    <cellStyle name="Hyperlink 2 2 2 7 2 2" xfId="2004" xr:uid="{00000000-0005-0000-0000-0000AA020000}"/>
    <cellStyle name="Hyperlink 2 2 2 7 2 2 2" xfId="4215" xr:uid="{00000000-0005-0000-0000-0000AB020000}"/>
    <cellStyle name="Hyperlink 2 2 2 7 2 3" xfId="3110" xr:uid="{00000000-0005-0000-0000-0000AC020000}"/>
    <cellStyle name="Hyperlink 2 2 2 7 3" xfId="1452" xr:uid="{00000000-0005-0000-0000-0000AD020000}"/>
    <cellStyle name="Hyperlink 2 2 2 7 3 2" xfId="3663" xr:uid="{00000000-0005-0000-0000-0000AE020000}"/>
    <cellStyle name="Hyperlink 2 2 2 7 4" xfId="2558" xr:uid="{00000000-0005-0000-0000-0000AF020000}"/>
    <cellStyle name="Hyperlink 2 2 2 8" xfId="615" xr:uid="{00000000-0005-0000-0000-0000B0020000}"/>
    <cellStyle name="Hyperlink 2 2 2 8 2" xfId="1728" xr:uid="{00000000-0005-0000-0000-0000B1020000}"/>
    <cellStyle name="Hyperlink 2 2 2 8 2 2" xfId="3939" xr:uid="{00000000-0005-0000-0000-0000B2020000}"/>
    <cellStyle name="Hyperlink 2 2 2 8 3" xfId="2834" xr:uid="{00000000-0005-0000-0000-0000B3020000}"/>
    <cellStyle name="Hyperlink 2 2 2 9" xfId="1176" xr:uid="{00000000-0005-0000-0000-0000B4020000}"/>
    <cellStyle name="Hyperlink 2 2 2 9 2" xfId="3387" xr:uid="{00000000-0005-0000-0000-0000B5020000}"/>
    <cellStyle name="Hyperlink 2 2 3" xfId="68" xr:uid="{00000000-0005-0000-0000-0000B6020000}"/>
    <cellStyle name="Hyperlink 2 2 3 2" xfId="88" xr:uid="{00000000-0005-0000-0000-0000B7020000}"/>
    <cellStyle name="Hyperlink 2 2 3 2 2" xfId="134" xr:uid="{00000000-0005-0000-0000-0000B8020000}"/>
    <cellStyle name="Hyperlink 2 2 3 2 2 2" xfId="226" xr:uid="{00000000-0005-0000-0000-0000B9020000}"/>
    <cellStyle name="Hyperlink 2 2 3 2 2 2 2" xfId="502" xr:uid="{00000000-0005-0000-0000-0000BA020000}"/>
    <cellStyle name="Hyperlink 2 2 3 2 2 2 2 2" xfId="1054" xr:uid="{00000000-0005-0000-0000-0000BB020000}"/>
    <cellStyle name="Hyperlink 2 2 3 2 2 2 2 2 2" xfId="2167" xr:uid="{00000000-0005-0000-0000-0000BC020000}"/>
    <cellStyle name="Hyperlink 2 2 3 2 2 2 2 2 2 2" xfId="4378" xr:uid="{00000000-0005-0000-0000-0000BD020000}"/>
    <cellStyle name="Hyperlink 2 2 3 2 2 2 2 2 3" xfId="3273" xr:uid="{00000000-0005-0000-0000-0000BE020000}"/>
    <cellStyle name="Hyperlink 2 2 3 2 2 2 2 3" xfId="1615" xr:uid="{00000000-0005-0000-0000-0000BF020000}"/>
    <cellStyle name="Hyperlink 2 2 3 2 2 2 2 3 2" xfId="3826" xr:uid="{00000000-0005-0000-0000-0000C0020000}"/>
    <cellStyle name="Hyperlink 2 2 3 2 2 2 2 4" xfId="2721" xr:uid="{00000000-0005-0000-0000-0000C1020000}"/>
    <cellStyle name="Hyperlink 2 2 3 2 2 2 3" xfId="778" xr:uid="{00000000-0005-0000-0000-0000C2020000}"/>
    <cellStyle name="Hyperlink 2 2 3 2 2 2 3 2" xfId="1891" xr:uid="{00000000-0005-0000-0000-0000C3020000}"/>
    <cellStyle name="Hyperlink 2 2 3 2 2 2 3 2 2" xfId="4102" xr:uid="{00000000-0005-0000-0000-0000C4020000}"/>
    <cellStyle name="Hyperlink 2 2 3 2 2 2 3 3" xfId="2997" xr:uid="{00000000-0005-0000-0000-0000C5020000}"/>
    <cellStyle name="Hyperlink 2 2 3 2 2 2 4" xfId="1339" xr:uid="{00000000-0005-0000-0000-0000C6020000}"/>
    <cellStyle name="Hyperlink 2 2 3 2 2 2 4 2" xfId="3550" xr:uid="{00000000-0005-0000-0000-0000C7020000}"/>
    <cellStyle name="Hyperlink 2 2 3 2 2 2 5" xfId="2445" xr:uid="{00000000-0005-0000-0000-0000C8020000}"/>
    <cellStyle name="Hyperlink 2 2 3 2 2 3" xfId="318" xr:uid="{00000000-0005-0000-0000-0000C9020000}"/>
    <cellStyle name="Hyperlink 2 2 3 2 2 3 2" xfId="594" xr:uid="{00000000-0005-0000-0000-0000CA020000}"/>
    <cellStyle name="Hyperlink 2 2 3 2 2 3 2 2" xfId="1146" xr:uid="{00000000-0005-0000-0000-0000CB020000}"/>
    <cellStyle name="Hyperlink 2 2 3 2 2 3 2 2 2" xfId="2259" xr:uid="{00000000-0005-0000-0000-0000CC020000}"/>
    <cellStyle name="Hyperlink 2 2 3 2 2 3 2 2 2 2" xfId="4470" xr:uid="{00000000-0005-0000-0000-0000CD020000}"/>
    <cellStyle name="Hyperlink 2 2 3 2 2 3 2 2 3" xfId="3365" xr:uid="{00000000-0005-0000-0000-0000CE020000}"/>
    <cellStyle name="Hyperlink 2 2 3 2 2 3 2 3" xfId="1707" xr:uid="{00000000-0005-0000-0000-0000CF020000}"/>
    <cellStyle name="Hyperlink 2 2 3 2 2 3 2 3 2" xfId="3918" xr:uid="{00000000-0005-0000-0000-0000D0020000}"/>
    <cellStyle name="Hyperlink 2 2 3 2 2 3 2 4" xfId="2813" xr:uid="{00000000-0005-0000-0000-0000D1020000}"/>
    <cellStyle name="Hyperlink 2 2 3 2 2 3 3" xfId="870" xr:uid="{00000000-0005-0000-0000-0000D2020000}"/>
    <cellStyle name="Hyperlink 2 2 3 2 2 3 3 2" xfId="1983" xr:uid="{00000000-0005-0000-0000-0000D3020000}"/>
    <cellStyle name="Hyperlink 2 2 3 2 2 3 3 2 2" xfId="4194" xr:uid="{00000000-0005-0000-0000-0000D4020000}"/>
    <cellStyle name="Hyperlink 2 2 3 2 2 3 3 3" xfId="3089" xr:uid="{00000000-0005-0000-0000-0000D5020000}"/>
    <cellStyle name="Hyperlink 2 2 3 2 2 3 4" xfId="1431" xr:uid="{00000000-0005-0000-0000-0000D6020000}"/>
    <cellStyle name="Hyperlink 2 2 3 2 2 3 4 2" xfId="3642" xr:uid="{00000000-0005-0000-0000-0000D7020000}"/>
    <cellStyle name="Hyperlink 2 2 3 2 2 3 5" xfId="2537" xr:uid="{00000000-0005-0000-0000-0000D8020000}"/>
    <cellStyle name="Hyperlink 2 2 3 2 2 4" xfId="410" xr:uid="{00000000-0005-0000-0000-0000D9020000}"/>
    <cellStyle name="Hyperlink 2 2 3 2 2 4 2" xfId="962" xr:uid="{00000000-0005-0000-0000-0000DA020000}"/>
    <cellStyle name="Hyperlink 2 2 3 2 2 4 2 2" xfId="2075" xr:uid="{00000000-0005-0000-0000-0000DB020000}"/>
    <cellStyle name="Hyperlink 2 2 3 2 2 4 2 2 2" xfId="4286" xr:uid="{00000000-0005-0000-0000-0000DC020000}"/>
    <cellStyle name="Hyperlink 2 2 3 2 2 4 2 3" xfId="3181" xr:uid="{00000000-0005-0000-0000-0000DD020000}"/>
    <cellStyle name="Hyperlink 2 2 3 2 2 4 3" xfId="1523" xr:uid="{00000000-0005-0000-0000-0000DE020000}"/>
    <cellStyle name="Hyperlink 2 2 3 2 2 4 3 2" xfId="3734" xr:uid="{00000000-0005-0000-0000-0000DF020000}"/>
    <cellStyle name="Hyperlink 2 2 3 2 2 4 4" xfId="2629" xr:uid="{00000000-0005-0000-0000-0000E0020000}"/>
    <cellStyle name="Hyperlink 2 2 3 2 2 5" xfId="686" xr:uid="{00000000-0005-0000-0000-0000E1020000}"/>
    <cellStyle name="Hyperlink 2 2 3 2 2 5 2" xfId="1799" xr:uid="{00000000-0005-0000-0000-0000E2020000}"/>
    <cellStyle name="Hyperlink 2 2 3 2 2 5 2 2" xfId="4010" xr:uid="{00000000-0005-0000-0000-0000E3020000}"/>
    <cellStyle name="Hyperlink 2 2 3 2 2 5 3" xfId="2905" xr:uid="{00000000-0005-0000-0000-0000E4020000}"/>
    <cellStyle name="Hyperlink 2 2 3 2 2 6" xfId="1247" xr:uid="{00000000-0005-0000-0000-0000E5020000}"/>
    <cellStyle name="Hyperlink 2 2 3 2 2 6 2" xfId="3458" xr:uid="{00000000-0005-0000-0000-0000E6020000}"/>
    <cellStyle name="Hyperlink 2 2 3 2 2 7" xfId="2353" xr:uid="{00000000-0005-0000-0000-0000E7020000}"/>
    <cellStyle name="Hyperlink 2 2 3 2 3" xfId="180" xr:uid="{00000000-0005-0000-0000-0000E8020000}"/>
    <cellStyle name="Hyperlink 2 2 3 2 3 2" xfId="456" xr:uid="{00000000-0005-0000-0000-0000E9020000}"/>
    <cellStyle name="Hyperlink 2 2 3 2 3 2 2" xfId="1008" xr:uid="{00000000-0005-0000-0000-0000EA020000}"/>
    <cellStyle name="Hyperlink 2 2 3 2 3 2 2 2" xfId="2121" xr:uid="{00000000-0005-0000-0000-0000EB020000}"/>
    <cellStyle name="Hyperlink 2 2 3 2 3 2 2 2 2" xfId="4332" xr:uid="{00000000-0005-0000-0000-0000EC020000}"/>
    <cellStyle name="Hyperlink 2 2 3 2 3 2 2 3" xfId="3227" xr:uid="{00000000-0005-0000-0000-0000ED020000}"/>
    <cellStyle name="Hyperlink 2 2 3 2 3 2 3" xfId="1569" xr:uid="{00000000-0005-0000-0000-0000EE020000}"/>
    <cellStyle name="Hyperlink 2 2 3 2 3 2 3 2" xfId="3780" xr:uid="{00000000-0005-0000-0000-0000EF020000}"/>
    <cellStyle name="Hyperlink 2 2 3 2 3 2 4" xfId="2675" xr:uid="{00000000-0005-0000-0000-0000F0020000}"/>
    <cellStyle name="Hyperlink 2 2 3 2 3 3" xfId="732" xr:uid="{00000000-0005-0000-0000-0000F1020000}"/>
    <cellStyle name="Hyperlink 2 2 3 2 3 3 2" xfId="1845" xr:uid="{00000000-0005-0000-0000-0000F2020000}"/>
    <cellStyle name="Hyperlink 2 2 3 2 3 3 2 2" xfId="4056" xr:uid="{00000000-0005-0000-0000-0000F3020000}"/>
    <cellStyle name="Hyperlink 2 2 3 2 3 3 3" xfId="2951" xr:uid="{00000000-0005-0000-0000-0000F4020000}"/>
    <cellStyle name="Hyperlink 2 2 3 2 3 4" xfId="1293" xr:uid="{00000000-0005-0000-0000-0000F5020000}"/>
    <cellStyle name="Hyperlink 2 2 3 2 3 4 2" xfId="3504" xr:uid="{00000000-0005-0000-0000-0000F6020000}"/>
    <cellStyle name="Hyperlink 2 2 3 2 3 5" xfId="2399" xr:uid="{00000000-0005-0000-0000-0000F7020000}"/>
    <cellStyle name="Hyperlink 2 2 3 2 4" xfId="272" xr:uid="{00000000-0005-0000-0000-0000F8020000}"/>
    <cellStyle name="Hyperlink 2 2 3 2 4 2" xfId="548" xr:uid="{00000000-0005-0000-0000-0000F9020000}"/>
    <cellStyle name="Hyperlink 2 2 3 2 4 2 2" xfId="1100" xr:uid="{00000000-0005-0000-0000-0000FA020000}"/>
    <cellStyle name="Hyperlink 2 2 3 2 4 2 2 2" xfId="2213" xr:uid="{00000000-0005-0000-0000-0000FB020000}"/>
    <cellStyle name="Hyperlink 2 2 3 2 4 2 2 2 2" xfId="4424" xr:uid="{00000000-0005-0000-0000-0000FC020000}"/>
    <cellStyle name="Hyperlink 2 2 3 2 4 2 2 3" xfId="3319" xr:uid="{00000000-0005-0000-0000-0000FD020000}"/>
    <cellStyle name="Hyperlink 2 2 3 2 4 2 3" xfId="1661" xr:uid="{00000000-0005-0000-0000-0000FE020000}"/>
    <cellStyle name="Hyperlink 2 2 3 2 4 2 3 2" xfId="3872" xr:uid="{00000000-0005-0000-0000-0000FF020000}"/>
    <cellStyle name="Hyperlink 2 2 3 2 4 2 4" xfId="2767" xr:uid="{00000000-0005-0000-0000-000000030000}"/>
    <cellStyle name="Hyperlink 2 2 3 2 4 3" xfId="824" xr:uid="{00000000-0005-0000-0000-000001030000}"/>
    <cellStyle name="Hyperlink 2 2 3 2 4 3 2" xfId="1937" xr:uid="{00000000-0005-0000-0000-000002030000}"/>
    <cellStyle name="Hyperlink 2 2 3 2 4 3 2 2" xfId="4148" xr:uid="{00000000-0005-0000-0000-000003030000}"/>
    <cellStyle name="Hyperlink 2 2 3 2 4 3 3" xfId="3043" xr:uid="{00000000-0005-0000-0000-000004030000}"/>
    <cellStyle name="Hyperlink 2 2 3 2 4 4" xfId="1385" xr:uid="{00000000-0005-0000-0000-000005030000}"/>
    <cellStyle name="Hyperlink 2 2 3 2 4 4 2" xfId="3596" xr:uid="{00000000-0005-0000-0000-000006030000}"/>
    <cellStyle name="Hyperlink 2 2 3 2 4 5" xfId="2491" xr:uid="{00000000-0005-0000-0000-000007030000}"/>
    <cellStyle name="Hyperlink 2 2 3 2 5" xfId="364" xr:uid="{00000000-0005-0000-0000-000008030000}"/>
    <cellStyle name="Hyperlink 2 2 3 2 5 2" xfId="916" xr:uid="{00000000-0005-0000-0000-000009030000}"/>
    <cellStyle name="Hyperlink 2 2 3 2 5 2 2" xfId="2029" xr:uid="{00000000-0005-0000-0000-00000A030000}"/>
    <cellStyle name="Hyperlink 2 2 3 2 5 2 2 2" xfId="4240" xr:uid="{00000000-0005-0000-0000-00000B030000}"/>
    <cellStyle name="Hyperlink 2 2 3 2 5 2 3" xfId="3135" xr:uid="{00000000-0005-0000-0000-00000C030000}"/>
    <cellStyle name="Hyperlink 2 2 3 2 5 3" xfId="1477" xr:uid="{00000000-0005-0000-0000-00000D030000}"/>
    <cellStyle name="Hyperlink 2 2 3 2 5 3 2" xfId="3688" xr:uid="{00000000-0005-0000-0000-00000E030000}"/>
    <cellStyle name="Hyperlink 2 2 3 2 5 4" xfId="2583" xr:uid="{00000000-0005-0000-0000-00000F030000}"/>
    <cellStyle name="Hyperlink 2 2 3 2 6" xfId="640" xr:uid="{00000000-0005-0000-0000-000010030000}"/>
    <cellStyle name="Hyperlink 2 2 3 2 6 2" xfId="1753" xr:uid="{00000000-0005-0000-0000-000011030000}"/>
    <cellStyle name="Hyperlink 2 2 3 2 6 2 2" xfId="3964" xr:uid="{00000000-0005-0000-0000-000012030000}"/>
    <cellStyle name="Hyperlink 2 2 3 2 6 3" xfId="2859" xr:uid="{00000000-0005-0000-0000-000013030000}"/>
    <cellStyle name="Hyperlink 2 2 3 2 7" xfId="1201" xr:uid="{00000000-0005-0000-0000-000014030000}"/>
    <cellStyle name="Hyperlink 2 2 3 2 7 2" xfId="3412" xr:uid="{00000000-0005-0000-0000-000015030000}"/>
    <cellStyle name="Hyperlink 2 2 3 2 8" xfId="2307" xr:uid="{00000000-0005-0000-0000-000016030000}"/>
    <cellStyle name="Hyperlink 2 2 3 3" xfId="114" xr:uid="{00000000-0005-0000-0000-000017030000}"/>
    <cellStyle name="Hyperlink 2 2 3 3 2" xfId="206" xr:uid="{00000000-0005-0000-0000-000018030000}"/>
    <cellStyle name="Hyperlink 2 2 3 3 2 2" xfId="482" xr:uid="{00000000-0005-0000-0000-000019030000}"/>
    <cellStyle name="Hyperlink 2 2 3 3 2 2 2" xfId="1034" xr:uid="{00000000-0005-0000-0000-00001A030000}"/>
    <cellStyle name="Hyperlink 2 2 3 3 2 2 2 2" xfId="2147" xr:uid="{00000000-0005-0000-0000-00001B030000}"/>
    <cellStyle name="Hyperlink 2 2 3 3 2 2 2 2 2" xfId="4358" xr:uid="{00000000-0005-0000-0000-00001C030000}"/>
    <cellStyle name="Hyperlink 2 2 3 3 2 2 2 3" xfId="3253" xr:uid="{00000000-0005-0000-0000-00001D030000}"/>
    <cellStyle name="Hyperlink 2 2 3 3 2 2 3" xfId="1595" xr:uid="{00000000-0005-0000-0000-00001E030000}"/>
    <cellStyle name="Hyperlink 2 2 3 3 2 2 3 2" xfId="3806" xr:uid="{00000000-0005-0000-0000-00001F030000}"/>
    <cellStyle name="Hyperlink 2 2 3 3 2 2 4" xfId="2701" xr:uid="{00000000-0005-0000-0000-000020030000}"/>
    <cellStyle name="Hyperlink 2 2 3 3 2 3" xfId="758" xr:uid="{00000000-0005-0000-0000-000021030000}"/>
    <cellStyle name="Hyperlink 2 2 3 3 2 3 2" xfId="1871" xr:uid="{00000000-0005-0000-0000-000022030000}"/>
    <cellStyle name="Hyperlink 2 2 3 3 2 3 2 2" xfId="4082" xr:uid="{00000000-0005-0000-0000-000023030000}"/>
    <cellStyle name="Hyperlink 2 2 3 3 2 3 3" xfId="2977" xr:uid="{00000000-0005-0000-0000-000024030000}"/>
    <cellStyle name="Hyperlink 2 2 3 3 2 4" xfId="1319" xr:uid="{00000000-0005-0000-0000-000025030000}"/>
    <cellStyle name="Hyperlink 2 2 3 3 2 4 2" xfId="3530" xr:uid="{00000000-0005-0000-0000-000026030000}"/>
    <cellStyle name="Hyperlink 2 2 3 3 2 5" xfId="2425" xr:uid="{00000000-0005-0000-0000-000027030000}"/>
    <cellStyle name="Hyperlink 2 2 3 3 3" xfId="298" xr:uid="{00000000-0005-0000-0000-000028030000}"/>
    <cellStyle name="Hyperlink 2 2 3 3 3 2" xfId="574" xr:uid="{00000000-0005-0000-0000-000029030000}"/>
    <cellStyle name="Hyperlink 2 2 3 3 3 2 2" xfId="1126" xr:uid="{00000000-0005-0000-0000-00002A030000}"/>
    <cellStyle name="Hyperlink 2 2 3 3 3 2 2 2" xfId="2239" xr:uid="{00000000-0005-0000-0000-00002B030000}"/>
    <cellStyle name="Hyperlink 2 2 3 3 3 2 2 2 2" xfId="4450" xr:uid="{00000000-0005-0000-0000-00002C030000}"/>
    <cellStyle name="Hyperlink 2 2 3 3 3 2 2 3" xfId="3345" xr:uid="{00000000-0005-0000-0000-00002D030000}"/>
    <cellStyle name="Hyperlink 2 2 3 3 3 2 3" xfId="1687" xr:uid="{00000000-0005-0000-0000-00002E030000}"/>
    <cellStyle name="Hyperlink 2 2 3 3 3 2 3 2" xfId="3898" xr:uid="{00000000-0005-0000-0000-00002F030000}"/>
    <cellStyle name="Hyperlink 2 2 3 3 3 2 4" xfId="2793" xr:uid="{00000000-0005-0000-0000-000030030000}"/>
    <cellStyle name="Hyperlink 2 2 3 3 3 3" xfId="850" xr:uid="{00000000-0005-0000-0000-000031030000}"/>
    <cellStyle name="Hyperlink 2 2 3 3 3 3 2" xfId="1963" xr:uid="{00000000-0005-0000-0000-000032030000}"/>
    <cellStyle name="Hyperlink 2 2 3 3 3 3 2 2" xfId="4174" xr:uid="{00000000-0005-0000-0000-000033030000}"/>
    <cellStyle name="Hyperlink 2 2 3 3 3 3 3" xfId="3069" xr:uid="{00000000-0005-0000-0000-000034030000}"/>
    <cellStyle name="Hyperlink 2 2 3 3 3 4" xfId="1411" xr:uid="{00000000-0005-0000-0000-000035030000}"/>
    <cellStyle name="Hyperlink 2 2 3 3 3 4 2" xfId="3622" xr:uid="{00000000-0005-0000-0000-000036030000}"/>
    <cellStyle name="Hyperlink 2 2 3 3 3 5" xfId="2517" xr:uid="{00000000-0005-0000-0000-000037030000}"/>
    <cellStyle name="Hyperlink 2 2 3 3 4" xfId="390" xr:uid="{00000000-0005-0000-0000-000038030000}"/>
    <cellStyle name="Hyperlink 2 2 3 3 4 2" xfId="942" xr:uid="{00000000-0005-0000-0000-000039030000}"/>
    <cellStyle name="Hyperlink 2 2 3 3 4 2 2" xfId="2055" xr:uid="{00000000-0005-0000-0000-00003A030000}"/>
    <cellStyle name="Hyperlink 2 2 3 3 4 2 2 2" xfId="4266" xr:uid="{00000000-0005-0000-0000-00003B030000}"/>
    <cellStyle name="Hyperlink 2 2 3 3 4 2 3" xfId="3161" xr:uid="{00000000-0005-0000-0000-00003C030000}"/>
    <cellStyle name="Hyperlink 2 2 3 3 4 3" xfId="1503" xr:uid="{00000000-0005-0000-0000-00003D030000}"/>
    <cellStyle name="Hyperlink 2 2 3 3 4 3 2" xfId="3714" xr:uid="{00000000-0005-0000-0000-00003E030000}"/>
    <cellStyle name="Hyperlink 2 2 3 3 4 4" xfId="2609" xr:uid="{00000000-0005-0000-0000-00003F030000}"/>
    <cellStyle name="Hyperlink 2 2 3 3 5" xfId="666" xr:uid="{00000000-0005-0000-0000-000040030000}"/>
    <cellStyle name="Hyperlink 2 2 3 3 5 2" xfId="1779" xr:uid="{00000000-0005-0000-0000-000041030000}"/>
    <cellStyle name="Hyperlink 2 2 3 3 5 2 2" xfId="3990" xr:uid="{00000000-0005-0000-0000-000042030000}"/>
    <cellStyle name="Hyperlink 2 2 3 3 5 3" xfId="2885" xr:uid="{00000000-0005-0000-0000-000043030000}"/>
    <cellStyle name="Hyperlink 2 2 3 3 6" xfId="1227" xr:uid="{00000000-0005-0000-0000-000044030000}"/>
    <cellStyle name="Hyperlink 2 2 3 3 6 2" xfId="3438" xr:uid="{00000000-0005-0000-0000-000045030000}"/>
    <cellStyle name="Hyperlink 2 2 3 3 7" xfId="2333" xr:uid="{00000000-0005-0000-0000-000046030000}"/>
    <cellStyle name="Hyperlink 2 2 3 4" xfId="160" xr:uid="{00000000-0005-0000-0000-000047030000}"/>
    <cellStyle name="Hyperlink 2 2 3 4 2" xfId="436" xr:uid="{00000000-0005-0000-0000-000048030000}"/>
    <cellStyle name="Hyperlink 2 2 3 4 2 2" xfId="988" xr:uid="{00000000-0005-0000-0000-000049030000}"/>
    <cellStyle name="Hyperlink 2 2 3 4 2 2 2" xfId="2101" xr:uid="{00000000-0005-0000-0000-00004A030000}"/>
    <cellStyle name="Hyperlink 2 2 3 4 2 2 2 2" xfId="4312" xr:uid="{00000000-0005-0000-0000-00004B030000}"/>
    <cellStyle name="Hyperlink 2 2 3 4 2 2 3" xfId="3207" xr:uid="{00000000-0005-0000-0000-00004C030000}"/>
    <cellStyle name="Hyperlink 2 2 3 4 2 3" xfId="1549" xr:uid="{00000000-0005-0000-0000-00004D030000}"/>
    <cellStyle name="Hyperlink 2 2 3 4 2 3 2" xfId="3760" xr:uid="{00000000-0005-0000-0000-00004E030000}"/>
    <cellStyle name="Hyperlink 2 2 3 4 2 4" xfId="2655" xr:uid="{00000000-0005-0000-0000-00004F030000}"/>
    <cellStyle name="Hyperlink 2 2 3 4 3" xfId="712" xr:uid="{00000000-0005-0000-0000-000050030000}"/>
    <cellStyle name="Hyperlink 2 2 3 4 3 2" xfId="1825" xr:uid="{00000000-0005-0000-0000-000051030000}"/>
    <cellStyle name="Hyperlink 2 2 3 4 3 2 2" xfId="4036" xr:uid="{00000000-0005-0000-0000-000052030000}"/>
    <cellStyle name="Hyperlink 2 2 3 4 3 3" xfId="2931" xr:uid="{00000000-0005-0000-0000-000053030000}"/>
    <cellStyle name="Hyperlink 2 2 3 4 4" xfId="1273" xr:uid="{00000000-0005-0000-0000-000054030000}"/>
    <cellStyle name="Hyperlink 2 2 3 4 4 2" xfId="3484" xr:uid="{00000000-0005-0000-0000-000055030000}"/>
    <cellStyle name="Hyperlink 2 2 3 4 5" xfId="2379" xr:uid="{00000000-0005-0000-0000-000056030000}"/>
    <cellStyle name="Hyperlink 2 2 3 5" xfId="252" xr:uid="{00000000-0005-0000-0000-000057030000}"/>
    <cellStyle name="Hyperlink 2 2 3 5 2" xfId="528" xr:uid="{00000000-0005-0000-0000-000058030000}"/>
    <cellStyle name="Hyperlink 2 2 3 5 2 2" xfId="1080" xr:uid="{00000000-0005-0000-0000-000059030000}"/>
    <cellStyle name="Hyperlink 2 2 3 5 2 2 2" xfId="2193" xr:uid="{00000000-0005-0000-0000-00005A030000}"/>
    <cellStyle name="Hyperlink 2 2 3 5 2 2 2 2" xfId="4404" xr:uid="{00000000-0005-0000-0000-00005B030000}"/>
    <cellStyle name="Hyperlink 2 2 3 5 2 2 3" xfId="3299" xr:uid="{00000000-0005-0000-0000-00005C030000}"/>
    <cellStyle name="Hyperlink 2 2 3 5 2 3" xfId="1641" xr:uid="{00000000-0005-0000-0000-00005D030000}"/>
    <cellStyle name="Hyperlink 2 2 3 5 2 3 2" xfId="3852" xr:uid="{00000000-0005-0000-0000-00005E030000}"/>
    <cellStyle name="Hyperlink 2 2 3 5 2 4" xfId="2747" xr:uid="{00000000-0005-0000-0000-00005F030000}"/>
    <cellStyle name="Hyperlink 2 2 3 5 3" xfId="804" xr:uid="{00000000-0005-0000-0000-000060030000}"/>
    <cellStyle name="Hyperlink 2 2 3 5 3 2" xfId="1917" xr:uid="{00000000-0005-0000-0000-000061030000}"/>
    <cellStyle name="Hyperlink 2 2 3 5 3 2 2" xfId="4128" xr:uid="{00000000-0005-0000-0000-000062030000}"/>
    <cellStyle name="Hyperlink 2 2 3 5 3 3" xfId="3023" xr:uid="{00000000-0005-0000-0000-000063030000}"/>
    <cellStyle name="Hyperlink 2 2 3 5 4" xfId="1365" xr:uid="{00000000-0005-0000-0000-000064030000}"/>
    <cellStyle name="Hyperlink 2 2 3 5 4 2" xfId="3576" xr:uid="{00000000-0005-0000-0000-000065030000}"/>
    <cellStyle name="Hyperlink 2 2 3 5 5" xfId="2471" xr:uid="{00000000-0005-0000-0000-000066030000}"/>
    <cellStyle name="Hyperlink 2 2 3 6" xfId="344" xr:uid="{00000000-0005-0000-0000-000067030000}"/>
    <cellStyle name="Hyperlink 2 2 3 6 2" xfId="896" xr:uid="{00000000-0005-0000-0000-000068030000}"/>
    <cellStyle name="Hyperlink 2 2 3 6 2 2" xfId="2009" xr:uid="{00000000-0005-0000-0000-000069030000}"/>
    <cellStyle name="Hyperlink 2 2 3 6 2 2 2" xfId="4220" xr:uid="{00000000-0005-0000-0000-00006A030000}"/>
    <cellStyle name="Hyperlink 2 2 3 6 2 3" xfId="3115" xr:uid="{00000000-0005-0000-0000-00006B030000}"/>
    <cellStyle name="Hyperlink 2 2 3 6 3" xfId="1457" xr:uid="{00000000-0005-0000-0000-00006C030000}"/>
    <cellStyle name="Hyperlink 2 2 3 6 3 2" xfId="3668" xr:uid="{00000000-0005-0000-0000-00006D030000}"/>
    <cellStyle name="Hyperlink 2 2 3 6 4" xfId="2563" xr:uid="{00000000-0005-0000-0000-00006E030000}"/>
    <cellStyle name="Hyperlink 2 2 3 7" xfId="620" xr:uid="{00000000-0005-0000-0000-00006F030000}"/>
    <cellStyle name="Hyperlink 2 2 3 7 2" xfId="1733" xr:uid="{00000000-0005-0000-0000-000070030000}"/>
    <cellStyle name="Hyperlink 2 2 3 7 2 2" xfId="3944" xr:uid="{00000000-0005-0000-0000-000071030000}"/>
    <cellStyle name="Hyperlink 2 2 3 7 3" xfId="2839" xr:uid="{00000000-0005-0000-0000-000072030000}"/>
    <cellStyle name="Hyperlink 2 2 3 8" xfId="1181" xr:uid="{00000000-0005-0000-0000-000073030000}"/>
    <cellStyle name="Hyperlink 2 2 3 8 2" xfId="3392" xr:uid="{00000000-0005-0000-0000-000074030000}"/>
    <cellStyle name="Hyperlink 2 2 3 9" xfId="2287" xr:uid="{00000000-0005-0000-0000-000075030000}"/>
    <cellStyle name="Hyperlink 2 2 4" xfId="78" xr:uid="{00000000-0005-0000-0000-000076030000}"/>
    <cellStyle name="Hyperlink 2 2 4 2" xfId="124" xr:uid="{00000000-0005-0000-0000-000077030000}"/>
    <cellStyle name="Hyperlink 2 2 4 2 2" xfId="216" xr:uid="{00000000-0005-0000-0000-000078030000}"/>
    <cellStyle name="Hyperlink 2 2 4 2 2 2" xfId="492" xr:uid="{00000000-0005-0000-0000-000079030000}"/>
    <cellStyle name="Hyperlink 2 2 4 2 2 2 2" xfId="1044" xr:uid="{00000000-0005-0000-0000-00007A030000}"/>
    <cellStyle name="Hyperlink 2 2 4 2 2 2 2 2" xfId="2157" xr:uid="{00000000-0005-0000-0000-00007B030000}"/>
    <cellStyle name="Hyperlink 2 2 4 2 2 2 2 2 2" xfId="4368" xr:uid="{00000000-0005-0000-0000-00007C030000}"/>
    <cellStyle name="Hyperlink 2 2 4 2 2 2 2 3" xfId="3263" xr:uid="{00000000-0005-0000-0000-00007D030000}"/>
    <cellStyle name="Hyperlink 2 2 4 2 2 2 3" xfId="1605" xr:uid="{00000000-0005-0000-0000-00007E030000}"/>
    <cellStyle name="Hyperlink 2 2 4 2 2 2 3 2" xfId="3816" xr:uid="{00000000-0005-0000-0000-00007F030000}"/>
    <cellStyle name="Hyperlink 2 2 4 2 2 2 4" xfId="2711" xr:uid="{00000000-0005-0000-0000-000080030000}"/>
    <cellStyle name="Hyperlink 2 2 4 2 2 3" xfId="768" xr:uid="{00000000-0005-0000-0000-000081030000}"/>
    <cellStyle name="Hyperlink 2 2 4 2 2 3 2" xfId="1881" xr:uid="{00000000-0005-0000-0000-000082030000}"/>
    <cellStyle name="Hyperlink 2 2 4 2 2 3 2 2" xfId="4092" xr:uid="{00000000-0005-0000-0000-000083030000}"/>
    <cellStyle name="Hyperlink 2 2 4 2 2 3 3" xfId="2987" xr:uid="{00000000-0005-0000-0000-000084030000}"/>
    <cellStyle name="Hyperlink 2 2 4 2 2 4" xfId="1329" xr:uid="{00000000-0005-0000-0000-000085030000}"/>
    <cellStyle name="Hyperlink 2 2 4 2 2 4 2" xfId="3540" xr:uid="{00000000-0005-0000-0000-000086030000}"/>
    <cellStyle name="Hyperlink 2 2 4 2 2 5" xfId="2435" xr:uid="{00000000-0005-0000-0000-000087030000}"/>
    <cellStyle name="Hyperlink 2 2 4 2 3" xfId="308" xr:uid="{00000000-0005-0000-0000-000088030000}"/>
    <cellStyle name="Hyperlink 2 2 4 2 3 2" xfId="584" xr:uid="{00000000-0005-0000-0000-000089030000}"/>
    <cellStyle name="Hyperlink 2 2 4 2 3 2 2" xfId="1136" xr:uid="{00000000-0005-0000-0000-00008A030000}"/>
    <cellStyle name="Hyperlink 2 2 4 2 3 2 2 2" xfId="2249" xr:uid="{00000000-0005-0000-0000-00008B030000}"/>
    <cellStyle name="Hyperlink 2 2 4 2 3 2 2 2 2" xfId="4460" xr:uid="{00000000-0005-0000-0000-00008C030000}"/>
    <cellStyle name="Hyperlink 2 2 4 2 3 2 2 3" xfId="3355" xr:uid="{00000000-0005-0000-0000-00008D030000}"/>
    <cellStyle name="Hyperlink 2 2 4 2 3 2 3" xfId="1697" xr:uid="{00000000-0005-0000-0000-00008E030000}"/>
    <cellStyle name="Hyperlink 2 2 4 2 3 2 3 2" xfId="3908" xr:uid="{00000000-0005-0000-0000-00008F030000}"/>
    <cellStyle name="Hyperlink 2 2 4 2 3 2 4" xfId="2803" xr:uid="{00000000-0005-0000-0000-000090030000}"/>
    <cellStyle name="Hyperlink 2 2 4 2 3 3" xfId="860" xr:uid="{00000000-0005-0000-0000-000091030000}"/>
    <cellStyle name="Hyperlink 2 2 4 2 3 3 2" xfId="1973" xr:uid="{00000000-0005-0000-0000-000092030000}"/>
    <cellStyle name="Hyperlink 2 2 4 2 3 3 2 2" xfId="4184" xr:uid="{00000000-0005-0000-0000-000093030000}"/>
    <cellStyle name="Hyperlink 2 2 4 2 3 3 3" xfId="3079" xr:uid="{00000000-0005-0000-0000-000094030000}"/>
    <cellStyle name="Hyperlink 2 2 4 2 3 4" xfId="1421" xr:uid="{00000000-0005-0000-0000-000095030000}"/>
    <cellStyle name="Hyperlink 2 2 4 2 3 4 2" xfId="3632" xr:uid="{00000000-0005-0000-0000-000096030000}"/>
    <cellStyle name="Hyperlink 2 2 4 2 3 5" xfId="2527" xr:uid="{00000000-0005-0000-0000-000097030000}"/>
    <cellStyle name="Hyperlink 2 2 4 2 4" xfId="400" xr:uid="{00000000-0005-0000-0000-000098030000}"/>
    <cellStyle name="Hyperlink 2 2 4 2 4 2" xfId="952" xr:uid="{00000000-0005-0000-0000-000099030000}"/>
    <cellStyle name="Hyperlink 2 2 4 2 4 2 2" xfId="2065" xr:uid="{00000000-0005-0000-0000-00009A030000}"/>
    <cellStyle name="Hyperlink 2 2 4 2 4 2 2 2" xfId="4276" xr:uid="{00000000-0005-0000-0000-00009B030000}"/>
    <cellStyle name="Hyperlink 2 2 4 2 4 2 3" xfId="3171" xr:uid="{00000000-0005-0000-0000-00009C030000}"/>
    <cellStyle name="Hyperlink 2 2 4 2 4 3" xfId="1513" xr:uid="{00000000-0005-0000-0000-00009D030000}"/>
    <cellStyle name="Hyperlink 2 2 4 2 4 3 2" xfId="3724" xr:uid="{00000000-0005-0000-0000-00009E030000}"/>
    <cellStyle name="Hyperlink 2 2 4 2 4 4" xfId="2619" xr:uid="{00000000-0005-0000-0000-00009F030000}"/>
    <cellStyle name="Hyperlink 2 2 4 2 5" xfId="676" xr:uid="{00000000-0005-0000-0000-0000A0030000}"/>
    <cellStyle name="Hyperlink 2 2 4 2 5 2" xfId="1789" xr:uid="{00000000-0005-0000-0000-0000A1030000}"/>
    <cellStyle name="Hyperlink 2 2 4 2 5 2 2" xfId="4000" xr:uid="{00000000-0005-0000-0000-0000A2030000}"/>
    <cellStyle name="Hyperlink 2 2 4 2 5 3" xfId="2895" xr:uid="{00000000-0005-0000-0000-0000A3030000}"/>
    <cellStyle name="Hyperlink 2 2 4 2 6" xfId="1237" xr:uid="{00000000-0005-0000-0000-0000A4030000}"/>
    <cellStyle name="Hyperlink 2 2 4 2 6 2" xfId="3448" xr:uid="{00000000-0005-0000-0000-0000A5030000}"/>
    <cellStyle name="Hyperlink 2 2 4 2 7" xfId="2343" xr:uid="{00000000-0005-0000-0000-0000A6030000}"/>
    <cellStyle name="Hyperlink 2 2 4 3" xfId="170" xr:uid="{00000000-0005-0000-0000-0000A7030000}"/>
    <cellStyle name="Hyperlink 2 2 4 3 2" xfId="446" xr:uid="{00000000-0005-0000-0000-0000A8030000}"/>
    <cellStyle name="Hyperlink 2 2 4 3 2 2" xfId="998" xr:uid="{00000000-0005-0000-0000-0000A9030000}"/>
    <cellStyle name="Hyperlink 2 2 4 3 2 2 2" xfId="2111" xr:uid="{00000000-0005-0000-0000-0000AA030000}"/>
    <cellStyle name="Hyperlink 2 2 4 3 2 2 2 2" xfId="4322" xr:uid="{00000000-0005-0000-0000-0000AB030000}"/>
    <cellStyle name="Hyperlink 2 2 4 3 2 2 3" xfId="3217" xr:uid="{00000000-0005-0000-0000-0000AC030000}"/>
    <cellStyle name="Hyperlink 2 2 4 3 2 3" xfId="1559" xr:uid="{00000000-0005-0000-0000-0000AD030000}"/>
    <cellStyle name="Hyperlink 2 2 4 3 2 3 2" xfId="3770" xr:uid="{00000000-0005-0000-0000-0000AE030000}"/>
    <cellStyle name="Hyperlink 2 2 4 3 2 4" xfId="2665" xr:uid="{00000000-0005-0000-0000-0000AF030000}"/>
    <cellStyle name="Hyperlink 2 2 4 3 3" xfId="722" xr:uid="{00000000-0005-0000-0000-0000B0030000}"/>
    <cellStyle name="Hyperlink 2 2 4 3 3 2" xfId="1835" xr:uid="{00000000-0005-0000-0000-0000B1030000}"/>
    <cellStyle name="Hyperlink 2 2 4 3 3 2 2" xfId="4046" xr:uid="{00000000-0005-0000-0000-0000B2030000}"/>
    <cellStyle name="Hyperlink 2 2 4 3 3 3" xfId="2941" xr:uid="{00000000-0005-0000-0000-0000B3030000}"/>
    <cellStyle name="Hyperlink 2 2 4 3 4" xfId="1283" xr:uid="{00000000-0005-0000-0000-0000B4030000}"/>
    <cellStyle name="Hyperlink 2 2 4 3 4 2" xfId="3494" xr:uid="{00000000-0005-0000-0000-0000B5030000}"/>
    <cellStyle name="Hyperlink 2 2 4 3 5" xfId="2389" xr:uid="{00000000-0005-0000-0000-0000B6030000}"/>
    <cellStyle name="Hyperlink 2 2 4 4" xfId="262" xr:uid="{00000000-0005-0000-0000-0000B7030000}"/>
    <cellStyle name="Hyperlink 2 2 4 4 2" xfId="538" xr:uid="{00000000-0005-0000-0000-0000B8030000}"/>
    <cellStyle name="Hyperlink 2 2 4 4 2 2" xfId="1090" xr:uid="{00000000-0005-0000-0000-0000B9030000}"/>
    <cellStyle name="Hyperlink 2 2 4 4 2 2 2" xfId="2203" xr:uid="{00000000-0005-0000-0000-0000BA030000}"/>
    <cellStyle name="Hyperlink 2 2 4 4 2 2 2 2" xfId="4414" xr:uid="{00000000-0005-0000-0000-0000BB030000}"/>
    <cellStyle name="Hyperlink 2 2 4 4 2 2 3" xfId="3309" xr:uid="{00000000-0005-0000-0000-0000BC030000}"/>
    <cellStyle name="Hyperlink 2 2 4 4 2 3" xfId="1651" xr:uid="{00000000-0005-0000-0000-0000BD030000}"/>
    <cellStyle name="Hyperlink 2 2 4 4 2 3 2" xfId="3862" xr:uid="{00000000-0005-0000-0000-0000BE030000}"/>
    <cellStyle name="Hyperlink 2 2 4 4 2 4" xfId="2757" xr:uid="{00000000-0005-0000-0000-0000BF030000}"/>
    <cellStyle name="Hyperlink 2 2 4 4 3" xfId="814" xr:uid="{00000000-0005-0000-0000-0000C0030000}"/>
    <cellStyle name="Hyperlink 2 2 4 4 3 2" xfId="1927" xr:uid="{00000000-0005-0000-0000-0000C1030000}"/>
    <cellStyle name="Hyperlink 2 2 4 4 3 2 2" xfId="4138" xr:uid="{00000000-0005-0000-0000-0000C2030000}"/>
    <cellStyle name="Hyperlink 2 2 4 4 3 3" xfId="3033" xr:uid="{00000000-0005-0000-0000-0000C3030000}"/>
    <cellStyle name="Hyperlink 2 2 4 4 4" xfId="1375" xr:uid="{00000000-0005-0000-0000-0000C4030000}"/>
    <cellStyle name="Hyperlink 2 2 4 4 4 2" xfId="3586" xr:uid="{00000000-0005-0000-0000-0000C5030000}"/>
    <cellStyle name="Hyperlink 2 2 4 4 5" xfId="2481" xr:uid="{00000000-0005-0000-0000-0000C6030000}"/>
    <cellStyle name="Hyperlink 2 2 4 5" xfId="354" xr:uid="{00000000-0005-0000-0000-0000C7030000}"/>
    <cellStyle name="Hyperlink 2 2 4 5 2" xfId="906" xr:uid="{00000000-0005-0000-0000-0000C8030000}"/>
    <cellStyle name="Hyperlink 2 2 4 5 2 2" xfId="2019" xr:uid="{00000000-0005-0000-0000-0000C9030000}"/>
    <cellStyle name="Hyperlink 2 2 4 5 2 2 2" xfId="4230" xr:uid="{00000000-0005-0000-0000-0000CA030000}"/>
    <cellStyle name="Hyperlink 2 2 4 5 2 3" xfId="3125" xr:uid="{00000000-0005-0000-0000-0000CB030000}"/>
    <cellStyle name="Hyperlink 2 2 4 5 3" xfId="1467" xr:uid="{00000000-0005-0000-0000-0000CC030000}"/>
    <cellStyle name="Hyperlink 2 2 4 5 3 2" xfId="3678" xr:uid="{00000000-0005-0000-0000-0000CD030000}"/>
    <cellStyle name="Hyperlink 2 2 4 5 4" xfId="2573" xr:uid="{00000000-0005-0000-0000-0000CE030000}"/>
    <cellStyle name="Hyperlink 2 2 4 6" xfId="630" xr:uid="{00000000-0005-0000-0000-0000CF030000}"/>
    <cellStyle name="Hyperlink 2 2 4 6 2" xfId="1743" xr:uid="{00000000-0005-0000-0000-0000D0030000}"/>
    <cellStyle name="Hyperlink 2 2 4 6 2 2" xfId="3954" xr:uid="{00000000-0005-0000-0000-0000D1030000}"/>
    <cellStyle name="Hyperlink 2 2 4 6 3" xfId="2849" xr:uid="{00000000-0005-0000-0000-0000D2030000}"/>
    <cellStyle name="Hyperlink 2 2 4 7" xfId="1191" xr:uid="{00000000-0005-0000-0000-0000D3030000}"/>
    <cellStyle name="Hyperlink 2 2 4 7 2" xfId="3402" xr:uid="{00000000-0005-0000-0000-0000D4030000}"/>
    <cellStyle name="Hyperlink 2 2 4 8" xfId="2297" xr:uid="{00000000-0005-0000-0000-0000D5030000}"/>
    <cellStyle name="Hyperlink 2 2 5" xfId="99" xr:uid="{00000000-0005-0000-0000-0000D6030000}"/>
    <cellStyle name="Hyperlink 2 2 5 2" xfId="145" xr:uid="{00000000-0005-0000-0000-0000D7030000}"/>
    <cellStyle name="Hyperlink 2 2 5 2 2" xfId="237" xr:uid="{00000000-0005-0000-0000-0000D8030000}"/>
    <cellStyle name="Hyperlink 2 2 5 2 2 2" xfId="513" xr:uid="{00000000-0005-0000-0000-0000D9030000}"/>
    <cellStyle name="Hyperlink 2 2 5 2 2 2 2" xfId="1065" xr:uid="{00000000-0005-0000-0000-0000DA030000}"/>
    <cellStyle name="Hyperlink 2 2 5 2 2 2 2 2" xfId="2178" xr:uid="{00000000-0005-0000-0000-0000DB030000}"/>
    <cellStyle name="Hyperlink 2 2 5 2 2 2 2 2 2" xfId="4389" xr:uid="{00000000-0005-0000-0000-0000DC030000}"/>
    <cellStyle name="Hyperlink 2 2 5 2 2 2 2 3" xfId="3284" xr:uid="{00000000-0005-0000-0000-0000DD030000}"/>
    <cellStyle name="Hyperlink 2 2 5 2 2 2 3" xfId="1626" xr:uid="{00000000-0005-0000-0000-0000DE030000}"/>
    <cellStyle name="Hyperlink 2 2 5 2 2 2 3 2" xfId="3837" xr:uid="{00000000-0005-0000-0000-0000DF030000}"/>
    <cellStyle name="Hyperlink 2 2 5 2 2 2 4" xfId="2732" xr:uid="{00000000-0005-0000-0000-0000E0030000}"/>
    <cellStyle name="Hyperlink 2 2 5 2 2 3" xfId="789" xr:uid="{00000000-0005-0000-0000-0000E1030000}"/>
    <cellStyle name="Hyperlink 2 2 5 2 2 3 2" xfId="1902" xr:uid="{00000000-0005-0000-0000-0000E2030000}"/>
    <cellStyle name="Hyperlink 2 2 5 2 2 3 2 2" xfId="4113" xr:uid="{00000000-0005-0000-0000-0000E3030000}"/>
    <cellStyle name="Hyperlink 2 2 5 2 2 3 3" xfId="3008" xr:uid="{00000000-0005-0000-0000-0000E4030000}"/>
    <cellStyle name="Hyperlink 2 2 5 2 2 4" xfId="1350" xr:uid="{00000000-0005-0000-0000-0000E5030000}"/>
    <cellStyle name="Hyperlink 2 2 5 2 2 4 2" xfId="3561" xr:uid="{00000000-0005-0000-0000-0000E6030000}"/>
    <cellStyle name="Hyperlink 2 2 5 2 2 5" xfId="2456" xr:uid="{00000000-0005-0000-0000-0000E7030000}"/>
    <cellStyle name="Hyperlink 2 2 5 2 3" xfId="329" xr:uid="{00000000-0005-0000-0000-0000E8030000}"/>
    <cellStyle name="Hyperlink 2 2 5 2 3 2" xfId="605" xr:uid="{00000000-0005-0000-0000-0000E9030000}"/>
    <cellStyle name="Hyperlink 2 2 5 2 3 2 2" xfId="1157" xr:uid="{00000000-0005-0000-0000-0000EA030000}"/>
    <cellStyle name="Hyperlink 2 2 5 2 3 2 2 2" xfId="2270" xr:uid="{00000000-0005-0000-0000-0000EB030000}"/>
    <cellStyle name="Hyperlink 2 2 5 2 3 2 2 2 2" xfId="4481" xr:uid="{00000000-0005-0000-0000-0000EC030000}"/>
    <cellStyle name="Hyperlink 2 2 5 2 3 2 2 3" xfId="3376" xr:uid="{00000000-0005-0000-0000-0000ED030000}"/>
    <cellStyle name="Hyperlink 2 2 5 2 3 2 3" xfId="1718" xr:uid="{00000000-0005-0000-0000-0000EE030000}"/>
    <cellStyle name="Hyperlink 2 2 5 2 3 2 3 2" xfId="3929" xr:uid="{00000000-0005-0000-0000-0000EF030000}"/>
    <cellStyle name="Hyperlink 2 2 5 2 3 2 4" xfId="2824" xr:uid="{00000000-0005-0000-0000-0000F0030000}"/>
    <cellStyle name="Hyperlink 2 2 5 2 3 3" xfId="881" xr:uid="{00000000-0005-0000-0000-0000F1030000}"/>
    <cellStyle name="Hyperlink 2 2 5 2 3 3 2" xfId="1994" xr:uid="{00000000-0005-0000-0000-0000F2030000}"/>
    <cellStyle name="Hyperlink 2 2 5 2 3 3 2 2" xfId="4205" xr:uid="{00000000-0005-0000-0000-0000F3030000}"/>
    <cellStyle name="Hyperlink 2 2 5 2 3 3 3" xfId="3100" xr:uid="{00000000-0005-0000-0000-0000F4030000}"/>
    <cellStyle name="Hyperlink 2 2 5 2 3 4" xfId="1442" xr:uid="{00000000-0005-0000-0000-0000F5030000}"/>
    <cellStyle name="Hyperlink 2 2 5 2 3 4 2" xfId="3653" xr:uid="{00000000-0005-0000-0000-0000F6030000}"/>
    <cellStyle name="Hyperlink 2 2 5 2 3 5" xfId="2548" xr:uid="{00000000-0005-0000-0000-0000F7030000}"/>
    <cellStyle name="Hyperlink 2 2 5 2 4" xfId="421" xr:uid="{00000000-0005-0000-0000-0000F8030000}"/>
    <cellStyle name="Hyperlink 2 2 5 2 4 2" xfId="973" xr:uid="{00000000-0005-0000-0000-0000F9030000}"/>
    <cellStyle name="Hyperlink 2 2 5 2 4 2 2" xfId="2086" xr:uid="{00000000-0005-0000-0000-0000FA030000}"/>
    <cellStyle name="Hyperlink 2 2 5 2 4 2 2 2" xfId="4297" xr:uid="{00000000-0005-0000-0000-0000FB030000}"/>
    <cellStyle name="Hyperlink 2 2 5 2 4 2 3" xfId="3192" xr:uid="{00000000-0005-0000-0000-0000FC030000}"/>
    <cellStyle name="Hyperlink 2 2 5 2 4 3" xfId="1534" xr:uid="{00000000-0005-0000-0000-0000FD030000}"/>
    <cellStyle name="Hyperlink 2 2 5 2 4 3 2" xfId="3745" xr:uid="{00000000-0005-0000-0000-0000FE030000}"/>
    <cellStyle name="Hyperlink 2 2 5 2 4 4" xfId="2640" xr:uid="{00000000-0005-0000-0000-0000FF030000}"/>
    <cellStyle name="Hyperlink 2 2 5 2 5" xfId="697" xr:uid="{00000000-0005-0000-0000-000000040000}"/>
    <cellStyle name="Hyperlink 2 2 5 2 5 2" xfId="1810" xr:uid="{00000000-0005-0000-0000-000001040000}"/>
    <cellStyle name="Hyperlink 2 2 5 2 5 2 2" xfId="4021" xr:uid="{00000000-0005-0000-0000-000002040000}"/>
    <cellStyle name="Hyperlink 2 2 5 2 5 3" xfId="2916" xr:uid="{00000000-0005-0000-0000-000003040000}"/>
    <cellStyle name="Hyperlink 2 2 5 2 6" xfId="1258" xr:uid="{00000000-0005-0000-0000-000004040000}"/>
    <cellStyle name="Hyperlink 2 2 5 2 6 2" xfId="3469" xr:uid="{00000000-0005-0000-0000-000005040000}"/>
    <cellStyle name="Hyperlink 2 2 5 2 7" xfId="2364" xr:uid="{00000000-0005-0000-0000-000006040000}"/>
    <cellStyle name="Hyperlink 2 2 5 3" xfId="191" xr:uid="{00000000-0005-0000-0000-000007040000}"/>
    <cellStyle name="Hyperlink 2 2 5 3 2" xfId="467" xr:uid="{00000000-0005-0000-0000-000008040000}"/>
    <cellStyle name="Hyperlink 2 2 5 3 2 2" xfId="1019" xr:uid="{00000000-0005-0000-0000-000009040000}"/>
    <cellStyle name="Hyperlink 2 2 5 3 2 2 2" xfId="2132" xr:uid="{00000000-0005-0000-0000-00000A040000}"/>
    <cellStyle name="Hyperlink 2 2 5 3 2 2 2 2" xfId="4343" xr:uid="{00000000-0005-0000-0000-00000B040000}"/>
    <cellStyle name="Hyperlink 2 2 5 3 2 2 3" xfId="3238" xr:uid="{00000000-0005-0000-0000-00000C040000}"/>
    <cellStyle name="Hyperlink 2 2 5 3 2 3" xfId="1580" xr:uid="{00000000-0005-0000-0000-00000D040000}"/>
    <cellStyle name="Hyperlink 2 2 5 3 2 3 2" xfId="3791" xr:uid="{00000000-0005-0000-0000-00000E040000}"/>
    <cellStyle name="Hyperlink 2 2 5 3 2 4" xfId="2686" xr:uid="{00000000-0005-0000-0000-00000F040000}"/>
    <cellStyle name="Hyperlink 2 2 5 3 3" xfId="743" xr:uid="{00000000-0005-0000-0000-000010040000}"/>
    <cellStyle name="Hyperlink 2 2 5 3 3 2" xfId="1856" xr:uid="{00000000-0005-0000-0000-000011040000}"/>
    <cellStyle name="Hyperlink 2 2 5 3 3 2 2" xfId="4067" xr:uid="{00000000-0005-0000-0000-000012040000}"/>
    <cellStyle name="Hyperlink 2 2 5 3 3 3" xfId="2962" xr:uid="{00000000-0005-0000-0000-000013040000}"/>
    <cellStyle name="Hyperlink 2 2 5 3 4" xfId="1304" xr:uid="{00000000-0005-0000-0000-000014040000}"/>
    <cellStyle name="Hyperlink 2 2 5 3 4 2" xfId="3515" xr:uid="{00000000-0005-0000-0000-000015040000}"/>
    <cellStyle name="Hyperlink 2 2 5 3 5" xfId="2410" xr:uid="{00000000-0005-0000-0000-000016040000}"/>
    <cellStyle name="Hyperlink 2 2 5 4" xfId="283" xr:uid="{00000000-0005-0000-0000-000017040000}"/>
    <cellStyle name="Hyperlink 2 2 5 4 2" xfId="559" xr:uid="{00000000-0005-0000-0000-000018040000}"/>
    <cellStyle name="Hyperlink 2 2 5 4 2 2" xfId="1111" xr:uid="{00000000-0005-0000-0000-000019040000}"/>
    <cellStyle name="Hyperlink 2 2 5 4 2 2 2" xfId="2224" xr:uid="{00000000-0005-0000-0000-00001A040000}"/>
    <cellStyle name="Hyperlink 2 2 5 4 2 2 2 2" xfId="4435" xr:uid="{00000000-0005-0000-0000-00001B040000}"/>
    <cellStyle name="Hyperlink 2 2 5 4 2 2 3" xfId="3330" xr:uid="{00000000-0005-0000-0000-00001C040000}"/>
    <cellStyle name="Hyperlink 2 2 5 4 2 3" xfId="1672" xr:uid="{00000000-0005-0000-0000-00001D040000}"/>
    <cellStyle name="Hyperlink 2 2 5 4 2 3 2" xfId="3883" xr:uid="{00000000-0005-0000-0000-00001E040000}"/>
    <cellStyle name="Hyperlink 2 2 5 4 2 4" xfId="2778" xr:uid="{00000000-0005-0000-0000-00001F040000}"/>
    <cellStyle name="Hyperlink 2 2 5 4 3" xfId="835" xr:uid="{00000000-0005-0000-0000-000020040000}"/>
    <cellStyle name="Hyperlink 2 2 5 4 3 2" xfId="1948" xr:uid="{00000000-0005-0000-0000-000021040000}"/>
    <cellStyle name="Hyperlink 2 2 5 4 3 2 2" xfId="4159" xr:uid="{00000000-0005-0000-0000-000022040000}"/>
    <cellStyle name="Hyperlink 2 2 5 4 3 3" xfId="3054" xr:uid="{00000000-0005-0000-0000-000023040000}"/>
    <cellStyle name="Hyperlink 2 2 5 4 4" xfId="1396" xr:uid="{00000000-0005-0000-0000-000024040000}"/>
    <cellStyle name="Hyperlink 2 2 5 4 4 2" xfId="3607" xr:uid="{00000000-0005-0000-0000-000025040000}"/>
    <cellStyle name="Hyperlink 2 2 5 4 5" xfId="2502" xr:uid="{00000000-0005-0000-0000-000026040000}"/>
    <cellStyle name="Hyperlink 2 2 5 5" xfId="375" xr:uid="{00000000-0005-0000-0000-000027040000}"/>
    <cellStyle name="Hyperlink 2 2 5 5 2" xfId="927" xr:uid="{00000000-0005-0000-0000-000028040000}"/>
    <cellStyle name="Hyperlink 2 2 5 5 2 2" xfId="2040" xr:uid="{00000000-0005-0000-0000-000029040000}"/>
    <cellStyle name="Hyperlink 2 2 5 5 2 2 2" xfId="4251" xr:uid="{00000000-0005-0000-0000-00002A040000}"/>
    <cellStyle name="Hyperlink 2 2 5 5 2 3" xfId="3146" xr:uid="{00000000-0005-0000-0000-00002B040000}"/>
    <cellStyle name="Hyperlink 2 2 5 5 3" xfId="1488" xr:uid="{00000000-0005-0000-0000-00002C040000}"/>
    <cellStyle name="Hyperlink 2 2 5 5 3 2" xfId="3699" xr:uid="{00000000-0005-0000-0000-00002D040000}"/>
    <cellStyle name="Hyperlink 2 2 5 5 4" xfId="2594" xr:uid="{00000000-0005-0000-0000-00002E040000}"/>
    <cellStyle name="Hyperlink 2 2 5 6" xfId="651" xr:uid="{00000000-0005-0000-0000-00002F040000}"/>
    <cellStyle name="Hyperlink 2 2 5 6 2" xfId="1764" xr:uid="{00000000-0005-0000-0000-000030040000}"/>
    <cellStyle name="Hyperlink 2 2 5 6 2 2" xfId="3975" xr:uid="{00000000-0005-0000-0000-000031040000}"/>
    <cellStyle name="Hyperlink 2 2 5 6 3" xfId="2870" xr:uid="{00000000-0005-0000-0000-000032040000}"/>
    <cellStyle name="Hyperlink 2 2 5 7" xfId="1212" xr:uid="{00000000-0005-0000-0000-000033040000}"/>
    <cellStyle name="Hyperlink 2 2 5 7 2" xfId="3423" xr:uid="{00000000-0005-0000-0000-000034040000}"/>
    <cellStyle name="Hyperlink 2 2 5 8" xfId="2318" xr:uid="{00000000-0005-0000-0000-000035040000}"/>
    <cellStyle name="Hyperlink 2 2 6" xfId="104" xr:uid="{00000000-0005-0000-0000-000036040000}"/>
    <cellStyle name="Hyperlink 2 2 6 2" xfId="196" xr:uid="{00000000-0005-0000-0000-000037040000}"/>
    <cellStyle name="Hyperlink 2 2 6 2 2" xfId="472" xr:uid="{00000000-0005-0000-0000-000038040000}"/>
    <cellStyle name="Hyperlink 2 2 6 2 2 2" xfId="1024" xr:uid="{00000000-0005-0000-0000-000039040000}"/>
    <cellStyle name="Hyperlink 2 2 6 2 2 2 2" xfId="2137" xr:uid="{00000000-0005-0000-0000-00003A040000}"/>
    <cellStyle name="Hyperlink 2 2 6 2 2 2 2 2" xfId="4348" xr:uid="{00000000-0005-0000-0000-00003B040000}"/>
    <cellStyle name="Hyperlink 2 2 6 2 2 2 3" xfId="3243" xr:uid="{00000000-0005-0000-0000-00003C040000}"/>
    <cellStyle name="Hyperlink 2 2 6 2 2 3" xfId="1585" xr:uid="{00000000-0005-0000-0000-00003D040000}"/>
    <cellStyle name="Hyperlink 2 2 6 2 2 3 2" xfId="3796" xr:uid="{00000000-0005-0000-0000-00003E040000}"/>
    <cellStyle name="Hyperlink 2 2 6 2 2 4" xfId="2691" xr:uid="{00000000-0005-0000-0000-00003F040000}"/>
    <cellStyle name="Hyperlink 2 2 6 2 3" xfId="748" xr:uid="{00000000-0005-0000-0000-000040040000}"/>
    <cellStyle name="Hyperlink 2 2 6 2 3 2" xfId="1861" xr:uid="{00000000-0005-0000-0000-000041040000}"/>
    <cellStyle name="Hyperlink 2 2 6 2 3 2 2" xfId="4072" xr:uid="{00000000-0005-0000-0000-000042040000}"/>
    <cellStyle name="Hyperlink 2 2 6 2 3 3" xfId="2967" xr:uid="{00000000-0005-0000-0000-000043040000}"/>
    <cellStyle name="Hyperlink 2 2 6 2 4" xfId="1309" xr:uid="{00000000-0005-0000-0000-000044040000}"/>
    <cellStyle name="Hyperlink 2 2 6 2 4 2" xfId="3520" xr:uid="{00000000-0005-0000-0000-000045040000}"/>
    <cellStyle name="Hyperlink 2 2 6 2 5" xfId="2415" xr:uid="{00000000-0005-0000-0000-000046040000}"/>
    <cellStyle name="Hyperlink 2 2 6 3" xfId="288" xr:uid="{00000000-0005-0000-0000-000047040000}"/>
    <cellStyle name="Hyperlink 2 2 6 3 2" xfId="564" xr:uid="{00000000-0005-0000-0000-000048040000}"/>
    <cellStyle name="Hyperlink 2 2 6 3 2 2" xfId="1116" xr:uid="{00000000-0005-0000-0000-000049040000}"/>
    <cellStyle name="Hyperlink 2 2 6 3 2 2 2" xfId="2229" xr:uid="{00000000-0005-0000-0000-00004A040000}"/>
    <cellStyle name="Hyperlink 2 2 6 3 2 2 2 2" xfId="4440" xr:uid="{00000000-0005-0000-0000-00004B040000}"/>
    <cellStyle name="Hyperlink 2 2 6 3 2 2 3" xfId="3335" xr:uid="{00000000-0005-0000-0000-00004C040000}"/>
    <cellStyle name="Hyperlink 2 2 6 3 2 3" xfId="1677" xr:uid="{00000000-0005-0000-0000-00004D040000}"/>
    <cellStyle name="Hyperlink 2 2 6 3 2 3 2" xfId="3888" xr:uid="{00000000-0005-0000-0000-00004E040000}"/>
    <cellStyle name="Hyperlink 2 2 6 3 2 4" xfId="2783" xr:uid="{00000000-0005-0000-0000-00004F040000}"/>
    <cellStyle name="Hyperlink 2 2 6 3 3" xfId="840" xr:uid="{00000000-0005-0000-0000-000050040000}"/>
    <cellStyle name="Hyperlink 2 2 6 3 3 2" xfId="1953" xr:uid="{00000000-0005-0000-0000-000051040000}"/>
    <cellStyle name="Hyperlink 2 2 6 3 3 2 2" xfId="4164" xr:uid="{00000000-0005-0000-0000-000052040000}"/>
    <cellStyle name="Hyperlink 2 2 6 3 3 3" xfId="3059" xr:uid="{00000000-0005-0000-0000-000053040000}"/>
    <cellStyle name="Hyperlink 2 2 6 3 4" xfId="1401" xr:uid="{00000000-0005-0000-0000-000054040000}"/>
    <cellStyle name="Hyperlink 2 2 6 3 4 2" xfId="3612" xr:uid="{00000000-0005-0000-0000-000055040000}"/>
    <cellStyle name="Hyperlink 2 2 6 3 5" xfId="2507" xr:uid="{00000000-0005-0000-0000-000056040000}"/>
    <cellStyle name="Hyperlink 2 2 6 4" xfId="380" xr:uid="{00000000-0005-0000-0000-000057040000}"/>
    <cellStyle name="Hyperlink 2 2 6 4 2" xfId="932" xr:uid="{00000000-0005-0000-0000-000058040000}"/>
    <cellStyle name="Hyperlink 2 2 6 4 2 2" xfId="2045" xr:uid="{00000000-0005-0000-0000-000059040000}"/>
    <cellStyle name="Hyperlink 2 2 6 4 2 2 2" xfId="4256" xr:uid="{00000000-0005-0000-0000-00005A040000}"/>
    <cellStyle name="Hyperlink 2 2 6 4 2 3" xfId="3151" xr:uid="{00000000-0005-0000-0000-00005B040000}"/>
    <cellStyle name="Hyperlink 2 2 6 4 3" xfId="1493" xr:uid="{00000000-0005-0000-0000-00005C040000}"/>
    <cellStyle name="Hyperlink 2 2 6 4 3 2" xfId="3704" xr:uid="{00000000-0005-0000-0000-00005D040000}"/>
    <cellStyle name="Hyperlink 2 2 6 4 4" xfId="2599" xr:uid="{00000000-0005-0000-0000-00005E040000}"/>
    <cellStyle name="Hyperlink 2 2 6 5" xfId="656" xr:uid="{00000000-0005-0000-0000-00005F040000}"/>
    <cellStyle name="Hyperlink 2 2 6 5 2" xfId="1769" xr:uid="{00000000-0005-0000-0000-000060040000}"/>
    <cellStyle name="Hyperlink 2 2 6 5 2 2" xfId="3980" xr:uid="{00000000-0005-0000-0000-000061040000}"/>
    <cellStyle name="Hyperlink 2 2 6 5 3" xfId="2875" xr:uid="{00000000-0005-0000-0000-000062040000}"/>
    <cellStyle name="Hyperlink 2 2 6 6" xfId="1217" xr:uid="{00000000-0005-0000-0000-000063040000}"/>
    <cellStyle name="Hyperlink 2 2 6 6 2" xfId="3428" xr:uid="{00000000-0005-0000-0000-000064040000}"/>
    <cellStyle name="Hyperlink 2 2 6 7" xfId="2323" xr:uid="{00000000-0005-0000-0000-000065040000}"/>
    <cellStyle name="Hyperlink 2 2 7" xfId="150" xr:uid="{00000000-0005-0000-0000-000066040000}"/>
    <cellStyle name="Hyperlink 2 2 7 2" xfId="426" xr:uid="{00000000-0005-0000-0000-000067040000}"/>
    <cellStyle name="Hyperlink 2 2 7 2 2" xfId="978" xr:uid="{00000000-0005-0000-0000-000068040000}"/>
    <cellStyle name="Hyperlink 2 2 7 2 2 2" xfId="2091" xr:uid="{00000000-0005-0000-0000-000069040000}"/>
    <cellStyle name="Hyperlink 2 2 7 2 2 2 2" xfId="4302" xr:uid="{00000000-0005-0000-0000-00006A040000}"/>
    <cellStyle name="Hyperlink 2 2 7 2 2 3" xfId="3197" xr:uid="{00000000-0005-0000-0000-00006B040000}"/>
    <cellStyle name="Hyperlink 2 2 7 2 3" xfId="1539" xr:uid="{00000000-0005-0000-0000-00006C040000}"/>
    <cellStyle name="Hyperlink 2 2 7 2 3 2" xfId="3750" xr:uid="{00000000-0005-0000-0000-00006D040000}"/>
    <cellStyle name="Hyperlink 2 2 7 2 4" xfId="2645" xr:uid="{00000000-0005-0000-0000-00006E040000}"/>
    <cellStyle name="Hyperlink 2 2 7 3" xfId="702" xr:uid="{00000000-0005-0000-0000-00006F040000}"/>
    <cellStyle name="Hyperlink 2 2 7 3 2" xfId="1815" xr:uid="{00000000-0005-0000-0000-000070040000}"/>
    <cellStyle name="Hyperlink 2 2 7 3 2 2" xfId="4026" xr:uid="{00000000-0005-0000-0000-000071040000}"/>
    <cellStyle name="Hyperlink 2 2 7 3 3" xfId="2921" xr:uid="{00000000-0005-0000-0000-000072040000}"/>
    <cellStyle name="Hyperlink 2 2 7 4" xfId="1263" xr:uid="{00000000-0005-0000-0000-000073040000}"/>
    <cellStyle name="Hyperlink 2 2 7 4 2" xfId="3474" xr:uid="{00000000-0005-0000-0000-000074040000}"/>
    <cellStyle name="Hyperlink 2 2 7 5" xfId="2369" xr:uid="{00000000-0005-0000-0000-000075040000}"/>
    <cellStyle name="Hyperlink 2 2 8" xfId="242" xr:uid="{00000000-0005-0000-0000-000076040000}"/>
    <cellStyle name="Hyperlink 2 2 8 2" xfId="518" xr:uid="{00000000-0005-0000-0000-000077040000}"/>
    <cellStyle name="Hyperlink 2 2 8 2 2" xfId="1070" xr:uid="{00000000-0005-0000-0000-000078040000}"/>
    <cellStyle name="Hyperlink 2 2 8 2 2 2" xfId="2183" xr:uid="{00000000-0005-0000-0000-000079040000}"/>
    <cellStyle name="Hyperlink 2 2 8 2 2 2 2" xfId="4394" xr:uid="{00000000-0005-0000-0000-00007A040000}"/>
    <cellStyle name="Hyperlink 2 2 8 2 2 3" xfId="3289" xr:uid="{00000000-0005-0000-0000-00007B040000}"/>
    <cellStyle name="Hyperlink 2 2 8 2 3" xfId="1631" xr:uid="{00000000-0005-0000-0000-00007C040000}"/>
    <cellStyle name="Hyperlink 2 2 8 2 3 2" xfId="3842" xr:uid="{00000000-0005-0000-0000-00007D040000}"/>
    <cellStyle name="Hyperlink 2 2 8 2 4" xfId="2737" xr:uid="{00000000-0005-0000-0000-00007E040000}"/>
    <cellStyle name="Hyperlink 2 2 8 3" xfId="794" xr:uid="{00000000-0005-0000-0000-00007F040000}"/>
    <cellStyle name="Hyperlink 2 2 8 3 2" xfId="1907" xr:uid="{00000000-0005-0000-0000-000080040000}"/>
    <cellStyle name="Hyperlink 2 2 8 3 2 2" xfId="4118" xr:uid="{00000000-0005-0000-0000-000081040000}"/>
    <cellStyle name="Hyperlink 2 2 8 3 3" xfId="3013" xr:uid="{00000000-0005-0000-0000-000082040000}"/>
    <cellStyle name="Hyperlink 2 2 8 4" xfId="1355" xr:uid="{00000000-0005-0000-0000-000083040000}"/>
    <cellStyle name="Hyperlink 2 2 8 4 2" xfId="3566" xr:uid="{00000000-0005-0000-0000-000084040000}"/>
    <cellStyle name="Hyperlink 2 2 8 5" xfId="2461" xr:uid="{00000000-0005-0000-0000-000085040000}"/>
    <cellStyle name="Hyperlink 2 2 9" xfId="334" xr:uid="{00000000-0005-0000-0000-000086040000}"/>
    <cellStyle name="Hyperlink 2 2 9 2" xfId="886" xr:uid="{00000000-0005-0000-0000-000087040000}"/>
    <cellStyle name="Hyperlink 2 2 9 2 2" xfId="1999" xr:uid="{00000000-0005-0000-0000-000088040000}"/>
    <cellStyle name="Hyperlink 2 2 9 2 2 2" xfId="4210" xr:uid="{00000000-0005-0000-0000-000089040000}"/>
    <cellStyle name="Hyperlink 2 2 9 2 3" xfId="3105" xr:uid="{00000000-0005-0000-0000-00008A040000}"/>
    <cellStyle name="Hyperlink 2 2 9 3" xfId="1447" xr:uid="{00000000-0005-0000-0000-00008B040000}"/>
    <cellStyle name="Hyperlink 2 2 9 3 2" xfId="3658" xr:uid="{00000000-0005-0000-0000-00008C040000}"/>
    <cellStyle name="Hyperlink 2 2 9 4" xfId="2553" xr:uid="{00000000-0005-0000-0000-00008D040000}"/>
    <cellStyle name="Hyperlink 2 3" xfId="60" xr:uid="{00000000-0005-0000-0000-00008E040000}"/>
    <cellStyle name="Hyperlink 2 3 10" xfId="2280" xr:uid="{00000000-0005-0000-0000-00008F040000}"/>
    <cellStyle name="Hyperlink 2 3 2" xfId="71" xr:uid="{00000000-0005-0000-0000-000090040000}"/>
    <cellStyle name="Hyperlink 2 3 2 2" xfId="91" xr:uid="{00000000-0005-0000-0000-000091040000}"/>
    <cellStyle name="Hyperlink 2 3 2 2 2" xfId="137" xr:uid="{00000000-0005-0000-0000-000092040000}"/>
    <cellStyle name="Hyperlink 2 3 2 2 2 2" xfId="229" xr:uid="{00000000-0005-0000-0000-000093040000}"/>
    <cellStyle name="Hyperlink 2 3 2 2 2 2 2" xfId="505" xr:uid="{00000000-0005-0000-0000-000094040000}"/>
    <cellStyle name="Hyperlink 2 3 2 2 2 2 2 2" xfId="1057" xr:uid="{00000000-0005-0000-0000-000095040000}"/>
    <cellStyle name="Hyperlink 2 3 2 2 2 2 2 2 2" xfId="2170" xr:uid="{00000000-0005-0000-0000-000096040000}"/>
    <cellStyle name="Hyperlink 2 3 2 2 2 2 2 2 2 2" xfId="4381" xr:uid="{00000000-0005-0000-0000-000097040000}"/>
    <cellStyle name="Hyperlink 2 3 2 2 2 2 2 2 3" xfId="3276" xr:uid="{00000000-0005-0000-0000-000098040000}"/>
    <cellStyle name="Hyperlink 2 3 2 2 2 2 2 3" xfId="1618" xr:uid="{00000000-0005-0000-0000-000099040000}"/>
    <cellStyle name="Hyperlink 2 3 2 2 2 2 2 3 2" xfId="3829" xr:uid="{00000000-0005-0000-0000-00009A040000}"/>
    <cellStyle name="Hyperlink 2 3 2 2 2 2 2 4" xfId="2724" xr:uid="{00000000-0005-0000-0000-00009B040000}"/>
    <cellStyle name="Hyperlink 2 3 2 2 2 2 3" xfId="781" xr:uid="{00000000-0005-0000-0000-00009C040000}"/>
    <cellStyle name="Hyperlink 2 3 2 2 2 2 3 2" xfId="1894" xr:uid="{00000000-0005-0000-0000-00009D040000}"/>
    <cellStyle name="Hyperlink 2 3 2 2 2 2 3 2 2" xfId="4105" xr:uid="{00000000-0005-0000-0000-00009E040000}"/>
    <cellStyle name="Hyperlink 2 3 2 2 2 2 3 3" xfId="3000" xr:uid="{00000000-0005-0000-0000-00009F040000}"/>
    <cellStyle name="Hyperlink 2 3 2 2 2 2 4" xfId="1342" xr:uid="{00000000-0005-0000-0000-0000A0040000}"/>
    <cellStyle name="Hyperlink 2 3 2 2 2 2 4 2" xfId="3553" xr:uid="{00000000-0005-0000-0000-0000A1040000}"/>
    <cellStyle name="Hyperlink 2 3 2 2 2 2 5" xfId="2448" xr:uid="{00000000-0005-0000-0000-0000A2040000}"/>
    <cellStyle name="Hyperlink 2 3 2 2 2 3" xfId="321" xr:uid="{00000000-0005-0000-0000-0000A3040000}"/>
    <cellStyle name="Hyperlink 2 3 2 2 2 3 2" xfId="597" xr:uid="{00000000-0005-0000-0000-0000A4040000}"/>
    <cellStyle name="Hyperlink 2 3 2 2 2 3 2 2" xfId="1149" xr:uid="{00000000-0005-0000-0000-0000A5040000}"/>
    <cellStyle name="Hyperlink 2 3 2 2 2 3 2 2 2" xfId="2262" xr:uid="{00000000-0005-0000-0000-0000A6040000}"/>
    <cellStyle name="Hyperlink 2 3 2 2 2 3 2 2 2 2" xfId="4473" xr:uid="{00000000-0005-0000-0000-0000A7040000}"/>
    <cellStyle name="Hyperlink 2 3 2 2 2 3 2 2 3" xfId="3368" xr:uid="{00000000-0005-0000-0000-0000A8040000}"/>
    <cellStyle name="Hyperlink 2 3 2 2 2 3 2 3" xfId="1710" xr:uid="{00000000-0005-0000-0000-0000A9040000}"/>
    <cellStyle name="Hyperlink 2 3 2 2 2 3 2 3 2" xfId="3921" xr:uid="{00000000-0005-0000-0000-0000AA040000}"/>
    <cellStyle name="Hyperlink 2 3 2 2 2 3 2 4" xfId="2816" xr:uid="{00000000-0005-0000-0000-0000AB040000}"/>
    <cellStyle name="Hyperlink 2 3 2 2 2 3 3" xfId="873" xr:uid="{00000000-0005-0000-0000-0000AC040000}"/>
    <cellStyle name="Hyperlink 2 3 2 2 2 3 3 2" xfId="1986" xr:uid="{00000000-0005-0000-0000-0000AD040000}"/>
    <cellStyle name="Hyperlink 2 3 2 2 2 3 3 2 2" xfId="4197" xr:uid="{00000000-0005-0000-0000-0000AE040000}"/>
    <cellStyle name="Hyperlink 2 3 2 2 2 3 3 3" xfId="3092" xr:uid="{00000000-0005-0000-0000-0000AF040000}"/>
    <cellStyle name="Hyperlink 2 3 2 2 2 3 4" xfId="1434" xr:uid="{00000000-0005-0000-0000-0000B0040000}"/>
    <cellStyle name="Hyperlink 2 3 2 2 2 3 4 2" xfId="3645" xr:uid="{00000000-0005-0000-0000-0000B1040000}"/>
    <cellStyle name="Hyperlink 2 3 2 2 2 3 5" xfId="2540" xr:uid="{00000000-0005-0000-0000-0000B2040000}"/>
    <cellStyle name="Hyperlink 2 3 2 2 2 4" xfId="413" xr:uid="{00000000-0005-0000-0000-0000B3040000}"/>
    <cellStyle name="Hyperlink 2 3 2 2 2 4 2" xfId="965" xr:uid="{00000000-0005-0000-0000-0000B4040000}"/>
    <cellStyle name="Hyperlink 2 3 2 2 2 4 2 2" xfId="2078" xr:uid="{00000000-0005-0000-0000-0000B5040000}"/>
    <cellStyle name="Hyperlink 2 3 2 2 2 4 2 2 2" xfId="4289" xr:uid="{00000000-0005-0000-0000-0000B6040000}"/>
    <cellStyle name="Hyperlink 2 3 2 2 2 4 2 3" xfId="3184" xr:uid="{00000000-0005-0000-0000-0000B7040000}"/>
    <cellStyle name="Hyperlink 2 3 2 2 2 4 3" xfId="1526" xr:uid="{00000000-0005-0000-0000-0000B8040000}"/>
    <cellStyle name="Hyperlink 2 3 2 2 2 4 3 2" xfId="3737" xr:uid="{00000000-0005-0000-0000-0000B9040000}"/>
    <cellStyle name="Hyperlink 2 3 2 2 2 4 4" xfId="2632" xr:uid="{00000000-0005-0000-0000-0000BA040000}"/>
    <cellStyle name="Hyperlink 2 3 2 2 2 5" xfId="689" xr:uid="{00000000-0005-0000-0000-0000BB040000}"/>
    <cellStyle name="Hyperlink 2 3 2 2 2 5 2" xfId="1802" xr:uid="{00000000-0005-0000-0000-0000BC040000}"/>
    <cellStyle name="Hyperlink 2 3 2 2 2 5 2 2" xfId="4013" xr:uid="{00000000-0005-0000-0000-0000BD040000}"/>
    <cellStyle name="Hyperlink 2 3 2 2 2 5 3" xfId="2908" xr:uid="{00000000-0005-0000-0000-0000BE040000}"/>
    <cellStyle name="Hyperlink 2 3 2 2 2 6" xfId="1250" xr:uid="{00000000-0005-0000-0000-0000BF040000}"/>
    <cellStyle name="Hyperlink 2 3 2 2 2 6 2" xfId="3461" xr:uid="{00000000-0005-0000-0000-0000C0040000}"/>
    <cellStyle name="Hyperlink 2 3 2 2 2 7" xfId="2356" xr:uid="{00000000-0005-0000-0000-0000C1040000}"/>
    <cellStyle name="Hyperlink 2 3 2 2 3" xfId="183" xr:uid="{00000000-0005-0000-0000-0000C2040000}"/>
    <cellStyle name="Hyperlink 2 3 2 2 3 2" xfId="459" xr:uid="{00000000-0005-0000-0000-0000C3040000}"/>
    <cellStyle name="Hyperlink 2 3 2 2 3 2 2" xfId="1011" xr:uid="{00000000-0005-0000-0000-0000C4040000}"/>
    <cellStyle name="Hyperlink 2 3 2 2 3 2 2 2" xfId="2124" xr:uid="{00000000-0005-0000-0000-0000C5040000}"/>
    <cellStyle name="Hyperlink 2 3 2 2 3 2 2 2 2" xfId="4335" xr:uid="{00000000-0005-0000-0000-0000C6040000}"/>
    <cellStyle name="Hyperlink 2 3 2 2 3 2 2 3" xfId="3230" xr:uid="{00000000-0005-0000-0000-0000C7040000}"/>
    <cellStyle name="Hyperlink 2 3 2 2 3 2 3" xfId="1572" xr:uid="{00000000-0005-0000-0000-0000C8040000}"/>
    <cellStyle name="Hyperlink 2 3 2 2 3 2 3 2" xfId="3783" xr:uid="{00000000-0005-0000-0000-0000C9040000}"/>
    <cellStyle name="Hyperlink 2 3 2 2 3 2 4" xfId="2678" xr:uid="{00000000-0005-0000-0000-0000CA040000}"/>
    <cellStyle name="Hyperlink 2 3 2 2 3 3" xfId="735" xr:uid="{00000000-0005-0000-0000-0000CB040000}"/>
    <cellStyle name="Hyperlink 2 3 2 2 3 3 2" xfId="1848" xr:uid="{00000000-0005-0000-0000-0000CC040000}"/>
    <cellStyle name="Hyperlink 2 3 2 2 3 3 2 2" xfId="4059" xr:uid="{00000000-0005-0000-0000-0000CD040000}"/>
    <cellStyle name="Hyperlink 2 3 2 2 3 3 3" xfId="2954" xr:uid="{00000000-0005-0000-0000-0000CE040000}"/>
    <cellStyle name="Hyperlink 2 3 2 2 3 4" xfId="1296" xr:uid="{00000000-0005-0000-0000-0000CF040000}"/>
    <cellStyle name="Hyperlink 2 3 2 2 3 4 2" xfId="3507" xr:uid="{00000000-0005-0000-0000-0000D0040000}"/>
    <cellStyle name="Hyperlink 2 3 2 2 3 5" xfId="2402" xr:uid="{00000000-0005-0000-0000-0000D1040000}"/>
    <cellStyle name="Hyperlink 2 3 2 2 4" xfId="275" xr:uid="{00000000-0005-0000-0000-0000D2040000}"/>
    <cellStyle name="Hyperlink 2 3 2 2 4 2" xfId="551" xr:uid="{00000000-0005-0000-0000-0000D3040000}"/>
    <cellStyle name="Hyperlink 2 3 2 2 4 2 2" xfId="1103" xr:uid="{00000000-0005-0000-0000-0000D4040000}"/>
    <cellStyle name="Hyperlink 2 3 2 2 4 2 2 2" xfId="2216" xr:uid="{00000000-0005-0000-0000-0000D5040000}"/>
    <cellStyle name="Hyperlink 2 3 2 2 4 2 2 2 2" xfId="4427" xr:uid="{00000000-0005-0000-0000-0000D6040000}"/>
    <cellStyle name="Hyperlink 2 3 2 2 4 2 2 3" xfId="3322" xr:uid="{00000000-0005-0000-0000-0000D7040000}"/>
    <cellStyle name="Hyperlink 2 3 2 2 4 2 3" xfId="1664" xr:uid="{00000000-0005-0000-0000-0000D8040000}"/>
    <cellStyle name="Hyperlink 2 3 2 2 4 2 3 2" xfId="3875" xr:uid="{00000000-0005-0000-0000-0000D9040000}"/>
    <cellStyle name="Hyperlink 2 3 2 2 4 2 4" xfId="2770" xr:uid="{00000000-0005-0000-0000-0000DA040000}"/>
    <cellStyle name="Hyperlink 2 3 2 2 4 3" xfId="827" xr:uid="{00000000-0005-0000-0000-0000DB040000}"/>
    <cellStyle name="Hyperlink 2 3 2 2 4 3 2" xfId="1940" xr:uid="{00000000-0005-0000-0000-0000DC040000}"/>
    <cellStyle name="Hyperlink 2 3 2 2 4 3 2 2" xfId="4151" xr:uid="{00000000-0005-0000-0000-0000DD040000}"/>
    <cellStyle name="Hyperlink 2 3 2 2 4 3 3" xfId="3046" xr:uid="{00000000-0005-0000-0000-0000DE040000}"/>
    <cellStyle name="Hyperlink 2 3 2 2 4 4" xfId="1388" xr:uid="{00000000-0005-0000-0000-0000DF040000}"/>
    <cellStyle name="Hyperlink 2 3 2 2 4 4 2" xfId="3599" xr:uid="{00000000-0005-0000-0000-0000E0040000}"/>
    <cellStyle name="Hyperlink 2 3 2 2 4 5" xfId="2494" xr:uid="{00000000-0005-0000-0000-0000E1040000}"/>
    <cellStyle name="Hyperlink 2 3 2 2 5" xfId="367" xr:uid="{00000000-0005-0000-0000-0000E2040000}"/>
    <cellStyle name="Hyperlink 2 3 2 2 5 2" xfId="919" xr:uid="{00000000-0005-0000-0000-0000E3040000}"/>
    <cellStyle name="Hyperlink 2 3 2 2 5 2 2" xfId="2032" xr:uid="{00000000-0005-0000-0000-0000E4040000}"/>
    <cellStyle name="Hyperlink 2 3 2 2 5 2 2 2" xfId="4243" xr:uid="{00000000-0005-0000-0000-0000E5040000}"/>
    <cellStyle name="Hyperlink 2 3 2 2 5 2 3" xfId="3138" xr:uid="{00000000-0005-0000-0000-0000E6040000}"/>
    <cellStyle name="Hyperlink 2 3 2 2 5 3" xfId="1480" xr:uid="{00000000-0005-0000-0000-0000E7040000}"/>
    <cellStyle name="Hyperlink 2 3 2 2 5 3 2" xfId="3691" xr:uid="{00000000-0005-0000-0000-0000E8040000}"/>
    <cellStyle name="Hyperlink 2 3 2 2 5 4" xfId="2586" xr:uid="{00000000-0005-0000-0000-0000E9040000}"/>
    <cellStyle name="Hyperlink 2 3 2 2 6" xfId="643" xr:uid="{00000000-0005-0000-0000-0000EA040000}"/>
    <cellStyle name="Hyperlink 2 3 2 2 6 2" xfId="1756" xr:uid="{00000000-0005-0000-0000-0000EB040000}"/>
    <cellStyle name="Hyperlink 2 3 2 2 6 2 2" xfId="3967" xr:uid="{00000000-0005-0000-0000-0000EC040000}"/>
    <cellStyle name="Hyperlink 2 3 2 2 6 3" xfId="2862" xr:uid="{00000000-0005-0000-0000-0000ED040000}"/>
    <cellStyle name="Hyperlink 2 3 2 2 7" xfId="1204" xr:uid="{00000000-0005-0000-0000-0000EE040000}"/>
    <cellStyle name="Hyperlink 2 3 2 2 7 2" xfId="3415" xr:uid="{00000000-0005-0000-0000-0000EF040000}"/>
    <cellStyle name="Hyperlink 2 3 2 2 8" xfId="2310" xr:uid="{00000000-0005-0000-0000-0000F0040000}"/>
    <cellStyle name="Hyperlink 2 3 2 3" xfId="117" xr:uid="{00000000-0005-0000-0000-0000F1040000}"/>
    <cellStyle name="Hyperlink 2 3 2 3 2" xfId="209" xr:uid="{00000000-0005-0000-0000-0000F2040000}"/>
    <cellStyle name="Hyperlink 2 3 2 3 2 2" xfId="485" xr:uid="{00000000-0005-0000-0000-0000F3040000}"/>
    <cellStyle name="Hyperlink 2 3 2 3 2 2 2" xfId="1037" xr:uid="{00000000-0005-0000-0000-0000F4040000}"/>
    <cellStyle name="Hyperlink 2 3 2 3 2 2 2 2" xfId="2150" xr:uid="{00000000-0005-0000-0000-0000F5040000}"/>
    <cellStyle name="Hyperlink 2 3 2 3 2 2 2 2 2" xfId="4361" xr:uid="{00000000-0005-0000-0000-0000F6040000}"/>
    <cellStyle name="Hyperlink 2 3 2 3 2 2 2 3" xfId="3256" xr:uid="{00000000-0005-0000-0000-0000F7040000}"/>
    <cellStyle name="Hyperlink 2 3 2 3 2 2 3" xfId="1598" xr:uid="{00000000-0005-0000-0000-0000F8040000}"/>
    <cellStyle name="Hyperlink 2 3 2 3 2 2 3 2" xfId="3809" xr:uid="{00000000-0005-0000-0000-0000F9040000}"/>
    <cellStyle name="Hyperlink 2 3 2 3 2 2 4" xfId="2704" xr:uid="{00000000-0005-0000-0000-0000FA040000}"/>
    <cellStyle name="Hyperlink 2 3 2 3 2 3" xfId="761" xr:uid="{00000000-0005-0000-0000-0000FB040000}"/>
    <cellStyle name="Hyperlink 2 3 2 3 2 3 2" xfId="1874" xr:uid="{00000000-0005-0000-0000-0000FC040000}"/>
    <cellStyle name="Hyperlink 2 3 2 3 2 3 2 2" xfId="4085" xr:uid="{00000000-0005-0000-0000-0000FD040000}"/>
    <cellStyle name="Hyperlink 2 3 2 3 2 3 3" xfId="2980" xr:uid="{00000000-0005-0000-0000-0000FE040000}"/>
    <cellStyle name="Hyperlink 2 3 2 3 2 4" xfId="1322" xr:uid="{00000000-0005-0000-0000-0000FF040000}"/>
    <cellStyle name="Hyperlink 2 3 2 3 2 4 2" xfId="3533" xr:uid="{00000000-0005-0000-0000-000000050000}"/>
    <cellStyle name="Hyperlink 2 3 2 3 2 5" xfId="2428" xr:uid="{00000000-0005-0000-0000-000001050000}"/>
    <cellStyle name="Hyperlink 2 3 2 3 3" xfId="301" xr:uid="{00000000-0005-0000-0000-000002050000}"/>
    <cellStyle name="Hyperlink 2 3 2 3 3 2" xfId="577" xr:uid="{00000000-0005-0000-0000-000003050000}"/>
    <cellStyle name="Hyperlink 2 3 2 3 3 2 2" xfId="1129" xr:uid="{00000000-0005-0000-0000-000004050000}"/>
    <cellStyle name="Hyperlink 2 3 2 3 3 2 2 2" xfId="2242" xr:uid="{00000000-0005-0000-0000-000005050000}"/>
    <cellStyle name="Hyperlink 2 3 2 3 3 2 2 2 2" xfId="4453" xr:uid="{00000000-0005-0000-0000-000006050000}"/>
    <cellStyle name="Hyperlink 2 3 2 3 3 2 2 3" xfId="3348" xr:uid="{00000000-0005-0000-0000-000007050000}"/>
    <cellStyle name="Hyperlink 2 3 2 3 3 2 3" xfId="1690" xr:uid="{00000000-0005-0000-0000-000008050000}"/>
    <cellStyle name="Hyperlink 2 3 2 3 3 2 3 2" xfId="3901" xr:uid="{00000000-0005-0000-0000-000009050000}"/>
    <cellStyle name="Hyperlink 2 3 2 3 3 2 4" xfId="2796" xr:uid="{00000000-0005-0000-0000-00000A050000}"/>
    <cellStyle name="Hyperlink 2 3 2 3 3 3" xfId="853" xr:uid="{00000000-0005-0000-0000-00000B050000}"/>
    <cellStyle name="Hyperlink 2 3 2 3 3 3 2" xfId="1966" xr:uid="{00000000-0005-0000-0000-00000C050000}"/>
    <cellStyle name="Hyperlink 2 3 2 3 3 3 2 2" xfId="4177" xr:uid="{00000000-0005-0000-0000-00000D050000}"/>
    <cellStyle name="Hyperlink 2 3 2 3 3 3 3" xfId="3072" xr:uid="{00000000-0005-0000-0000-00000E050000}"/>
    <cellStyle name="Hyperlink 2 3 2 3 3 4" xfId="1414" xr:uid="{00000000-0005-0000-0000-00000F050000}"/>
    <cellStyle name="Hyperlink 2 3 2 3 3 4 2" xfId="3625" xr:uid="{00000000-0005-0000-0000-000010050000}"/>
    <cellStyle name="Hyperlink 2 3 2 3 3 5" xfId="2520" xr:uid="{00000000-0005-0000-0000-000011050000}"/>
    <cellStyle name="Hyperlink 2 3 2 3 4" xfId="393" xr:uid="{00000000-0005-0000-0000-000012050000}"/>
    <cellStyle name="Hyperlink 2 3 2 3 4 2" xfId="945" xr:uid="{00000000-0005-0000-0000-000013050000}"/>
    <cellStyle name="Hyperlink 2 3 2 3 4 2 2" xfId="2058" xr:uid="{00000000-0005-0000-0000-000014050000}"/>
    <cellStyle name="Hyperlink 2 3 2 3 4 2 2 2" xfId="4269" xr:uid="{00000000-0005-0000-0000-000015050000}"/>
    <cellStyle name="Hyperlink 2 3 2 3 4 2 3" xfId="3164" xr:uid="{00000000-0005-0000-0000-000016050000}"/>
    <cellStyle name="Hyperlink 2 3 2 3 4 3" xfId="1506" xr:uid="{00000000-0005-0000-0000-000017050000}"/>
    <cellStyle name="Hyperlink 2 3 2 3 4 3 2" xfId="3717" xr:uid="{00000000-0005-0000-0000-000018050000}"/>
    <cellStyle name="Hyperlink 2 3 2 3 4 4" xfId="2612" xr:uid="{00000000-0005-0000-0000-000019050000}"/>
    <cellStyle name="Hyperlink 2 3 2 3 5" xfId="669" xr:uid="{00000000-0005-0000-0000-00001A050000}"/>
    <cellStyle name="Hyperlink 2 3 2 3 5 2" xfId="1782" xr:uid="{00000000-0005-0000-0000-00001B050000}"/>
    <cellStyle name="Hyperlink 2 3 2 3 5 2 2" xfId="3993" xr:uid="{00000000-0005-0000-0000-00001C050000}"/>
    <cellStyle name="Hyperlink 2 3 2 3 5 3" xfId="2888" xr:uid="{00000000-0005-0000-0000-00001D050000}"/>
    <cellStyle name="Hyperlink 2 3 2 3 6" xfId="1230" xr:uid="{00000000-0005-0000-0000-00001E050000}"/>
    <cellStyle name="Hyperlink 2 3 2 3 6 2" xfId="3441" xr:uid="{00000000-0005-0000-0000-00001F050000}"/>
    <cellStyle name="Hyperlink 2 3 2 3 7" xfId="2336" xr:uid="{00000000-0005-0000-0000-000020050000}"/>
    <cellStyle name="Hyperlink 2 3 2 4" xfId="163" xr:uid="{00000000-0005-0000-0000-000021050000}"/>
    <cellStyle name="Hyperlink 2 3 2 4 2" xfId="439" xr:uid="{00000000-0005-0000-0000-000022050000}"/>
    <cellStyle name="Hyperlink 2 3 2 4 2 2" xfId="991" xr:uid="{00000000-0005-0000-0000-000023050000}"/>
    <cellStyle name="Hyperlink 2 3 2 4 2 2 2" xfId="2104" xr:uid="{00000000-0005-0000-0000-000024050000}"/>
    <cellStyle name="Hyperlink 2 3 2 4 2 2 2 2" xfId="4315" xr:uid="{00000000-0005-0000-0000-000025050000}"/>
    <cellStyle name="Hyperlink 2 3 2 4 2 2 3" xfId="3210" xr:uid="{00000000-0005-0000-0000-000026050000}"/>
    <cellStyle name="Hyperlink 2 3 2 4 2 3" xfId="1552" xr:uid="{00000000-0005-0000-0000-000027050000}"/>
    <cellStyle name="Hyperlink 2 3 2 4 2 3 2" xfId="3763" xr:uid="{00000000-0005-0000-0000-000028050000}"/>
    <cellStyle name="Hyperlink 2 3 2 4 2 4" xfId="2658" xr:uid="{00000000-0005-0000-0000-000029050000}"/>
    <cellStyle name="Hyperlink 2 3 2 4 3" xfId="715" xr:uid="{00000000-0005-0000-0000-00002A050000}"/>
    <cellStyle name="Hyperlink 2 3 2 4 3 2" xfId="1828" xr:uid="{00000000-0005-0000-0000-00002B050000}"/>
    <cellStyle name="Hyperlink 2 3 2 4 3 2 2" xfId="4039" xr:uid="{00000000-0005-0000-0000-00002C050000}"/>
    <cellStyle name="Hyperlink 2 3 2 4 3 3" xfId="2934" xr:uid="{00000000-0005-0000-0000-00002D050000}"/>
    <cellStyle name="Hyperlink 2 3 2 4 4" xfId="1276" xr:uid="{00000000-0005-0000-0000-00002E050000}"/>
    <cellStyle name="Hyperlink 2 3 2 4 4 2" xfId="3487" xr:uid="{00000000-0005-0000-0000-00002F050000}"/>
    <cellStyle name="Hyperlink 2 3 2 4 5" xfId="2382" xr:uid="{00000000-0005-0000-0000-000030050000}"/>
    <cellStyle name="Hyperlink 2 3 2 5" xfId="255" xr:uid="{00000000-0005-0000-0000-000031050000}"/>
    <cellStyle name="Hyperlink 2 3 2 5 2" xfId="531" xr:uid="{00000000-0005-0000-0000-000032050000}"/>
    <cellStyle name="Hyperlink 2 3 2 5 2 2" xfId="1083" xr:uid="{00000000-0005-0000-0000-000033050000}"/>
    <cellStyle name="Hyperlink 2 3 2 5 2 2 2" xfId="2196" xr:uid="{00000000-0005-0000-0000-000034050000}"/>
    <cellStyle name="Hyperlink 2 3 2 5 2 2 2 2" xfId="4407" xr:uid="{00000000-0005-0000-0000-000035050000}"/>
    <cellStyle name="Hyperlink 2 3 2 5 2 2 3" xfId="3302" xr:uid="{00000000-0005-0000-0000-000036050000}"/>
    <cellStyle name="Hyperlink 2 3 2 5 2 3" xfId="1644" xr:uid="{00000000-0005-0000-0000-000037050000}"/>
    <cellStyle name="Hyperlink 2 3 2 5 2 3 2" xfId="3855" xr:uid="{00000000-0005-0000-0000-000038050000}"/>
    <cellStyle name="Hyperlink 2 3 2 5 2 4" xfId="2750" xr:uid="{00000000-0005-0000-0000-000039050000}"/>
    <cellStyle name="Hyperlink 2 3 2 5 3" xfId="807" xr:uid="{00000000-0005-0000-0000-00003A050000}"/>
    <cellStyle name="Hyperlink 2 3 2 5 3 2" xfId="1920" xr:uid="{00000000-0005-0000-0000-00003B050000}"/>
    <cellStyle name="Hyperlink 2 3 2 5 3 2 2" xfId="4131" xr:uid="{00000000-0005-0000-0000-00003C050000}"/>
    <cellStyle name="Hyperlink 2 3 2 5 3 3" xfId="3026" xr:uid="{00000000-0005-0000-0000-00003D050000}"/>
    <cellStyle name="Hyperlink 2 3 2 5 4" xfId="1368" xr:uid="{00000000-0005-0000-0000-00003E050000}"/>
    <cellStyle name="Hyperlink 2 3 2 5 4 2" xfId="3579" xr:uid="{00000000-0005-0000-0000-00003F050000}"/>
    <cellStyle name="Hyperlink 2 3 2 5 5" xfId="2474" xr:uid="{00000000-0005-0000-0000-000040050000}"/>
    <cellStyle name="Hyperlink 2 3 2 6" xfId="347" xr:uid="{00000000-0005-0000-0000-000041050000}"/>
    <cellStyle name="Hyperlink 2 3 2 6 2" xfId="899" xr:uid="{00000000-0005-0000-0000-000042050000}"/>
    <cellStyle name="Hyperlink 2 3 2 6 2 2" xfId="2012" xr:uid="{00000000-0005-0000-0000-000043050000}"/>
    <cellStyle name="Hyperlink 2 3 2 6 2 2 2" xfId="4223" xr:uid="{00000000-0005-0000-0000-000044050000}"/>
    <cellStyle name="Hyperlink 2 3 2 6 2 3" xfId="3118" xr:uid="{00000000-0005-0000-0000-000045050000}"/>
    <cellStyle name="Hyperlink 2 3 2 6 3" xfId="1460" xr:uid="{00000000-0005-0000-0000-000046050000}"/>
    <cellStyle name="Hyperlink 2 3 2 6 3 2" xfId="3671" xr:uid="{00000000-0005-0000-0000-000047050000}"/>
    <cellStyle name="Hyperlink 2 3 2 6 4" xfId="2566" xr:uid="{00000000-0005-0000-0000-000048050000}"/>
    <cellStyle name="Hyperlink 2 3 2 7" xfId="623" xr:uid="{00000000-0005-0000-0000-000049050000}"/>
    <cellStyle name="Hyperlink 2 3 2 7 2" xfId="1736" xr:uid="{00000000-0005-0000-0000-00004A050000}"/>
    <cellStyle name="Hyperlink 2 3 2 7 2 2" xfId="3947" xr:uid="{00000000-0005-0000-0000-00004B050000}"/>
    <cellStyle name="Hyperlink 2 3 2 7 3" xfId="2842" xr:uid="{00000000-0005-0000-0000-00004C050000}"/>
    <cellStyle name="Hyperlink 2 3 2 8" xfId="1184" xr:uid="{00000000-0005-0000-0000-00004D050000}"/>
    <cellStyle name="Hyperlink 2 3 2 8 2" xfId="3395" xr:uid="{00000000-0005-0000-0000-00004E050000}"/>
    <cellStyle name="Hyperlink 2 3 2 9" xfId="2290" xr:uid="{00000000-0005-0000-0000-00004F050000}"/>
    <cellStyle name="Hyperlink 2 3 3" xfId="81" xr:uid="{00000000-0005-0000-0000-000050050000}"/>
    <cellStyle name="Hyperlink 2 3 3 2" xfId="127" xr:uid="{00000000-0005-0000-0000-000051050000}"/>
    <cellStyle name="Hyperlink 2 3 3 2 2" xfId="219" xr:uid="{00000000-0005-0000-0000-000052050000}"/>
    <cellStyle name="Hyperlink 2 3 3 2 2 2" xfId="495" xr:uid="{00000000-0005-0000-0000-000053050000}"/>
    <cellStyle name="Hyperlink 2 3 3 2 2 2 2" xfId="1047" xr:uid="{00000000-0005-0000-0000-000054050000}"/>
    <cellStyle name="Hyperlink 2 3 3 2 2 2 2 2" xfId="2160" xr:uid="{00000000-0005-0000-0000-000055050000}"/>
    <cellStyle name="Hyperlink 2 3 3 2 2 2 2 2 2" xfId="4371" xr:uid="{00000000-0005-0000-0000-000056050000}"/>
    <cellStyle name="Hyperlink 2 3 3 2 2 2 2 3" xfId="3266" xr:uid="{00000000-0005-0000-0000-000057050000}"/>
    <cellStyle name="Hyperlink 2 3 3 2 2 2 3" xfId="1608" xr:uid="{00000000-0005-0000-0000-000058050000}"/>
    <cellStyle name="Hyperlink 2 3 3 2 2 2 3 2" xfId="3819" xr:uid="{00000000-0005-0000-0000-000059050000}"/>
    <cellStyle name="Hyperlink 2 3 3 2 2 2 4" xfId="2714" xr:uid="{00000000-0005-0000-0000-00005A050000}"/>
    <cellStyle name="Hyperlink 2 3 3 2 2 3" xfId="771" xr:uid="{00000000-0005-0000-0000-00005B050000}"/>
    <cellStyle name="Hyperlink 2 3 3 2 2 3 2" xfId="1884" xr:uid="{00000000-0005-0000-0000-00005C050000}"/>
    <cellStyle name="Hyperlink 2 3 3 2 2 3 2 2" xfId="4095" xr:uid="{00000000-0005-0000-0000-00005D050000}"/>
    <cellStyle name="Hyperlink 2 3 3 2 2 3 3" xfId="2990" xr:uid="{00000000-0005-0000-0000-00005E050000}"/>
    <cellStyle name="Hyperlink 2 3 3 2 2 4" xfId="1332" xr:uid="{00000000-0005-0000-0000-00005F050000}"/>
    <cellStyle name="Hyperlink 2 3 3 2 2 4 2" xfId="3543" xr:uid="{00000000-0005-0000-0000-000060050000}"/>
    <cellStyle name="Hyperlink 2 3 3 2 2 5" xfId="2438" xr:uid="{00000000-0005-0000-0000-000061050000}"/>
    <cellStyle name="Hyperlink 2 3 3 2 3" xfId="311" xr:uid="{00000000-0005-0000-0000-000062050000}"/>
    <cellStyle name="Hyperlink 2 3 3 2 3 2" xfId="587" xr:uid="{00000000-0005-0000-0000-000063050000}"/>
    <cellStyle name="Hyperlink 2 3 3 2 3 2 2" xfId="1139" xr:uid="{00000000-0005-0000-0000-000064050000}"/>
    <cellStyle name="Hyperlink 2 3 3 2 3 2 2 2" xfId="2252" xr:uid="{00000000-0005-0000-0000-000065050000}"/>
    <cellStyle name="Hyperlink 2 3 3 2 3 2 2 2 2" xfId="4463" xr:uid="{00000000-0005-0000-0000-000066050000}"/>
    <cellStyle name="Hyperlink 2 3 3 2 3 2 2 3" xfId="3358" xr:uid="{00000000-0005-0000-0000-000067050000}"/>
    <cellStyle name="Hyperlink 2 3 3 2 3 2 3" xfId="1700" xr:uid="{00000000-0005-0000-0000-000068050000}"/>
    <cellStyle name="Hyperlink 2 3 3 2 3 2 3 2" xfId="3911" xr:uid="{00000000-0005-0000-0000-000069050000}"/>
    <cellStyle name="Hyperlink 2 3 3 2 3 2 4" xfId="2806" xr:uid="{00000000-0005-0000-0000-00006A050000}"/>
    <cellStyle name="Hyperlink 2 3 3 2 3 3" xfId="863" xr:uid="{00000000-0005-0000-0000-00006B050000}"/>
    <cellStyle name="Hyperlink 2 3 3 2 3 3 2" xfId="1976" xr:uid="{00000000-0005-0000-0000-00006C050000}"/>
    <cellStyle name="Hyperlink 2 3 3 2 3 3 2 2" xfId="4187" xr:uid="{00000000-0005-0000-0000-00006D050000}"/>
    <cellStyle name="Hyperlink 2 3 3 2 3 3 3" xfId="3082" xr:uid="{00000000-0005-0000-0000-00006E050000}"/>
    <cellStyle name="Hyperlink 2 3 3 2 3 4" xfId="1424" xr:uid="{00000000-0005-0000-0000-00006F050000}"/>
    <cellStyle name="Hyperlink 2 3 3 2 3 4 2" xfId="3635" xr:uid="{00000000-0005-0000-0000-000070050000}"/>
    <cellStyle name="Hyperlink 2 3 3 2 3 5" xfId="2530" xr:uid="{00000000-0005-0000-0000-000071050000}"/>
    <cellStyle name="Hyperlink 2 3 3 2 4" xfId="403" xr:uid="{00000000-0005-0000-0000-000072050000}"/>
    <cellStyle name="Hyperlink 2 3 3 2 4 2" xfId="955" xr:uid="{00000000-0005-0000-0000-000073050000}"/>
    <cellStyle name="Hyperlink 2 3 3 2 4 2 2" xfId="2068" xr:uid="{00000000-0005-0000-0000-000074050000}"/>
    <cellStyle name="Hyperlink 2 3 3 2 4 2 2 2" xfId="4279" xr:uid="{00000000-0005-0000-0000-000075050000}"/>
    <cellStyle name="Hyperlink 2 3 3 2 4 2 3" xfId="3174" xr:uid="{00000000-0005-0000-0000-000076050000}"/>
    <cellStyle name="Hyperlink 2 3 3 2 4 3" xfId="1516" xr:uid="{00000000-0005-0000-0000-000077050000}"/>
    <cellStyle name="Hyperlink 2 3 3 2 4 3 2" xfId="3727" xr:uid="{00000000-0005-0000-0000-000078050000}"/>
    <cellStyle name="Hyperlink 2 3 3 2 4 4" xfId="2622" xr:uid="{00000000-0005-0000-0000-000079050000}"/>
    <cellStyle name="Hyperlink 2 3 3 2 5" xfId="679" xr:uid="{00000000-0005-0000-0000-00007A050000}"/>
    <cellStyle name="Hyperlink 2 3 3 2 5 2" xfId="1792" xr:uid="{00000000-0005-0000-0000-00007B050000}"/>
    <cellStyle name="Hyperlink 2 3 3 2 5 2 2" xfId="4003" xr:uid="{00000000-0005-0000-0000-00007C050000}"/>
    <cellStyle name="Hyperlink 2 3 3 2 5 3" xfId="2898" xr:uid="{00000000-0005-0000-0000-00007D050000}"/>
    <cellStyle name="Hyperlink 2 3 3 2 6" xfId="1240" xr:uid="{00000000-0005-0000-0000-00007E050000}"/>
    <cellStyle name="Hyperlink 2 3 3 2 6 2" xfId="3451" xr:uid="{00000000-0005-0000-0000-00007F050000}"/>
    <cellStyle name="Hyperlink 2 3 3 2 7" xfId="2346" xr:uid="{00000000-0005-0000-0000-000080050000}"/>
    <cellStyle name="Hyperlink 2 3 3 3" xfId="173" xr:uid="{00000000-0005-0000-0000-000081050000}"/>
    <cellStyle name="Hyperlink 2 3 3 3 2" xfId="449" xr:uid="{00000000-0005-0000-0000-000082050000}"/>
    <cellStyle name="Hyperlink 2 3 3 3 2 2" xfId="1001" xr:uid="{00000000-0005-0000-0000-000083050000}"/>
    <cellStyle name="Hyperlink 2 3 3 3 2 2 2" xfId="2114" xr:uid="{00000000-0005-0000-0000-000084050000}"/>
    <cellStyle name="Hyperlink 2 3 3 3 2 2 2 2" xfId="4325" xr:uid="{00000000-0005-0000-0000-000085050000}"/>
    <cellStyle name="Hyperlink 2 3 3 3 2 2 3" xfId="3220" xr:uid="{00000000-0005-0000-0000-000086050000}"/>
    <cellStyle name="Hyperlink 2 3 3 3 2 3" xfId="1562" xr:uid="{00000000-0005-0000-0000-000087050000}"/>
    <cellStyle name="Hyperlink 2 3 3 3 2 3 2" xfId="3773" xr:uid="{00000000-0005-0000-0000-000088050000}"/>
    <cellStyle name="Hyperlink 2 3 3 3 2 4" xfId="2668" xr:uid="{00000000-0005-0000-0000-000089050000}"/>
    <cellStyle name="Hyperlink 2 3 3 3 3" xfId="725" xr:uid="{00000000-0005-0000-0000-00008A050000}"/>
    <cellStyle name="Hyperlink 2 3 3 3 3 2" xfId="1838" xr:uid="{00000000-0005-0000-0000-00008B050000}"/>
    <cellStyle name="Hyperlink 2 3 3 3 3 2 2" xfId="4049" xr:uid="{00000000-0005-0000-0000-00008C050000}"/>
    <cellStyle name="Hyperlink 2 3 3 3 3 3" xfId="2944" xr:uid="{00000000-0005-0000-0000-00008D050000}"/>
    <cellStyle name="Hyperlink 2 3 3 3 4" xfId="1286" xr:uid="{00000000-0005-0000-0000-00008E050000}"/>
    <cellStyle name="Hyperlink 2 3 3 3 4 2" xfId="3497" xr:uid="{00000000-0005-0000-0000-00008F050000}"/>
    <cellStyle name="Hyperlink 2 3 3 3 5" xfId="2392" xr:uid="{00000000-0005-0000-0000-000090050000}"/>
    <cellStyle name="Hyperlink 2 3 3 4" xfId="265" xr:uid="{00000000-0005-0000-0000-000091050000}"/>
    <cellStyle name="Hyperlink 2 3 3 4 2" xfId="541" xr:uid="{00000000-0005-0000-0000-000092050000}"/>
    <cellStyle name="Hyperlink 2 3 3 4 2 2" xfId="1093" xr:uid="{00000000-0005-0000-0000-000093050000}"/>
    <cellStyle name="Hyperlink 2 3 3 4 2 2 2" xfId="2206" xr:uid="{00000000-0005-0000-0000-000094050000}"/>
    <cellStyle name="Hyperlink 2 3 3 4 2 2 2 2" xfId="4417" xr:uid="{00000000-0005-0000-0000-000095050000}"/>
    <cellStyle name="Hyperlink 2 3 3 4 2 2 3" xfId="3312" xr:uid="{00000000-0005-0000-0000-000096050000}"/>
    <cellStyle name="Hyperlink 2 3 3 4 2 3" xfId="1654" xr:uid="{00000000-0005-0000-0000-000097050000}"/>
    <cellStyle name="Hyperlink 2 3 3 4 2 3 2" xfId="3865" xr:uid="{00000000-0005-0000-0000-000098050000}"/>
    <cellStyle name="Hyperlink 2 3 3 4 2 4" xfId="2760" xr:uid="{00000000-0005-0000-0000-000099050000}"/>
    <cellStyle name="Hyperlink 2 3 3 4 3" xfId="817" xr:uid="{00000000-0005-0000-0000-00009A050000}"/>
    <cellStyle name="Hyperlink 2 3 3 4 3 2" xfId="1930" xr:uid="{00000000-0005-0000-0000-00009B050000}"/>
    <cellStyle name="Hyperlink 2 3 3 4 3 2 2" xfId="4141" xr:uid="{00000000-0005-0000-0000-00009C050000}"/>
    <cellStyle name="Hyperlink 2 3 3 4 3 3" xfId="3036" xr:uid="{00000000-0005-0000-0000-00009D050000}"/>
    <cellStyle name="Hyperlink 2 3 3 4 4" xfId="1378" xr:uid="{00000000-0005-0000-0000-00009E050000}"/>
    <cellStyle name="Hyperlink 2 3 3 4 4 2" xfId="3589" xr:uid="{00000000-0005-0000-0000-00009F050000}"/>
    <cellStyle name="Hyperlink 2 3 3 4 5" xfId="2484" xr:uid="{00000000-0005-0000-0000-0000A0050000}"/>
    <cellStyle name="Hyperlink 2 3 3 5" xfId="357" xr:uid="{00000000-0005-0000-0000-0000A1050000}"/>
    <cellStyle name="Hyperlink 2 3 3 5 2" xfId="909" xr:uid="{00000000-0005-0000-0000-0000A2050000}"/>
    <cellStyle name="Hyperlink 2 3 3 5 2 2" xfId="2022" xr:uid="{00000000-0005-0000-0000-0000A3050000}"/>
    <cellStyle name="Hyperlink 2 3 3 5 2 2 2" xfId="4233" xr:uid="{00000000-0005-0000-0000-0000A4050000}"/>
    <cellStyle name="Hyperlink 2 3 3 5 2 3" xfId="3128" xr:uid="{00000000-0005-0000-0000-0000A5050000}"/>
    <cellStyle name="Hyperlink 2 3 3 5 3" xfId="1470" xr:uid="{00000000-0005-0000-0000-0000A6050000}"/>
    <cellStyle name="Hyperlink 2 3 3 5 3 2" xfId="3681" xr:uid="{00000000-0005-0000-0000-0000A7050000}"/>
    <cellStyle name="Hyperlink 2 3 3 5 4" xfId="2576" xr:uid="{00000000-0005-0000-0000-0000A8050000}"/>
    <cellStyle name="Hyperlink 2 3 3 6" xfId="633" xr:uid="{00000000-0005-0000-0000-0000A9050000}"/>
    <cellStyle name="Hyperlink 2 3 3 6 2" xfId="1746" xr:uid="{00000000-0005-0000-0000-0000AA050000}"/>
    <cellStyle name="Hyperlink 2 3 3 6 2 2" xfId="3957" xr:uid="{00000000-0005-0000-0000-0000AB050000}"/>
    <cellStyle name="Hyperlink 2 3 3 6 3" xfId="2852" xr:uid="{00000000-0005-0000-0000-0000AC050000}"/>
    <cellStyle name="Hyperlink 2 3 3 7" xfId="1194" xr:uid="{00000000-0005-0000-0000-0000AD050000}"/>
    <cellStyle name="Hyperlink 2 3 3 7 2" xfId="3405" xr:uid="{00000000-0005-0000-0000-0000AE050000}"/>
    <cellStyle name="Hyperlink 2 3 3 8" xfId="2300" xr:uid="{00000000-0005-0000-0000-0000AF050000}"/>
    <cellStyle name="Hyperlink 2 3 4" xfId="107" xr:uid="{00000000-0005-0000-0000-0000B0050000}"/>
    <cellStyle name="Hyperlink 2 3 4 2" xfId="199" xr:uid="{00000000-0005-0000-0000-0000B1050000}"/>
    <cellStyle name="Hyperlink 2 3 4 2 2" xfId="475" xr:uid="{00000000-0005-0000-0000-0000B2050000}"/>
    <cellStyle name="Hyperlink 2 3 4 2 2 2" xfId="1027" xr:uid="{00000000-0005-0000-0000-0000B3050000}"/>
    <cellStyle name="Hyperlink 2 3 4 2 2 2 2" xfId="2140" xr:uid="{00000000-0005-0000-0000-0000B4050000}"/>
    <cellStyle name="Hyperlink 2 3 4 2 2 2 2 2" xfId="4351" xr:uid="{00000000-0005-0000-0000-0000B5050000}"/>
    <cellStyle name="Hyperlink 2 3 4 2 2 2 3" xfId="3246" xr:uid="{00000000-0005-0000-0000-0000B6050000}"/>
    <cellStyle name="Hyperlink 2 3 4 2 2 3" xfId="1588" xr:uid="{00000000-0005-0000-0000-0000B7050000}"/>
    <cellStyle name="Hyperlink 2 3 4 2 2 3 2" xfId="3799" xr:uid="{00000000-0005-0000-0000-0000B8050000}"/>
    <cellStyle name="Hyperlink 2 3 4 2 2 4" xfId="2694" xr:uid="{00000000-0005-0000-0000-0000B9050000}"/>
    <cellStyle name="Hyperlink 2 3 4 2 3" xfId="751" xr:uid="{00000000-0005-0000-0000-0000BA050000}"/>
    <cellStyle name="Hyperlink 2 3 4 2 3 2" xfId="1864" xr:uid="{00000000-0005-0000-0000-0000BB050000}"/>
    <cellStyle name="Hyperlink 2 3 4 2 3 2 2" xfId="4075" xr:uid="{00000000-0005-0000-0000-0000BC050000}"/>
    <cellStyle name="Hyperlink 2 3 4 2 3 3" xfId="2970" xr:uid="{00000000-0005-0000-0000-0000BD050000}"/>
    <cellStyle name="Hyperlink 2 3 4 2 4" xfId="1312" xr:uid="{00000000-0005-0000-0000-0000BE050000}"/>
    <cellStyle name="Hyperlink 2 3 4 2 4 2" xfId="3523" xr:uid="{00000000-0005-0000-0000-0000BF050000}"/>
    <cellStyle name="Hyperlink 2 3 4 2 5" xfId="2418" xr:uid="{00000000-0005-0000-0000-0000C0050000}"/>
    <cellStyle name="Hyperlink 2 3 4 3" xfId="291" xr:uid="{00000000-0005-0000-0000-0000C1050000}"/>
    <cellStyle name="Hyperlink 2 3 4 3 2" xfId="567" xr:uid="{00000000-0005-0000-0000-0000C2050000}"/>
    <cellStyle name="Hyperlink 2 3 4 3 2 2" xfId="1119" xr:uid="{00000000-0005-0000-0000-0000C3050000}"/>
    <cellStyle name="Hyperlink 2 3 4 3 2 2 2" xfId="2232" xr:uid="{00000000-0005-0000-0000-0000C4050000}"/>
    <cellStyle name="Hyperlink 2 3 4 3 2 2 2 2" xfId="4443" xr:uid="{00000000-0005-0000-0000-0000C5050000}"/>
    <cellStyle name="Hyperlink 2 3 4 3 2 2 3" xfId="3338" xr:uid="{00000000-0005-0000-0000-0000C6050000}"/>
    <cellStyle name="Hyperlink 2 3 4 3 2 3" xfId="1680" xr:uid="{00000000-0005-0000-0000-0000C7050000}"/>
    <cellStyle name="Hyperlink 2 3 4 3 2 3 2" xfId="3891" xr:uid="{00000000-0005-0000-0000-0000C8050000}"/>
    <cellStyle name="Hyperlink 2 3 4 3 2 4" xfId="2786" xr:uid="{00000000-0005-0000-0000-0000C9050000}"/>
    <cellStyle name="Hyperlink 2 3 4 3 3" xfId="843" xr:uid="{00000000-0005-0000-0000-0000CA050000}"/>
    <cellStyle name="Hyperlink 2 3 4 3 3 2" xfId="1956" xr:uid="{00000000-0005-0000-0000-0000CB050000}"/>
    <cellStyle name="Hyperlink 2 3 4 3 3 2 2" xfId="4167" xr:uid="{00000000-0005-0000-0000-0000CC050000}"/>
    <cellStyle name="Hyperlink 2 3 4 3 3 3" xfId="3062" xr:uid="{00000000-0005-0000-0000-0000CD050000}"/>
    <cellStyle name="Hyperlink 2 3 4 3 4" xfId="1404" xr:uid="{00000000-0005-0000-0000-0000CE050000}"/>
    <cellStyle name="Hyperlink 2 3 4 3 4 2" xfId="3615" xr:uid="{00000000-0005-0000-0000-0000CF050000}"/>
    <cellStyle name="Hyperlink 2 3 4 3 5" xfId="2510" xr:uid="{00000000-0005-0000-0000-0000D0050000}"/>
    <cellStyle name="Hyperlink 2 3 4 4" xfId="383" xr:uid="{00000000-0005-0000-0000-0000D1050000}"/>
    <cellStyle name="Hyperlink 2 3 4 4 2" xfId="935" xr:uid="{00000000-0005-0000-0000-0000D2050000}"/>
    <cellStyle name="Hyperlink 2 3 4 4 2 2" xfId="2048" xr:uid="{00000000-0005-0000-0000-0000D3050000}"/>
    <cellStyle name="Hyperlink 2 3 4 4 2 2 2" xfId="4259" xr:uid="{00000000-0005-0000-0000-0000D4050000}"/>
    <cellStyle name="Hyperlink 2 3 4 4 2 3" xfId="3154" xr:uid="{00000000-0005-0000-0000-0000D5050000}"/>
    <cellStyle name="Hyperlink 2 3 4 4 3" xfId="1496" xr:uid="{00000000-0005-0000-0000-0000D6050000}"/>
    <cellStyle name="Hyperlink 2 3 4 4 3 2" xfId="3707" xr:uid="{00000000-0005-0000-0000-0000D7050000}"/>
    <cellStyle name="Hyperlink 2 3 4 4 4" xfId="2602" xr:uid="{00000000-0005-0000-0000-0000D8050000}"/>
    <cellStyle name="Hyperlink 2 3 4 5" xfId="659" xr:uid="{00000000-0005-0000-0000-0000D9050000}"/>
    <cellStyle name="Hyperlink 2 3 4 5 2" xfId="1772" xr:uid="{00000000-0005-0000-0000-0000DA050000}"/>
    <cellStyle name="Hyperlink 2 3 4 5 2 2" xfId="3983" xr:uid="{00000000-0005-0000-0000-0000DB050000}"/>
    <cellStyle name="Hyperlink 2 3 4 5 3" xfId="2878" xr:uid="{00000000-0005-0000-0000-0000DC050000}"/>
    <cellStyle name="Hyperlink 2 3 4 6" xfId="1220" xr:uid="{00000000-0005-0000-0000-0000DD050000}"/>
    <cellStyle name="Hyperlink 2 3 4 6 2" xfId="3431" xr:uid="{00000000-0005-0000-0000-0000DE050000}"/>
    <cellStyle name="Hyperlink 2 3 4 7" xfId="2326" xr:uid="{00000000-0005-0000-0000-0000DF050000}"/>
    <cellStyle name="Hyperlink 2 3 5" xfId="153" xr:uid="{00000000-0005-0000-0000-0000E0050000}"/>
    <cellStyle name="Hyperlink 2 3 5 2" xfId="429" xr:uid="{00000000-0005-0000-0000-0000E1050000}"/>
    <cellStyle name="Hyperlink 2 3 5 2 2" xfId="981" xr:uid="{00000000-0005-0000-0000-0000E2050000}"/>
    <cellStyle name="Hyperlink 2 3 5 2 2 2" xfId="2094" xr:uid="{00000000-0005-0000-0000-0000E3050000}"/>
    <cellStyle name="Hyperlink 2 3 5 2 2 2 2" xfId="4305" xr:uid="{00000000-0005-0000-0000-0000E4050000}"/>
    <cellStyle name="Hyperlink 2 3 5 2 2 3" xfId="3200" xr:uid="{00000000-0005-0000-0000-0000E5050000}"/>
    <cellStyle name="Hyperlink 2 3 5 2 3" xfId="1542" xr:uid="{00000000-0005-0000-0000-0000E6050000}"/>
    <cellStyle name="Hyperlink 2 3 5 2 3 2" xfId="3753" xr:uid="{00000000-0005-0000-0000-0000E7050000}"/>
    <cellStyle name="Hyperlink 2 3 5 2 4" xfId="2648" xr:uid="{00000000-0005-0000-0000-0000E8050000}"/>
    <cellStyle name="Hyperlink 2 3 5 3" xfId="705" xr:uid="{00000000-0005-0000-0000-0000E9050000}"/>
    <cellStyle name="Hyperlink 2 3 5 3 2" xfId="1818" xr:uid="{00000000-0005-0000-0000-0000EA050000}"/>
    <cellStyle name="Hyperlink 2 3 5 3 2 2" xfId="4029" xr:uid="{00000000-0005-0000-0000-0000EB050000}"/>
    <cellStyle name="Hyperlink 2 3 5 3 3" xfId="2924" xr:uid="{00000000-0005-0000-0000-0000EC050000}"/>
    <cellStyle name="Hyperlink 2 3 5 4" xfId="1266" xr:uid="{00000000-0005-0000-0000-0000ED050000}"/>
    <cellStyle name="Hyperlink 2 3 5 4 2" xfId="3477" xr:uid="{00000000-0005-0000-0000-0000EE050000}"/>
    <cellStyle name="Hyperlink 2 3 5 5" xfId="2372" xr:uid="{00000000-0005-0000-0000-0000EF050000}"/>
    <cellStyle name="Hyperlink 2 3 6" xfId="245" xr:uid="{00000000-0005-0000-0000-0000F0050000}"/>
    <cellStyle name="Hyperlink 2 3 6 2" xfId="521" xr:uid="{00000000-0005-0000-0000-0000F1050000}"/>
    <cellStyle name="Hyperlink 2 3 6 2 2" xfId="1073" xr:uid="{00000000-0005-0000-0000-0000F2050000}"/>
    <cellStyle name="Hyperlink 2 3 6 2 2 2" xfId="2186" xr:uid="{00000000-0005-0000-0000-0000F3050000}"/>
    <cellStyle name="Hyperlink 2 3 6 2 2 2 2" xfId="4397" xr:uid="{00000000-0005-0000-0000-0000F4050000}"/>
    <cellStyle name="Hyperlink 2 3 6 2 2 3" xfId="3292" xr:uid="{00000000-0005-0000-0000-0000F5050000}"/>
    <cellStyle name="Hyperlink 2 3 6 2 3" xfId="1634" xr:uid="{00000000-0005-0000-0000-0000F6050000}"/>
    <cellStyle name="Hyperlink 2 3 6 2 3 2" xfId="3845" xr:uid="{00000000-0005-0000-0000-0000F7050000}"/>
    <cellStyle name="Hyperlink 2 3 6 2 4" xfId="2740" xr:uid="{00000000-0005-0000-0000-0000F8050000}"/>
    <cellStyle name="Hyperlink 2 3 6 3" xfId="797" xr:uid="{00000000-0005-0000-0000-0000F9050000}"/>
    <cellStyle name="Hyperlink 2 3 6 3 2" xfId="1910" xr:uid="{00000000-0005-0000-0000-0000FA050000}"/>
    <cellStyle name="Hyperlink 2 3 6 3 2 2" xfId="4121" xr:uid="{00000000-0005-0000-0000-0000FB050000}"/>
    <cellStyle name="Hyperlink 2 3 6 3 3" xfId="3016" xr:uid="{00000000-0005-0000-0000-0000FC050000}"/>
    <cellStyle name="Hyperlink 2 3 6 4" xfId="1358" xr:uid="{00000000-0005-0000-0000-0000FD050000}"/>
    <cellStyle name="Hyperlink 2 3 6 4 2" xfId="3569" xr:uid="{00000000-0005-0000-0000-0000FE050000}"/>
    <cellStyle name="Hyperlink 2 3 6 5" xfId="2464" xr:uid="{00000000-0005-0000-0000-0000FF050000}"/>
    <cellStyle name="Hyperlink 2 3 7" xfId="337" xr:uid="{00000000-0005-0000-0000-000000060000}"/>
    <cellStyle name="Hyperlink 2 3 7 2" xfId="889" xr:uid="{00000000-0005-0000-0000-000001060000}"/>
    <cellStyle name="Hyperlink 2 3 7 2 2" xfId="2002" xr:uid="{00000000-0005-0000-0000-000002060000}"/>
    <cellStyle name="Hyperlink 2 3 7 2 2 2" xfId="4213" xr:uid="{00000000-0005-0000-0000-000003060000}"/>
    <cellStyle name="Hyperlink 2 3 7 2 3" xfId="3108" xr:uid="{00000000-0005-0000-0000-000004060000}"/>
    <cellStyle name="Hyperlink 2 3 7 3" xfId="1450" xr:uid="{00000000-0005-0000-0000-000005060000}"/>
    <cellStyle name="Hyperlink 2 3 7 3 2" xfId="3661" xr:uid="{00000000-0005-0000-0000-000006060000}"/>
    <cellStyle name="Hyperlink 2 3 7 4" xfId="2556" xr:uid="{00000000-0005-0000-0000-000007060000}"/>
    <cellStyle name="Hyperlink 2 3 8" xfId="613" xr:uid="{00000000-0005-0000-0000-000008060000}"/>
    <cellStyle name="Hyperlink 2 3 8 2" xfId="1726" xr:uid="{00000000-0005-0000-0000-000009060000}"/>
    <cellStyle name="Hyperlink 2 3 8 2 2" xfId="3937" xr:uid="{00000000-0005-0000-0000-00000A060000}"/>
    <cellStyle name="Hyperlink 2 3 8 3" xfId="2832" xr:uid="{00000000-0005-0000-0000-00000B060000}"/>
    <cellStyle name="Hyperlink 2 3 9" xfId="1174" xr:uid="{00000000-0005-0000-0000-00000C060000}"/>
    <cellStyle name="Hyperlink 2 3 9 2" xfId="3385" xr:uid="{00000000-0005-0000-0000-00000D060000}"/>
    <cellStyle name="Hyperlink 2 4" xfId="66" xr:uid="{00000000-0005-0000-0000-00000E060000}"/>
    <cellStyle name="Hyperlink 2 4 2" xfId="86" xr:uid="{00000000-0005-0000-0000-00000F060000}"/>
    <cellStyle name="Hyperlink 2 4 2 2" xfId="132" xr:uid="{00000000-0005-0000-0000-000010060000}"/>
    <cellStyle name="Hyperlink 2 4 2 2 2" xfId="224" xr:uid="{00000000-0005-0000-0000-000011060000}"/>
    <cellStyle name="Hyperlink 2 4 2 2 2 2" xfId="500" xr:uid="{00000000-0005-0000-0000-000012060000}"/>
    <cellStyle name="Hyperlink 2 4 2 2 2 2 2" xfId="1052" xr:uid="{00000000-0005-0000-0000-000013060000}"/>
    <cellStyle name="Hyperlink 2 4 2 2 2 2 2 2" xfId="2165" xr:uid="{00000000-0005-0000-0000-000014060000}"/>
    <cellStyle name="Hyperlink 2 4 2 2 2 2 2 2 2" xfId="4376" xr:uid="{00000000-0005-0000-0000-000015060000}"/>
    <cellStyle name="Hyperlink 2 4 2 2 2 2 2 3" xfId="3271" xr:uid="{00000000-0005-0000-0000-000016060000}"/>
    <cellStyle name="Hyperlink 2 4 2 2 2 2 3" xfId="1613" xr:uid="{00000000-0005-0000-0000-000017060000}"/>
    <cellStyle name="Hyperlink 2 4 2 2 2 2 3 2" xfId="3824" xr:uid="{00000000-0005-0000-0000-000018060000}"/>
    <cellStyle name="Hyperlink 2 4 2 2 2 2 4" xfId="2719" xr:uid="{00000000-0005-0000-0000-000019060000}"/>
    <cellStyle name="Hyperlink 2 4 2 2 2 3" xfId="776" xr:uid="{00000000-0005-0000-0000-00001A060000}"/>
    <cellStyle name="Hyperlink 2 4 2 2 2 3 2" xfId="1889" xr:uid="{00000000-0005-0000-0000-00001B060000}"/>
    <cellStyle name="Hyperlink 2 4 2 2 2 3 2 2" xfId="4100" xr:uid="{00000000-0005-0000-0000-00001C060000}"/>
    <cellStyle name="Hyperlink 2 4 2 2 2 3 3" xfId="2995" xr:uid="{00000000-0005-0000-0000-00001D060000}"/>
    <cellStyle name="Hyperlink 2 4 2 2 2 4" xfId="1337" xr:uid="{00000000-0005-0000-0000-00001E060000}"/>
    <cellStyle name="Hyperlink 2 4 2 2 2 4 2" xfId="3548" xr:uid="{00000000-0005-0000-0000-00001F060000}"/>
    <cellStyle name="Hyperlink 2 4 2 2 2 5" xfId="2443" xr:uid="{00000000-0005-0000-0000-000020060000}"/>
    <cellStyle name="Hyperlink 2 4 2 2 3" xfId="316" xr:uid="{00000000-0005-0000-0000-000021060000}"/>
    <cellStyle name="Hyperlink 2 4 2 2 3 2" xfId="592" xr:uid="{00000000-0005-0000-0000-000022060000}"/>
    <cellStyle name="Hyperlink 2 4 2 2 3 2 2" xfId="1144" xr:uid="{00000000-0005-0000-0000-000023060000}"/>
    <cellStyle name="Hyperlink 2 4 2 2 3 2 2 2" xfId="2257" xr:uid="{00000000-0005-0000-0000-000024060000}"/>
    <cellStyle name="Hyperlink 2 4 2 2 3 2 2 2 2" xfId="4468" xr:uid="{00000000-0005-0000-0000-000025060000}"/>
    <cellStyle name="Hyperlink 2 4 2 2 3 2 2 3" xfId="3363" xr:uid="{00000000-0005-0000-0000-000026060000}"/>
    <cellStyle name="Hyperlink 2 4 2 2 3 2 3" xfId="1705" xr:uid="{00000000-0005-0000-0000-000027060000}"/>
    <cellStyle name="Hyperlink 2 4 2 2 3 2 3 2" xfId="3916" xr:uid="{00000000-0005-0000-0000-000028060000}"/>
    <cellStyle name="Hyperlink 2 4 2 2 3 2 4" xfId="2811" xr:uid="{00000000-0005-0000-0000-000029060000}"/>
    <cellStyle name="Hyperlink 2 4 2 2 3 3" xfId="868" xr:uid="{00000000-0005-0000-0000-00002A060000}"/>
    <cellStyle name="Hyperlink 2 4 2 2 3 3 2" xfId="1981" xr:uid="{00000000-0005-0000-0000-00002B060000}"/>
    <cellStyle name="Hyperlink 2 4 2 2 3 3 2 2" xfId="4192" xr:uid="{00000000-0005-0000-0000-00002C060000}"/>
    <cellStyle name="Hyperlink 2 4 2 2 3 3 3" xfId="3087" xr:uid="{00000000-0005-0000-0000-00002D060000}"/>
    <cellStyle name="Hyperlink 2 4 2 2 3 4" xfId="1429" xr:uid="{00000000-0005-0000-0000-00002E060000}"/>
    <cellStyle name="Hyperlink 2 4 2 2 3 4 2" xfId="3640" xr:uid="{00000000-0005-0000-0000-00002F060000}"/>
    <cellStyle name="Hyperlink 2 4 2 2 3 5" xfId="2535" xr:uid="{00000000-0005-0000-0000-000030060000}"/>
    <cellStyle name="Hyperlink 2 4 2 2 4" xfId="408" xr:uid="{00000000-0005-0000-0000-000031060000}"/>
    <cellStyle name="Hyperlink 2 4 2 2 4 2" xfId="960" xr:uid="{00000000-0005-0000-0000-000032060000}"/>
    <cellStyle name="Hyperlink 2 4 2 2 4 2 2" xfId="2073" xr:uid="{00000000-0005-0000-0000-000033060000}"/>
    <cellStyle name="Hyperlink 2 4 2 2 4 2 2 2" xfId="4284" xr:uid="{00000000-0005-0000-0000-000034060000}"/>
    <cellStyle name="Hyperlink 2 4 2 2 4 2 3" xfId="3179" xr:uid="{00000000-0005-0000-0000-000035060000}"/>
    <cellStyle name="Hyperlink 2 4 2 2 4 3" xfId="1521" xr:uid="{00000000-0005-0000-0000-000036060000}"/>
    <cellStyle name="Hyperlink 2 4 2 2 4 3 2" xfId="3732" xr:uid="{00000000-0005-0000-0000-000037060000}"/>
    <cellStyle name="Hyperlink 2 4 2 2 4 4" xfId="2627" xr:uid="{00000000-0005-0000-0000-000038060000}"/>
    <cellStyle name="Hyperlink 2 4 2 2 5" xfId="684" xr:uid="{00000000-0005-0000-0000-000039060000}"/>
    <cellStyle name="Hyperlink 2 4 2 2 5 2" xfId="1797" xr:uid="{00000000-0005-0000-0000-00003A060000}"/>
    <cellStyle name="Hyperlink 2 4 2 2 5 2 2" xfId="4008" xr:uid="{00000000-0005-0000-0000-00003B060000}"/>
    <cellStyle name="Hyperlink 2 4 2 2 5 3" xfId="2903" xr:uid="{00000000-0005-0000-0000-00003C060000}"/>
    <cellStyle name="Hyperlink 2 4 2 2 6" xfId="1245" xr:uid="{00000000-0005-0000-0000-00003D060000}"/>
    <cellStyle name="Hyperlink 2 4 2 2 6 2" xfId="3456" xr:uid="{00000000-0005-0000-0000-00003E060000}"/>
    <cellStyle name="Hyperlink 2 4 2 2 7" xfId="2351" xr:uid="{00000000-0005-0000-0000-00003F060000}"/>
    <cellStyle name="Hyperlink 2 4 2 3" xfId="178" xr:uid="{00000000-0005-0000-0000-000040060000}"/>
    <cellStyle name="Hyperlink 2 4 2 3 2" xfId="454" xr:uid="{00000000-0005-0000-0000-000041060000}"/>
    <cellStyle name="Hyperlink 2 4 2 3 2 2" xfId="1006" xr:uid="{00000000-0005-0000-0000-000042060000}"/>
    <cellStyle name="Hyperlink 2 4 2 3 2 2 2" xfId="2119" xr:uid="{00000000-0005-0000-0000-000043060000}"/>
    <cellStyle name="Hyperlink 2 4 2 3 2 2 2 2" xfId="4330" xr:uid="{00000000-0005-0000-0000-000044060000}"/>
    <cellStyle name="Hyperlink 2 4 2 3 2 2 3" xfId="3225" xr:uid="{00000000-0005-0000-0000-000045060000}"/>
    <cellStyle name="Hyperlink 2 4 2 3 2 3" xfId="1567" xr:uid="{00000000-0005-0000-0000-000046060000}"/>
    <cellStyle name="Hyperlink 2 4 2 3 2 3 2" xfId="3778" xr:uid="{00000000-0005-0000-0000-000047060000}"/>
    <cellStyle name="Hyperlink 2 4 2 3 2 4" xfId="2673" xr:uid="{00000000-0005-0000-0000-000048060000}"/>
    <cellStyle name="Hyperlink 2 4 2 3 3" xfId="730" xr:uid="{00000000-0005-0000-0000-000049060000}"/>
    <cellStyle name="Hyperlink 2 4 2 3 3 2" xfId="1843" xr:uid="{00000000-0005-0000-0000-00004A060000}"/>
    <cellStyle name="Hyperlink 2 4 2 3 3 2 2" xfId="4054" xr:uid="{00000000-0005-0000-0000-00004B060000}"/>
    <cellStyle name="Hyperlink 2 4 2 3 3 3" xfId="2949" xr:uid="{00000000-0005-0000-0000-00004C060000}"/>
    <cellStyle name="Hyperlink 2 4 2 3 4" xfId="1291" xr:uid="{00000000-0005-0000-0000-00004D060000}"/>
    <cellStyle name="Hyperlink 2 4 2 3 4 2" xfId="3502" xr:uid="{00000000-0005-0000-0000-00004E060000}"/>
    <cellStyle name="Hyperlink 2 4 2 3 5" xfId="2397" xr:uid="{00000000-0005-0000-0000-00004F060000}"/>
    <cellStyle name="Hyperlink 2 4 2 4" xfId="270" xr:uid="{00000000-0005-0000-0000-000050060000}"/>
    <cellStyle name="Hyperlink 2 4 2 4 2" xfId="546" xr:uid="{00000000-0005-0000-0000-000051060000}"/>
    <cellStyle name="Hyperlink 2 4 2 4 2 2" xfId="1098" xr:uid="{00000000-0005-0000-0000-000052060000}"/>
    <cellStyle name="Hyperlink 2 4 2 4 2 2 2" xfId="2211" xr:uid="{00000000-0005-0000-0000-000053060000}"/>
    <cellStyle name="Hyperlink 2 4 2 4 2 2 2 2" xfId="4422" xr:uid="{00000000-0005-0000-0000-000054060000}"/>
    <cellStyle name="Hyperlink 2 4 2 4 2 2 3" xfId="3317" xr:uid="{00000000-0005-0000-0000-000055060000}"/>
    <cellStyle name="Hyperlink 2 4 2 4 2 3" xfId="1659" xr:uid="{00000000-0005-0000-0000-000056060000}"/>
    <cellStyle name="Hyperlink 2 4 2 4 2 3 2" xfId="3870" xr:uid="{00000000-0005-0000-0000-000057060000}"/>
    <cellStyle name="Hyperlink 2 4 2 4 2 4" xfId="2765" xr:uid="{00000000-0005-0000-0000-000058060000}"/>
    <cellStyle name="Hyperlink 2 4 2 4 3" xfId="822" xr:uid="{00000000-0005-0000-0000-000059060000}"/>
    <cellStyle name="Hyperlink 2 4 2 4 3 2" xfId="1935" xr:uid="{00000000-0005-0000-0000-00005A060000}"/>
    <cellStyle name="Hyperlink 2 4 2 4 3 2 2" xfId="4146" xr:uid="{00000000-0005-0000-0000-00005B060000}"/>
    <cellStyle name="Hyperlink 2 4 2 4 3 3" xfId="3041" xr:uid="{00000000-0005-0000-0000-00005C060000}"/>
    <cellStyle name="Hyperlink 2 4 2 4 4" xfId="1383" xr:uid="{00000000-0005-0000-0000-00005D060000}"/>
    <cellStyle name="Hyperlink 2 4 2 4 4 2" xfId="3594" xr:uid="{00000000-0005-0000-0000-00005E060000}"/>
    <cellStyle name="Hyperlink 2 4 2 4 5" xfId="2489" xr:uid="{00000000-0005-0000-0000-00005F060000}"/>
    <cellStyle name="Hyperlink 2 4 2 5" xfId="362" xr:uid="{00000000-0005-0000-0000-000060060000}"/>
    <cellStyle name="Hyperlink 2 4 2 5 2" xfId="914" xr:uid="{00000000-0005-0000-0000-000061060000}"/>
    <cellStyle name="Hyperlink 2 4 2 5 2 2" xfId="2027" xr:uid="{00000000-0005-0000-0000-000062060000}"/>
    <cellStyle name="Hyperlink 2 4 2 5 2 2 2" xfId="4238" xr:uid="{00000000-0005-0000-0000-000063060000}"/>
    <cellStyle name="Hyperlink 2 4 2 5 2 3" xfId="3133" xr:uid="{00000000-0005-0000-0000-000064060000}"/>
    <cellStyle name="Hyperlink 2 4 2 5 3" xfId="1475" xr:uid="{00000000-0005-0000-0000-000065060000}"/>
    <cellStyle name="Hyperlink 2 4 2 5 3 2" xfId="3686" xr:uid="{00000000-0005-0000-0000-000066060000}"/>
    <cellStyle name="Hyperlink 2 4 2 5 4" xfId="2581" xr:uid="{00000000-0005-0000-0000-000067060000}"/>
    <cellStyle name="Hyperlink 2 4 2 6" xfId="638" xr:uid="{00000000-0005-0000-0000-000068060000}"/>
    <cellStyle name="Hyperlink 2 4 2 6 2" xfId="1751" xr:uid="{00000000-0005-0000-0000-000069060000}"/>
    <cellStyle name="Hyperlink 2 4 2 6 2 2" xfId="3962" xr:uid="{00000000-0005-0000-0000-00006A060000}"/>
    <cellStyle name="Hyperlink 2 4 2 6 3" xfId="2857" xr:uid="{00000000-0005-0000-0000-00006B060000}"/>
    <cellStyle name="Hyperlink 2 4 2 7" xfId="1199" xr:uid="{00000000-0005-0000-0000-00006C060000}"/>
    <cellStyle name="Hyperlink 2 4 2 7 2" xfId="3410" xr:uid="{00000000-0005-0000-0000-00006D060000}"/>
    <cellStyle name="Hyperlink 2 4 2 8" xfId="2305" xr:uid="{00000000-0005-0000-0000-00006E060000}"/>
    <cellStyle name="Hyperlink 2 4 3" xfId="112" xr:uid="{00000000-0005-0000-0000-00006F060000}"/>
    <cellStyle name="Hyperlink 2 4 3 2" xfId="204" xr:uid="{00000000-0005-0000-0000-000070060000}"/>
    <cellStyle name="Hyperlink 2 4 3 2 2" xfId="480" xr:uid="{00000000-0005-0000-0000-000071060000}"/>
    <cellStyle name="Hyperlink 2 4 3 2 2 2" xfId="1032" xr:uid="{00000000-0005-0000-0000-000072060000}"/>
    <cellStyle name="Hyperlink 2 4 3 2 2 2 2" xfId="2145" xr:uid="{00000000-0005-0000-0000-000073060000}"/>
    <cellStyle name="Hyperlink 2 4 3 2 2 2 2 2" xfId="4356" xr:uid="{00000000-0005-0000-0000-000074060000}"/>
    <cellStyle name="Hyperlink 2 4 3 2 2 2 3" xfId="3251" xr:uid="{00000000-0005-0000-0000-000075060000}"/>
    <cellStyle name="Hyperlink 2 4 3 2 2 3" xfId="1593" xr:uid="{00000000-0005-0000-0000-000076060000}"/>
    <cellStyle name="Hyperlink 2 4 3 2 2 3 2" xfId="3804" xr:uid="{00000000-0005-0000-0000-000077060000}"/>
    <cellStyle name="Hyperlink 2 4 3 2 2 4" xfId="2699" xr:uid="{00000000-0005-0000-0000-000078060000}"/>
    <cellStyle name="Hyperlink 2 4 3 2 3" xfId="756" xr:uid="{00000000-0005-0000-0000-000079060000}"/>
    <cellStyle name="Hyperlink 2 4 3 2 3 2" xfId="1869" xr:uid="{00000000-0005-0000-0000-00007A060000}"/>
    <cellStyle name="Hyperlink 2 4 3 2 3 2 2" xfId="4080" xr:uid="{00000000-0005-0000-0000-00007B060000}"/>
    <cellStyle name="Hyperlink 2 4 3 2 3 3" xfId="2975" xr:uid="{00000000-0005-0000-0000-00007C060000}"/>
    <cellStyle name="Hyperlink 2 4 3 2 4" xfId="1317" xr:uid="{00000000-0005-0000-0000-00007D060000}"/>
    <cellStyle name="Hyperlink 2 4 3 2 4 2" xfId="3528" xr:uid="{00000000-0005-0000-0000-00007E060000}"/>
    <cellStyle name="Hyperlink 2 4 3 2 5" xfId="2423" xr:uid="{00000000-0005-0000-0000-00007F060000}"/>
    <cellStyle name="Hyperlink 2 4 3 3" xfId="296" xr:uid="{00000000-0005-0000-0000-000080060000}"/>
    <cellStyle name="Hyperlink 2 4 3 3 2" xfId="572" xr:uid="{00000000-0005-0000-0000-000081060000}"/>
    <cellStyle name="Hyperlink 2 4 3 3 2 2" xfId="1124" xr:uid="{00000000-0005-0000-0000-000082060000}"/>
    <cellStyle name="Hyperlink 2 4 3 3 2 2 2" xfId="2237" xr:uid="{00000000-0005-0000-0000-000083060000}"/>
    <cellStyle name="Hyperlink 2 4 3 3 2 2 2 2" xfId="4448" xr:uid="{00000000-0005-0000-0000-000084060000}"/>
    <cellStyle name="Hyperlink 2 4 3 3 2 2 3" xfId="3343" xr:uid="{00000000-0005-0000-0000-000085060000}"/>
    <cellStyle name="Hyperlink 2 4 3 3 2 3" xfId="1685" xr:uid="{00000000-0005-0000-0000-000086060000}"/>
    <cellStyle name="Hyperlink 2 4 3 3 2 3 2" xfId="3896" xr:uid="{00000000-0005-0000-0000-000087060000}"/>
    <cellStyle name="Hyperlink 2 4 3 3 2 4" xfId="2791" xr:uid="{00000000-0005-0000-0000-000088060000}"/>
    <cellStyle name="Hyperlink 2 4 3 3 3" xfId="848" xr:uid="{00000000-0005-0000-0000-000089060000}"/>
    <cellStyle name="Hyperlink 2 4 3 3 3 2" xfId="1961" xr:uid="{00000000-0005-0000-0000-00008A060000}"/>
    <cellStyle name="Hyperlink 2 4 3 3 3 2 2" xfId="4172" xr:uid="{00000000-0005-0000-0000-00008B060000}"/>
    <cellStyle name="Hyperlink 2 4 3 3 3 3" xfId="3067" xr:uid="{00000000-0005-0000-0000-00008C060000}"/>
    <cellStyle name="Hyperlink 2 4 3 3 4" xfId="1409" xr:uid="{00000000-0005-0000-0000-00008D060000}"/>
    <cellStyle name="Hyperlink 2 4 3 3 4 2" xfId="3620" xr:uid="{00000000-0005-0000-0000-00008E060000}"/>
    <cellStyle name="Hyperlink 2 4 3 3 5" xfId="2515" xr:uid="{00000000-0005-0000-0000-00008F060000}"/>
    <cellStyle name="Hyperlink 2 4 3 4" xfId="388" xr:uid="{00000000-0005-0000-0000-000090060000}"/>
    <cellStyle name="Hyperlink 2 4 3 4 2" xfId="940" xr:uid="{00000000-0005-0000-0000-000091060000}"/>
    <cellStyle name="Hyperlink 2 4 3 4 2 2" xfId="2053" xr:uid="{00000000-0005-0000-0000-000092060000}"/>
    <cellStyle name="Hyperlink 2 4 3 4 2 2 2" xfId="4264" xr:uid="{00000000-0005-0000-0000-000093060000}"/>
    <cellStyle name="Hyperlink 2 4 3 4 2 3" xfId="3159" xr:uid="{00000000-0005-0000-0000-000094060000}"/>
    <cellStyle name="Hyperlink 2 4 3 4 3" xfId="1501" xr:uid="{00000000-0005-0000-0000-000095060000}"/>
    <cellStyle name="Hyperlink 2 4 3 4 3 2" xfId="3712" xr:uid="{00000000-0005-0000-0000-000096060000}"/>
    <cellStyle name="Hyperlink 2 4 3 4 4" xfId="2607" xr:uid="{00000000-0005-0000-0000-000097060000}"/>
    <cellStyle name="Hyperlink 2 4 3 5" xfId="664" xr:uid="{00000000-0005-0000-0000-000098060000}"/>
    <cellStyle name="Hyperlink 2 4 3 5 2" xfId="1777" xr:uid="{00000000-0005-0000-0000-000099060000}"/>
    <cellStyle name="Hyperlink 2 4 3 5 2 2" xfId="3988" xr:uid="{00000000-0005-0000-0000-00009A060000}"/>
    <cellStyle name="Hyperlink 2 4 3 5 3" xfId="2883" xr:uid="{00000000-0005-0000-0000-00009B060000}"/>
    <cellStyle name="Hyperlink 2 4 3 6" xfId="1225" xr:uid="{00000000-0005-0000-0000-00009C060000}"/>
    <cellStyle name="Hyperlink 2 4 3 6 2" xfId="3436" xr:uid="{00000000-0005-0000-0000-00009D060000}"/>
    <cellStyle name="Hyperlink 2 4 3 7" xfId="2331" xr:uid="{00000000-0005-0000-0000-00009E060000}"/>
    <cellStyle name="Hyperlink 2 4 4" xfId="158" xr:uid="{00000000-0005-0000-0000-00009F060000}"/>
    <cellStyle name="Hyperlink 2 4 4 2" xfId="434" xr:uid="{00000000-0005-0000-0000-0000A0060000}"/>
    <cellStyle name="Hyperlink 2 4 4 2 2" xfId="986" xr:uid="{00000000-0005-0000-0000-0000A1060000}"/>
    <cellStyle name="Hyperlink 2 4 4 2 2 2" xfId="2099" xr:uid="{00000000-0005-0000-0000-0000A2060000}"/>
    <cellStyle name="Hyperlink 2 4 4 2 2 2 2" xfId="4310" xr:uid="{00000000-0005-0000-0000-0000A3060000}"/>
    <cellStyle name="Hyperlink 2 4 4 2 2 3" xfId="3205" xr:uid="{00000000-0005-0000-0000-0000A4060000}"/>
    <cellStyle name="Hyperlink 2 4 4 2 3" xfId="1547" xr:uid="{00000000-0005-0000-0000-0000A5060000}"/>
    <cellStyle name="Hyperlink 2 4 4 2 3 2" xfId="3758" xr:uid="{00000000-0005-0000-0000-0000A6060000}"/>
    <cellStyle name="Hyperlink 2 4 4 2 4" xfId="2653" xr:uid="{00000000-0005-0000-0000-0000A7060000}"/>
    <cellStyle name="Hyperlink 2 4 4 3" xfId="710" xr:uid="{00000000-0005-0000-0000-0000A8060000}"/>
    <cellStyle name="Hyperlink 2 4 4 3 2" xfId="1823" xr:uid="{00000000-0005-0000-0000-0000A9060000}"/>
    <cellStyle name="Hyperlink 2 4 4 3 2 2" xfId="4034" xr:uid="{00000000-0005-0000-0000-0000AA060000}"/>
    <cellStyle name="Hyperlink 2 4 4 3 3" xfId="2929" xr:uid="{00000000-0005-0000-0000-0000AB060000}"/>
    <cellStyle name="Hyperlink 2 4 4 4" xfId="1271" xr:uid="{00000000-0005-0000-0000-0000AC060000}"/>
    <cellStyle name="Hyperlink 2 4 4 4 2" xfId="3482" xr:uid="{00000000-0005-0000-0000-0000AD060000}"/>
    <cellStyle name="Hyperlink 2 4 4 5" xfId="2377" xr:uid="{00000000-0005-0000-0000-0000AE060000}"/>
    <cellStyle name="Hyperlink 2 4 5" xfId="250" xr:uid="{00000000-0005-0000-0000-0000AF060000}"/>
    <cellStyle name="Hyperlink 2 4 5 2" xfId="526" xr:uid="{00000000-0005-0000-0000-0000B0060000}"/>
    <cellStyle name="Hyperlink 2 4 5 2 2" xfId="1078" xr:uid="{00000000-0005-0000-0000-0000B1060000}"/>
    <cellStyle name="Hyperlink 2 4 5 2 2 2" xfId="2191" xr:uid="{00000000-0005-0000-0000-0000B2060000}"/>
    <cellStyle name="Hyperlink 2 4 5 2 2 2 2" xfId="4402" xr:uid="{00000000-0005-0000-0000-0000B3060000}"/>
    <cellStyle name="Hyperlink 2 4 5 2 2 3" xfId="3297" xr:uid="{00000000-0005-0000-0000-0000B4060000}"/>
    <cellStyle name="Hyperlink 2 4 5 2 3" xfId="1639" xr:uid="{00000000-0005-0000-0000-0000B5060000}"/>
    <cellStyle name="Hyperlink 2 4 5 2 3 2" xfId="3850" xr:uid="{00000000-0005-0000-0000-0000B6060000}"/>
    <cellStyle name="Hyperlink 2 4 5 2 4" xfId="2745" xr:uid="{00000000-0005-0000-0000-0000B7060000}"/>
    <cellStyle name="Hyperlink 2 4 5 3" xfId="802" xr:uid="{00000000-0005-0000-0000-0000B8060000}"/>
    <cellStyle name="Hyperlink 2 4 5 3 2" xfId="1915" xr:uid="{00000000-0005-0000-0000-0000B9060000}"/>
    <cellStyle name="Hyperlink 2 4 5 3 2 2" xfId="4126" xr:uid="{00000000-0005-0000-0000-0000BA060000}"/>
    <cellStyle name="Hyperlink 2 4 5 3 3" xfId="3021" xr:uid="{00000000-0005-0000-0000-0000BB060000}"/>
    <cellStyle name="Hyperlink 2 4 5 4" xfId="1363" xr:uid="{00000000-0005-0000-0000-0000BC060000}"/>
    <cellStyle name="Hyperlink 2 4 5 4 2" xfId="3574" xr:uid="{00000000-0005-0000-0000-0000BD060000}"/>
    <cellStyle name="Hyperlink 2 4 5 5" xfId="2469" xr:uid="{00000000-0005-0000-0000-0000BE060000}"/>
    <cellStyle name="Hyperlink 2 4 6" xfId="342" xr:uid="{00000000-0005-0000-0000-0000BF060000}"/>
    <cellStyle name="Hyperlink 2 4 6 2" xfId="894" xr:uid="{00000000-0005-0000-0000-0000C0060000}"/>
    <cellStyle name="Hyperlink 2 4 6 2 2" xfId="2007" xr:uid="{00000000-0005-0000-0000-0000C1060000}"/>
    <cellStyle name="Hyperlink 2 4 6 2 2 2" xfId="4218" xr:uid="{00000000-0005-0000-0000-0000C2060000}"/>
    <cellStyle name="Hyperlink 2 4 6 2 3" xfId="3113" xr:uid="{00000000-0005-0000-0000-0000C3060000}"/>
    <cellStyle name="Hyperlink 2 4 6 3" xfId="1455" xr:uid="{00000000-0005-0000-0000-0000C4060000}"/>
    <cellStyle name="Hyperlink 2 4 6 3 2" xfId="3666" xr:uid="{00000000-0005-0000-0000-0000C5060000}"/>
    <cellStyle name="Hyperlink 2 4 6 4" xfId="2561" xr:uid="{00000000-0005-0000-0000-0000C6060000}"/>
    <cellStyle name="Hyperlink 2 4 7" xfId="618" xr:uid="{00000000-0005-0000-0000-0000C7060000}"/>
    <cellStyle name="Hyperlink 2 4 7 2" xfId="1731" xr:uid="{00000000-0005-0000-0000-0000C8060000}"/>
    <cellStyle name="Hyperlink 2 4 7 2 2" xfId="3942" xr:uid="{00000000-0005-0000-0000-0000C9060000}"/>
    <cellStyle name="Hyperlink 2 4 7 3" xfId="2837" xr:uid="{00000000-0005-0000-0000-0000CA060000}"/>
    <cellStyle name="Hyperlink 2 4 8" xfId="1179" xr:uid="{00000000-0005-0000-0000-0000CB060000}"/>
    <cellStyle name="Hyperlink 2 4 8 2" xfId="3390" xr:uid="{00000000-0005-0000-0000-0000CC060000}"/>
    <cellStyle name="Hyperlink 2 4 9" xfId="2285" xr:uid="{00000000-0005-0000-0000-0000CD060000}"/>
    <cellStyle name="Hyperlink 2 5" xfId="76" xr:uid="{00000000-0005-0000-0000-0000CE060000}"/>
    <cellStyle name="Hyperlink 2 5 2" xfId="122" xr:uid="{00000000-0005-0000-0000-0000CF060000}"/>
    <cellStyle name="Hyperlink 2 5 2 2" xfId="214" xr:uid="{00000000-0005-0000-0000-0000D0060000}"/>
    <cellStyle name="Hyperlink 2 5 2 2 2" xfId="490" xr:uid="{00000000-0005-0000-0000-0000D1060000}"/>
    <cellStyle name="Hyperlink 2 5 2 2 2 2" xfId="1042" xr:uid="{00000000-0005-0000-0000-0000D2060000}"/>
    <cellStyle name="Hyperlink 2 5 2 2 2 2 2" xfId="2155" xr:uid="{00000000-0005-0000-0000-0000D3060000}"/>
    <cellStyle name="Hyperlink 2 5 2 2 2 2 2 2" xfId="4366" xr:uid="{00000000-0005-0000-0000-0000D4060000}"/>
    <cellStyle name="Hyperlink 2 5 2 2 2 2 3" xfId="3261" xr:uid="{00000000-0005-0000-0000-0000D5060000}"/>
    <cellStyle name="Hyperlink 2 5 2 2 2 3" xfId="1603" xr:uid="{00000000-0005-0000-0000-0000D6060000}"/>
    <cellStyle name="Hyperlink 2 5 2 2 2 3 2" xfId="3814" xr:uid="{00000000-0005-0000-0000-0000D7060000}"/>
    <cellStyle name="Hyperlink 2 5 2 2 2 4" xfId="2709" xr:uid="{00000000-0005-0000-0000-0000D8060000}"/>
    <cellStyle name="Hyperlink 2 5 2 2 3" xfId="766" xr:uid="{00000000-0005-0000-0000-0000D9060000}"/>
    <cellStyle name="Hyperlink 2 5 2 2 3 2" xfId="1879" xr:uid="{00000000-0005-0000-0000-0000DA060000}"/>
    <cellStyle name="Hyperlink 2 5 2 2 3 2 2" xfId="4090" xr:uid="{00000000-0005-0000-0000-0000DB060000}"/>
    <cellStyle name="Hyperlink 2 5 2 2 3 3" xfId="2985" xr:uid="{00000000-0005-0000-0000-0000DC060000}"/>
    <cellStyle name="Hyperlink 2 5 2 2 4" xfId="1327" xr:uid="{00000000-0005-0000-0000-0000DD060000}"/>
    <cellStyle name="Hyperlink 2 5 2 2 4 2" xfId="3538" xr:uid="{00000000-0005-0000-0000-0000DE060000}"/>
    <cellStyle name="Hyperlink 2 5 2 2 5" xfId="2433" xr:uid="{00000000-0005-0000-0000-0000DF060000}"/>
    <cellStyle name="Hyperlink 2 5 2 3" xfId="306" xr:uid="{00000000-0005-0000-0000-0000E0060000}"/>
    <cellStyle name="Hyperlink 2 5 2 3 2" xfId="582" xr:uid="{00000000-0005-0000-0000-0000E1060000}"/>
    <cellStyle name="Hyperlink 2 5 2 3 2 2" xfId="1134" xr:uid="{00000000-0005-0000-0000-0000E2060000}"/>
    <cellStyle name="Hyperlink 2 5 2 3 2 2 2" xfId="2247" xr:uid="{00000000-0005-0000-0000-0000E3060000}"/>
    <cellStyle name="Hyperlink 2 5 2 3 2 2 2 2" xfId="4458" xr:uid="{00000000-0005-0000-0000-0000E4060000}"/>
    <cellStyle name="Hyperlink 2 5 2 3 2 2 3" xfId="3353" xr:uid="{00000000-0005-0000-0000-0000E5060000}"/>
    <cellStyle name="Hyperlink 2 5 2 3 2 3" xfId="1695" xr:uid="{00000000-0005-0000-0000-0000E6060000}"/>
    <cellStyle name="Hyperlink 2 5 2 3 2 3 2" xfId="3906" xr:uid="{00000000-0005-0000-0000-0000E7060000}"/>
    <cellStyle name="Hyperlink 2 5 2 3 2 4" xfId="2801" xr:uid="{00000000-0005-0000-0000-0000E8060000}"/>
    <cellStyle name="Hyperlink 2 5 2 3 3" xfId="858" xr:uid="{00000000-0005-0000-0000-0000E9060000}"/>
    <cellStyle name="Hyperlink 2 5 2 3 3 2" xfId="1971" xr:uid="{00000000-0005-0000-0000-0000EA060000}"/>
    <cellStyle name="Hyperlink 2 5 2 3 3 2 2" xfId="4182" xr:uid="{00000000-0005-0000-0000-0000EB060000}"/>
    <cellStyle name="Hyperlink 2 5 2 3 3 3" xfId="3077" xr:uid="{00000000-0005-0000-0000-0000EC060000}"/>
    <cellStyle name="Hyperlink 2 5 2 3 4" xfId="1419" xr:uid="{00000000-0005-0000-0000-0000ED060000}"/>
    <cellStyle name="Hyperlink 2 5 2 3 4 2" xfId="3630" xr:uid="{00000000-0005-0000-0000-0000EE060000}"/>
    <cellStyle name="Hyperlink 2 5 2 3 5" xfId="2525" xr:uid="{00000000-0005-0000-0000-0000EF060000}"/>
    <cellStyle name="Hyperlink 2 5 2 4" xfId="398" xr:uid="{00000000-0005-0000-0000-0000F0060000}"/>
    <cellStyle name="Hyperlink 2 5 2 4 2" xfId="950" xr:uid="{00000000-0005-0000-0000-0000F1060000}"/>
    <cellStyle name="Hyperlink 2 5 2 4 2 2" xfId="2063" xr:uid="{00000000-0005-0000-0000-0000F2060000}"/>
    <cellStyle name="Hyperlink 2 5 2 4 2 2 2" xfId="4274" xr:uid="{00000000-0005-0000-0000-0000F3060000}"/>
    <cellStyle name="Hyperlink 2 5 2 4 2 3" xfId="3169" xr:uid="{00000000-0005-0000-0000-0000F4060000}"/>
    <cellStyle name="Hyperlink 2 5 2 4 3" xfId="1511" xr:uid="{00000000-0005-0000-0000-0000F5060000}"/>
    <cellStyle name="Hyperlink 2 5 2 4 3 2" xfId="3722" xr:uid="{00000000-0005-0000-0000-0000F6060000}"/>
    <cellStyle name="Hyperlink 2 5 2 4 4" xfId="2617" xr:uid="{00000000-0005-0000-0000-0000F7060000}"/>
    <cellStyle name="Hyperlink 2 5 2 5" xfId="674" xr:uid="{00000000-0005-0000-0000-0000F8060000}"/>
    <cellStyle name="Hyperlink 2 5 2 5 2" xfId="1787" xr:uid="{00000000-0005-0000-0000-0000F9060000}"/>
    <cellStyle name="Hyperlink 2 5 2 5 2 2" xfId="3998" xr:uid="{00000000-0005-0000-0000-0000FA060000}"/>
    <cellStyle name="Hyperlink 2 5 2 5 3" xfId="2893" xr:uid="{00000000-0005-0000-0000-0000FB060000}"/>
    <cellStyle name="Hyperlink 2 5 2 6" xfId="1235" xr:uid="{00000000-0005-0000-0000-0000FC060000}"/>
    <cellStyle name="Hyperlink 2 5 2 6 2" xfId="3446" xr:uid="{00000000-0005-0000-0000-0000FD060000}"/>
    <cellStyle name="Hyperlink 2 5 2 7" xfId="2341" xr:uid="{00000000-0005-0000-0000-0000FE060000}"/>
    <cellStyle name="Hyperlink 2 5 3" xfId="168" xr:uid="{00000000-0005-0000-0000-0000FF060000}"/>
    <cellStyle name="Hyperlink 2 5 3 2" xfId="444" xr:uid="{00000000-0005-0000-0000-000000070000}"/>
    <cellStyle name="Hyperlink 2 5 3 2 2" xfId="996" xr:uid="{00000000-0005-0000-0000-000001070000}"/>
    <cellStyle name="Hyperlink 2 5 3 2 2 2" xfId="2109" xr:uid="{00000000-0005-0000-0000-000002070000}"/>
    <cellStyle name="Hyperlink 2 5 3 2 2 2 2" xfId="4320" xr:uid="{00000000-0005-0000-0000-000003070000}"/>
    <cellStyle name="Hyperlink 2 5 3 2 2 3" xfId="3215" xr:uid="{00000000-0005-0000-0000-000004070000}"/>
    <cellStyle name="Hyperlink 2 5 3 2 3" xfId="1557" xr:uid="{00000000-0005-0000-0000-000005070000}"/>
    <cellStyle name="Hyperlink 2 5 3 2 3 2" xfId="3768" xr:uid="{00000000-0005-0000-0000-000006070000}"/>
    <cellStyle name="Hyperlink 2 5 3 2 4" xfId="2663" xr:uid="{00000000-0005-0000-0000-000007070000}"/>
    <cellStyle name="Hyperlink 2 5 3 3" xfId="720" xr:uid="{00000000-0005-0000-0000-000008070000}"/>
    <cellStyle name="Hyperlink 2 5 3 3 2" xfId="1833" xr:uid="{00000000-0005-0000-0000-000009070000}"/>
    <cellStyle name="Hyperlink 2 5 3 3 2 2" xfId="4044" xr:uid="{00000000-0005-0000-0000-00000A070000}"/>
    <cellStyle name="Hyperlink 2 5 3 3 3" xfId="2939" xr:uid="{00000000-0005-0000-0000-00000B070000}"/>
    <cellStyle name="Hyperlink 2 5 3 4" xfId="1281" xr:uid="{00000000-0005-0000-0000-00000C070000}"/>
    <cellStyle name="Hyperlink 2 5 3 4 2" xfId="3492" xr:uid="{00000000-0005-0000-0000-00000D070000}"/>
    <cellStyle name="Hyperlink 2 5 3 5" xfId="2387" xr:uid="{00000000-0005-0000-0000-00000E070000}"/>
    <cellStyle name="Hyperlink 2 5 4" xfId="260" xr:uid="{00000000-0005-0000-0000-00000F070000}"/>
    <cellStyle name="Hyperlink 2 5 4 2" xfId="536" xr:uid="{00000000-0005-0000-0000-000010070000}"/>
    <cellStyle name="Hyperlink 2 5 4 2 2" xfId="1088" xr:uid="{00000000-0005-0000-0000-000011070000}"/>
    <cellStyle name="Hyperlink 2 5 4 2 2 2" xfId="2201" xr:uid="{00000000-0005-0000-0000-000012070000}"/>
    <cellStyle name="Hyperlink 2 5 4 2 2 2 2" xfId="4412" xr:uid="{00000000-0005-0000-0000-000013070000}"/>
    <cellStyle name="Hyperlink 2 5 4 2 2 3" xfId="3307" xr:uid="{00000000-0005-0000-0000-000014070000}"/>
    <cellStyle name="Hyperlink 2 5 4 2 3" xfId="1649" xr:uid="{00000000-0005-0000-0000-000015070000}"/>
    <cellStyle name="Hyperlink 2 5 4 2 3 2" xfId="3860" xr:uid="{00000000-0005-0000-0000-000016070000}"/>
    <cellStyle name="Hyperlink 2 5 4 2 4" xfId="2755" xr:uid="{00000000-0005-0000-0000-000017070000}"/>
    <cellStyle name="Hyperlink 2 5 4 3" xfId="812" xr:uid="{00000000-0005-0000-0000-000018070000}"/>
    <cellStyle name="Hyperlink 2 5 4 3 2" xfId="1925" xr:uid="{00000000-0005-0000-0000-000019070000}"/>
    <cellStyle name="Hyperlink 2 5 4 3 2 2" xfId="4136" xr:uid="{00000000-0005-0000-0000-00001A070000}"/>
    <cellStyle name="Hyperlink 2 5 4 3 3" xfId="3031" xr:uid="{00000000-0005-0000-0000-00001B070000}"/>
    <cellStyle name="Hyperlink 2 5 4 4" xfId="1373" xr:uid="{00000000-0005-0000-0000-00001C070000}"/>
    <cellStyle name="Hyperlink 2 5 4 4 2" xfId="3584" xr:uid="{00000000-0005-0000-0000-00001D070000}"/>
    <cellStyle name="Hyperlink 2 5 4 5" xfId="2479" xr:uid="{00000000-0005-0000-0000-00001E070000}"/>
    <cellStyle name="Hyperlink 2 5 5" xfId="352" xr:uid="{00000000-0005-0000-0000-00001F070000}"/>
    <cellStyle name="Hyperlink 2 5 5 2" xfId="904" xr:uid="{00000000-0005-0000-0000-000020070000}"/>
    <cellStyle name="Hyperlink 2 5 5 2 2" xfId="2017" xr:uid="{00000000-0005-0000-0000-000021070000}"/>
    <cellStyle name="Hyperlink 2 5 5 2 2 2" xfId="4228" xr:uid="{00000000-0005-0000-0000-000022070000}"/>
    <cellStyle name="Hyperlink 2 5 5 2 3" xfId="3123" xr:uid="{00000000-0005-0000-0000-000023070000}"/>
    <cellStyle name="Hyperlink 2 5 5 3" xfId="1465" xr:uid="{00000000-0005-0000-0000-000024070000}"/>
    <cellStyle name="Hyperlink 2 5 5 3 2" xfId="3676" xr:uid="{00000000-0005-0000-0000-000025070000}"/>
    <cellStyle name="Hyperlink 2 5 5 4" xfId="2571" xr:uid="{00000000-0005-0000-0000-000026070000}"/>
    <cellStyle name="Hyperlink 2 5 6" xfId="628" xr:uid="{00000000-0005-0000-0000-000027070000}"/>
    <cellStyle name="Hyperlink 2 5 6 2" xfId="1741" xr:uid="{00000000-0005-0000-0000-000028070000}"/>
    <cellStyle name="Hyperlink 2 5 6 2 2" xfId="3952" xr:uid="{00000000-0005-0000-0000-000029070000}"/>
    <cellStyle name="Hyperlink 2 5 6 3" xfId="2847" xr:uid="{00000000-0005-0000-0000-00002A070000}"/>
    <cellStyle name="Hyperlink 2 5 7" xfId="1189" xr:uid="{00000000-0005-0000-0000-00002B070000}"/>
    <cellStyle name="Hyperlink 2 5 7 2" xfId="3400" xr:uid="{00000000-0005-0000-0000-00002C070000}"/>
    <cellStyle name="Hyperlink 2 5 8" xfId="2295" xr:uid="{00000000-0005-0000-0000-00002D070000}"/>
    <cellStyle name="Hyperlink 2 6" xfId="97" xr:uid="{00000000-0005-0000-0000-00002E070000}"/>
    <cellStyle name="Hyperlink 2 6 2" xfId="143" xr:uid="{00000000-0005-0000-0000-00002F070000}"/>
    <cellStyle name="Hyperlink 2 6 2 2" xfId="235" xr:uid="{00000000-0005-0000-0000-000030070000}"/>
    <cellStyle name="Hyperlink 2 6 2 2 2" xfId="511" xr:uid="{00000000-0005-0000-0000-000031070000}"/>
    <cellStyle name="Hyperlink 2 6 2 2 2 2" xfId="1063" xr:uid="{00000000-0005-0000-0000-000032070000}"/>
    <cellStyle name="Hyperlink 2 6 2 2 2 2 2" xfId="2176" xr:uid="{00000000-0005-0000-0000-000033070000}"/>
    <cellStyle name="Hyperlink 2 6 2 2 2 2 2 2" xfId="4387" xr:uid="{00000000-0005-0000-0000-000034070000}"/>
    <cellStyle name="Hyperlink 2 6 2 2 2 2 3" xfId="3282" xr:uid="{00000000-0005-0000-0000-000035070000}"/>
    <cellStyle name="Hyperlink 2 6 2 2 2 3" xfId="1624" xr:uid="{00000000-0005-0000-0000-000036070000}"/>
    <cellStyle name="Hyperlink 2 6 2 2 2 3 2" xfId="3835" xr:uid="{00000000-0005-0000-0000-000037070000}"/>
    <cellStyle name="Hyperlink 2 6 2 2 2 4" xfId="2730" xr:uid="{00000000-0005-0000-0000-000038070000}"/>
    <cellStyle name="Hyperlink 2 6 2 2 3" xfId="787" xr:uid="{00000000-0005-0000-0000-000039070000}"/>
    <cellStyle name="Hyperlink 2 6 2 2 3 2" xfId="1900" xr:uid="{00000000-0005-0000-0000-00003A070000}"/>
    <cellStyle name="Hyperlink 2 6 2 2 3 2 2" xfId="4111" xr:uid="{00000000-0005-0000-0000-00003B070000}"/>
    <cellStyle name="Hyperlink 2 6 2 2 3 3" xfId="3006" xr:uid="{00000000-0005-0000-0000-00003C070000}"/>
    <cellStyle name="Hyperlink 2 6 2 2 4" xfId="1348" xr:uid="{00000000-0005-0000-0000-00003D070000}"/>
    <cellStyle name="Hyperlink 2 6 2 2 4 2" xfId="3559" xr:uid="{00000000-0005-0000-0000-00003E070000}"/>
    <cellStyle name="Hyperlink 2 6 2 2 5" xfId="2454" xr:uid="{00000000-0005-0000-0000-00003F070000}"/>
    <cellStyle name="Hyperlink 2 6 2 3" xfId="327" xr:uid="{00000000-0005-0000-0000-000040070000}"/>
    <cellStyle name="Hyperlink 2 6 2 3 2" xfId="603" xr:uid="{00000000-0005-0000-0000-000041070000}"/>
    <cellStyle name="Hyperlink 2 6 2 3 2 2" xfId="1155" xr:uid="{00000000-0005-0000-0000-000042070000}"/>
    <cellStyle name="Hyperlink 2 6 2 3 2 2 2" xfId="2268" xr:uid="{00000000-0005-0000-0000-000043070000}"/>
    <cellStyle name="Hyperlink 2 6 2 3 2 2 2 2" xfId="4479" xr:uid="{00000000-0005-0000-0000-000044070000}"/>
    <cellStyle name="Hyperlink 2 6 2 3 2 2 3" xfId="3374" xr:uid="{00000000-0005-0000-0000-000045070000}"/>
    <cellStyle name="Hyperlink 2 6 2 3 2 3" xfId="1716" xr:uid="{00000000-0005-0000-0000-000046070000}"/>
    <cellStyle name="Hyperlink 2 6 2 3 2 3 2" xfId="3927" xr:uid="{00000000-0005-0000-0000-000047070000}"/>
    <cellStyle name="Hyperlink 2 6 2 3 2 4" xfId="2822" xr:uid="{00000000-0005-0000-0000-000048070000}"/>
    <cellStyle name="Hyperlink 2 6 2 3 3" xfId="879" xr:uid="{00000000-0005-0000-0000-000049070000}"/>
    <cellStyle name="Hyperlink 2 6 2 3 3 2" xfId="1992" xr:uid="{00000000-0005-0000-0000-00004A070000}"/>
    <cellStyle name="Hyperlink 2 6 2 3 3 2 2" xfId="4203" xr:uid="{00000000-0005-0000-0000-00004B070000}"/>
    <cellStyle name="Hyperlink 2 6 2 3 3 3" xfId="3098" xr:uid="{00000000-0005-0000-0000-00004C070000}"/>
    <cellStyle name="Hyperlink 2 6 2 3 4" xfId="1440" xr:uid="{00000000-0005-0000-0000-00004D070000}"/>
    <cellStyle name="Hyperlink 2 6 2 3 4 2" xfId="3651" xr:uid="{00000000-0005-0000-0000-00004E070000}"/>
    <cellStyle name="Hyperlink 2 6 2 3 5" xfId="2546" xr:uid="{00000000-0005-0000-0000-00004F070000}"/>
    <cellStyle name="Hyperlink 2 6 2 4" xfId="419" xr:uid="{00000000-0005-0000-0000-000050070000}"/>
    <cellStyle name="Hyperlink 2 6 2 4 2" xfId="971" xr:uid="{00000000-0005-0000-0000-000051070000}"/>
    <cellStyle name="Hyperlink 2 6 2 4 2 2" xfId="2084" xr:uid="{00000000-0005-0000-0000-000052070000}"/>
    <cellStyle name="Hyperlink 2 6 2 4 2 2 2" xfId="4295" xr:uid="{00000000-0005-0000-0000-000053070000}"/>
    <cellStyle name="Hyperlink 2 6 2 4 2 3" xfId="3190" xr:uid="{00000000-0005-0000-0000-000054070000}"/>
    <cellStyle name="Hyperlink 2 6 2 4 3" xfId="1532" xr:uid="{00000000-0005-0000-0000-000055070000}"/>
    <cellStyle name="Hyperlink 2 6 2 4 3 2" xfId="3743" xr:uid="{00000000-0005-0000-0000-000056070000}"/>
    <cellStyle name="Hyperlink 2 6 2 4 4" xfId="2638" xr:uid="{00000000-0005-0000-0000-000057070000}"/>
    <cellStyle name="Hyperlink 2 6 2 5" xfId="695" xr:uid="{00000000-0005-0000-0000-000058070000}"/>
    <cellStyle name="Hyperlink 2 6 2 5 2" xfId="1808" xr:uid="{00000000-0005-0000-0000-000059070000}"/>
    <cellStyle name="Hyperlink 2 6 2 5 2 2" xfId="4019" xr:uid="{00000000-0005-0000-0000-00005A070000}"/>
    <cellStyle name="Hyperlink 2 6 2 5 3" xfId="2914" xr:uid="{00000000-0005-0000-0000-00005B070000}"/>
    <cellStyle name="Hyperlink 2 6 2 6" xfId="1256" xr:uid="{00000000-0005-0000-0000-00005C070000}"/>
    <cellStyle name="Hyperlink 2 6 2 6 2" xfId="3467" xr:uid="{00000000-0005-0000-0000-00005D070000}"/>
    <cellStyle name="Hyperlink 2 6 2 7" xfId="2362" xr:uid="{00000000-0005-0000-0000-00005E070000}"/>
    <cellStyle name="Hyperlink 2 6 3" xfId="189" xr:uid="{00000000-0005-0000-0000-00005F070000}"/>
    <cellStyle name="Hyperlink 2 6 3 2" xfId="465" xr:uid="{00000000-0005-0000-0000-000060070000}"/>
    <cellStyle name="Hyperlink 2 6 3 2 2" xfId="1017" xr:uid="{00000000-0005-0000-0000-000061070000}"/>
    <cellStyle name="Hyperlink 2 6 3 2 2 2" xfId="2130" xr:uid="{00000000-0005-0000-0000-000062070000}"/>
    <cellStyle name="Hyperlink 2 6 3 2 2 2 2" xfId="4341" xr:uid="{00000000-0005-0000-0000-000063070000}"/>
    <cellStyle name="Hyperlink 2 6 3 2 2 3" xfId="3236" xr:uid="{00000000-0005-0000-0000-000064070000}"/>
    <cellStyle name="Hyperlink 2 6 3 2 3" xfId="1578" xr:uid="{00000000-0005-0000-0000-000065070000}"/>
    <cellStyle name="Hyperlink 2 6 3 2 3 2" xfId="3789" xr:uid="{00000000-0005-0000-0000-000066070000}"/>
    <cellStyle name="Hyperlink 2 6 3 2 4" xfId="2684" xr:uid="{00000000-0005-0000-0000-000067070000}"/>
    <cellStyle name="Hyperlink 2 6 3 3" xfId="741" xr:uid="{00000000-0005-0000-0000-000068070000}"/>
    <cellStyle name="Hyperlink 2 6 3 3 2" xfId="1854" xr:uid="{00000000-0005-0000-0000-000069070000}"/>
    <cellStyle name="Hyperlink 2 6 3 3 2 2" xfId="4065" xr:uid="{00000000-0005-0000-0000-00006A070000}"/>
    <cellStyle name="Hyperlink 2 6 3 3 3" xfId="2960" xr:uid="{00000000-0005-0000-0000-00006B070000}"/>
    <cellStyle name="Hyperlink 2 6 3 4" xfId="1302" xr:uid="{00000000-0005-0000-0000-00006C070000}"/>
    <cellStyle name="Hyperlink 2 6 3 4 2" xfId="3513" xr:uid="{00000000-0005-0000-0000-00006D070000}"/>
    <cellStyle name="Hyperlink 2 6 3 5" xfId="2408" xr:uid="{00000000-0005-0000-0000-00006E070000}"/>
    <cellStyle name="Hyperlink 2 6 4" xfId="281" xr:uid="{00000000-0005-0000-0000-00006F070000}"/>
    <cellStyle name="Hyperlink 2 6 4 2" xfId="557" xr:uid="{00000000-0005-0000-0000-000070070000}"/>
    <cellStyle name="Hyperlink 2 6 4 2 2" xfId="1109" xr:uid="{00000000-0005-0000-0000-000071070000}"/>
    <cellStyle name="Hyperlink 2 6 4 2 2 2" xfId="2222" xr:uid="{00000000-0005-0000-0000-000072070000}"/>
    <cellStyle name="Hyperlink 2 6 4 2 2 2 2" xfId="4433" xr:uid="{00000000-0005-0000-0000-000073070000}"/>
    <cellStyle name="Hyperlink 2 6 4 2 2 3" xfId="3328" xr:uid="{00000000-0005-0000-0000-000074070000}"/>
    <cellStyle name="Hyperlink 2 6 4 2 3" xfId="1670" xr:uid="{00000000-0005-0000-0000-000075070000}"/>
    <cellStyle name="Hyperlink 2 6 4 2 3 2" xfId="3881" xr:uid="{00000000-0005-0000-0000-000076070000}"/>
    <cellStyle name="Hyperlink 2 6 4 2 4" xfId="2776" xr:uid="{00000000-0005-0000-0000-000077070000}"/>
    <cellStyle name="Hyperlink 2 6 4 3" xfId="833" xr:uid="{00000000-0005-0000-0000-000078070000}"/>
    <cellStyle name="Hyperlink 2 6 4 3 2" xfId="1946" xr:uid="{00000000-0005-0000-0000-000079070000}"/>
    <cellStyle name="Hyperlink 2 6 4 3 2 2" xfId="4157" xr:uid="{00000000-0005-0000-0000-00007A070000}"/>
    <cellStyle name="Hyperlink 2 6 4 3 3" xfId="3052" xr:uid="{00000000-0005-0000-0000-00007B070000}"/>
    <cellStyle name="Hyperlink 2 6 4 4" xfId="1394" xr:uid="{00000000-0005-0000-0000-00007C070000}"/>
    <cellStyle name="Hyperlink 2 6 4 4 2" xfId="3605" xr:uid="{00000000-0005-0000-0000-00007D070000}"/>
    <cellStyle name="Hyperlink 2 6 4 5" xfId="2500" xr:uid="{00000000-0005-0000-0000-00007E070000}"/>
    <cellStyle name="Hyperlink 2 6 5" xfId="373" xr:uid="{00000000-0005-0000-0000-00007F070000}"/>
    <cellStyle name="Hyperlink 2 6 5 2" xfId="925" xr:uid="{00000000-0005-0000-0000-000080070000}"/>
    <cellStyle name="Hyperlink 2 6 5 2 2" xfId="2038" xr:uid="{00000000-0005-0000-0000-000081070000}"/>
    <cellStyle name="Hyperlink 2 6 5 2 2 2" xfId="4249" xr:uid="{00000000-0005-0000-0000-000082070000}"/>
    <cellStyle name="Hyperlink 2 6 5 2 3" xfId="3144" xr:uid="{00000000-0005-0000-0000-000083070000}"/>
    <cellStyle name="Hyperlink 2 6 5 3" xfId="1486" xr:uid="{00000000-0005-0000-0000-000084070000}"/>
    <cellStyle name="Hyperlink 2 6 5 3 2" xfId="3697" xr:uid="{00000000-0005-0000-0000-000085070000}"/>
    <cellStyle name="Hyperlink 2 6 5 4" xfId="2592" xr:uid="{00000000-0005-0000-0000-000086070000}"/>
    <cellStyle name="Hyperlink 2 6 6" xfId="649" xr:uid="{00000000-0005-0000-0000-000087070000}"/>
    <cellStyle name="Hyperlink 2 6 6 2" xfId="1762" xr:uid="{00000000-0005-0000-0000-000088070000}"/>
    <cellStyle name="Hyperlink 2 6 6 2 2" xfId="3973" xr:uid="{00000000-0005-0000-0000-000089070000}"/>
    <cellStyle name="Hyperlink 2 6 6 3" xfId="2868" xr:uid="{00000000-0005-0000-0000-00008A070000}"/>
    <cellStyle name="Hyperlink 2 6 7" xfId="1210" xr:uid="{00000000-0005-0000-0000-00008B070000}"/>
    <cellStyle name="Hyperlink 2 6 7 2" xfId="3421" xr:uid="{00000000-0005-0000-0000-00008C070000}"/>
    <cellStyle name="Hyperlink 2 6 8" xfId="2316" xr:uid="{00000000-0005-0000-0000-00008D070000}"/>
    <cellStyle name="Hyperlink 2 7" xfId="102" xr:uid="{00000000-0005-0000-0000-00008E070000}"/>
    <cellStyle name="Hyperlink 2 7 2" xfId="194" xr:uid="{00000000-0005-0000-0000-00008F070000}"/>
    <cellStyle name="Hyperlink 2 7 2 2" xfId="470" xr:uid="{00000000-0005-0000-0000-000090070000}"/>
    <cellStyle name="Hyperlink 2 7 2 2 2" xfId="1022" xr:uid="{00000000-0005-0000-0000-000091070000}"/>
    <cellStyle name="Hyperlink 2 7 2 2 2 2" xfId="2135" xr:uid="{00000000-0005-0000-0000-000092070000}"/>
    <cellStyle name="Hyperlink 2 7 2 2 2 2 2" xfId="4346" xr:uid="{00000000-0005-0000-0000-000093070000}"/>
    <cellStyle name="Hyperlink 2 7 2 2 2 3" xfId="3241" xr:uid="{00000000-0005-0000-0000-000094070000}"/>
    <cellStyle name="Hyperlink 2 7 2 2 3" xfId="1583" xr:uid="{00000000-0005-0000-0000-000095070000}"/>
    <cellStyle name="Hyperlink 2 7 2 2 3 2" xfId="3794" xr:uid="{00000000-0005-0000-0000-000096070000}"/>
    <cellStyle name="Hyperlink 2 7 2 2 4" xfId="2689" xr:uid="{00000000-0005-0000-0000-000097070000}"/>
    <cellStyle name="Hyperlink 2 7 2 3" xfId="746" xr:uid="{00000000-0005-0000-0000-000098070000}"/>
    <cellStyle name="Hyperlink 2 7 2 3 2" xfId="1859" xr:uid="{00000000-0005-0000-0000-000099070000}"/>
    <cellStyle name="Hyperlink 2 7 2 3 2 2" xfId="4070" xr:uid="{00000000-0005-0000-0000-00009A070000}"/>
    <cellStyle name="Hyperlink 2 7 2 3 3" xfId="2965" xr:uid="{00000000-0005-0000-0000-00009B070000}"/>
    <cellStyle name="Hyperlink 2 7 2 4" xfId="1307" xr:uid="{00000000-0005-0000-0000-00009C070000}"/>
    <cellStyle name="Hyperlink 2 7 2 4 2" xfId="3518" xr:uid="{00000000-0005-0000-0000-00009D070000}"/>
    <cellStyle name="Hyperlink 2 7 2 5" xfId="2413" xr:uid="{00000000-0005-0000-0000-00009E070000}"/>
    <cellStyle name="Hyperlink 2 7 3" xfId="286" xr:uid="{00000000-0005-0000-0000-00009F070000}"/>
    <cellStyle name="Hyperlink 2 7 3 2" xfId="562" xr:uid="{00000000-0005-0000-0000-0000A0070000}"/>
    <cellStyle name="Hyperlink 2 7 3 2 2" xfId="1114" xr:uid="{00000000-0005-0000-0000-0000A1070000}"/>
    <cellStyle name="Hyperlink 2 7 3 2 2 2" xfId="2227" xr:uid="{00000000-0005-0000-0000-0000A2070000}"/>
    <cellStyle name="Hyperlink 2 7 3 2 2 2 2" xfId="4438" xr:uid="{00000000-0005-0000-0000-0000A3070000}"/>
    <cellStyle name="Hyperlink 2 7 3 2 2 3" xfId="3333" xr:uid="{00000000-0005-0000-0000-0000A4070000}"/>
    <cellStyle name="Hyperlink 2 7 3 2 3" xfId="1675" xr:uid="{00000000-0005-0000-0000-0000A5070000}"/>
    <cellStyle name="Hyperlink 2 7 3 2 3 2" xfId="3886" xr:uid="{00000000-0005-0000-0000-0000A6070000}"/>
    <cellStyle name="Hyperlink 2 7 3 2 4" xfId="2781" xr:uid="{00000000-0005-0000-0000-0000A7070000}"/>
    <cellStyle name="Hyperlink 2 7 3 3" xfId="838" xr:uid="{00000000-0005-0000-0000-0000A8070000}"/>
    <cellStyle name="Hyperlink 2 7 3 3 2" xfId="1951" xr:uid="{00000000-0005-0000-0000-0000A9070000}"/>
    <cellStyle name="Hyperlink 2 7 3 3 2 2" xfId="4162" xr:uid="{00000000-0005-0000-0000-0000AA070000}"/>
    <cellStyle name="Hyperlink 2 7 3 3 3" xfId="3057" xr:uid="{00000000-0005-0000-0000-0000AB070000}"/>
    <cellStyle name="Hyperlink 2 7 3 4" xfId="1399" xr:uid="{00000000-0005-0000-0000-0000AC070000}"/>
    <cellStyle name="Hyperlink 2 7 3 4 2" xfId="3610" xr:uid="{00000000-0005-0000-0000-0000AD070000}"/>
    <cellStyle name="Hyperlink 2 7 3 5" xfId="2505" xr:uid="{00000000-0005-0000-0000-0000AE070000}"/>
    <cellStyle name="Hyperlink 2 7 4" xfId="378" xr:uid="{00000000-0005-0000-0000-0000AF070000}"/>
    <cellStyle name="Hyperlink 2 7 4 2" xfId="930" xr:uid="{00000000-0005-0000-0000-0000B0070000}"/>
    <cellStyle name="Hyperlink 2 7 4 2 2" xfId="2043" xr:uid="{00000000-0005-0000-0000-0000B1070000}"/>
    <cellStyle name="Hyperlink 2 7 4 2 2 2" xfId="4254" xr:uid="{00000000-0005-0000-0000-0000B2070000}"/>
    <cellStyle name="Hyperlink 2 7 4 2 3" xfId="3149" xr:uid="{00000000-0005-0000-0000-0000B3070000}"/>
    <cellStyle name="Hyperlink 2 7 4 3" xfId="1491" xr:uid="{00000000-0005-0000-0000-0000B4070000}"/>
    <cellStyle name="Hyperlink 2 7 4 3 2" xfId="3702" xr:uid="{00000000-0005-0000-0000-0000B5070000}"/>
    <cellStyle name="Hyperlink 2 7 4 4" xfId="2597" xr:uid="{00000000-0005-0000-0000-0000B6070000}"/>
    <cellStyle name="Hyperlink 2 7 5" xfId="654" xr:uid="{00000000-0005-0000-0000-0000B7070000}"/>
    <cellStyle name="Hyperlink 2 7 5 2" xfId="1767" xr:uid="{00000000-0005-0000-0000-0000B8070000}"/>
    <cellStyle name="Hyperlink 2 7 5 2 2" xfId="3978" xr:uid="{00000000-0005-0000-0000-0000B9070000}"/>
    <cellStyle name="Hyperlink 2 7 5 3" xfId="2873" xr:uid="{00000000-0005-0000-0000-0000BA070000}"/>
    <cellStyle name="Hyperlink 2 7 6" xfId="1215" xr:uid="{00000000-0005-0000-0000-0000BB070000}"/>
    <cellStyle name="Hyperlink 2 7 6 2" xfId="3426" xr:uid="{00000000-0005-0000-0000-0000BC070000}"/>
    <cellStyle name="Hyperlink 2 7 7" xfId="2321" xr:uid="{00000000-0005-0000-0000-0000BD070000}"/>
    <cellStyle name="Hyperlink 2 8" xfId="148" xr:uid="{00000000-0005-0000-0000-0000BE070000}"/>
    <cellStyle name="Hyperlink 2 8 2" xfId="424" xr:uid="{00000000-0005-0000-0000-0000BF070000}"/>
    <cellStyle name="Hyperlink 2 8 2 2" xfId="976" xr:uid="{00000000-0005-0000-0000-0000C0070000}"/>
    <cellStyle name="Hyperlink 2 8 2 2 2" xfId="2089" xr:uid="{00000000-0005-0000-0000-0000C1070000}"/>
    <cellStyle name="Hyperlink 2 8 2 2 2 2" xfId="4300" xr:uid="{00000000-0005-0000-0000-0000C2070000}"/>
    <cellStyle name="Hyperlink 2 8 2 2 3" xfId="3195" xr:uid="{00000000-0005-0000-0000-0000C3070000}"/>
    <cellStyle name="Hyperlink 2 8 2 3" xfId="1537" xr:uid="{00000000-0005-0000-0000-0000C4070000}"/>
    <cellStyle name="Hyperlink 2 8 2 3 2" xfId="3748" xr:uid="{00000000-0005-0000-0000-0000C5070000}"/>
    <cellStyle name="Hyperlink 2 8 2 4" xfId="2643" xr:uid="{00000000-0005-0000-0000-0000C6070000}"/>
    <cellStyle name="Hyperlink 2 8 3" xfId="700" xr:uid="{00000000-0005-0000-0000-0000C7070000}"/>
    <cellStyle name="Hyperlink 2 8 3 2" xfId="1813" xr:uid="{00000000-0005-0000-0000-0000C8070000}"/>
    <cellStyle name="Hyperlink 2 8 3 2 2" xfId="4024" xr:uid="{00000000-0005-0000-0000-0000C9070000}"/>
    <cellStyle name="Hyperlink 2 8 3 3" xfId="2919" xr:uid="{00000000-0005-0000-0000-0000CA070000}"/>
    <cellStyle name="Hyperlink 2 8 4" xfId="1261" xr:uid="{00000000-0005-0000-0000-0000CB070000}"/>
    <cellStyle name="Hyperlink 2 8 4 2" xfId="3472" xr:uid="{00000000-0005-0000-0000-0000CC070000}"/>
    <cellStyle name="Hyperlink 2 8 5" xfId="2367" xr:uid="{00000000-0005-0000-0000-0000CD070000}"/>
    <cellStyle name="Hyperlink 2 9" xfId="240" xr:uid="{00000000-0005-0000-0000-0000CE070000}"/>
    <cellStyle name="Hyperlink 2 9 2" xfId="516" xr:uid="{00000000-0005-0000-0000-0000CF070000}"/>
    <cellStyle name="Hyperlink 2 9 2 2" xfId="1068" xr:uid="{00000000-0005-0000-0000-0000D0070000}"/>
    <cellStyle name="Hyperlink 2 9 2 2 2" xfId="2181" xr:uid="{00000000-0005-0000-0000-0000D1070000}"/>
    <cellStyle name="Hyperlink 2 9 2 2 2 2" xfId="4392" xr:uid="{00000000-0005-0000-0000-0000D2070000}"/>
    <cellStyle name="Hyperlink 2 9 2 2 3" xfId="3287" xr:uid="{00000000-0005-0000-0000-0000D3070000}"/>
    <cellStyle name="Hyperlink 2 9 2 3" xfId="1629" xr:uid="{00000000-0005-0000-0000-0000D4070000}"/>
    <cellStyle name="Hyperlink 2 9 2 3 2" xfId="3840" xr:uid="{00000000-0005-0000-0000-0000D5070000}"/>
    <cellStyle name="Hyperlink 2 9 2 4" xfId="2735" xr:uid="{00000000-0005-0000-0000-0000D6070000}"/>
    <cellStyle name="Hyperlink 2 9 3" xfId="792" xr:uid="{00000000-0005-0000-0000-0000D7070000}"/>
    <cellStyle name="Hyperlink 2 9 3 2" xfId="1905" xr:uid="{00000000-0005-0000-0000-0000D8070000}"/>
    <cellStyle name="Hyperlink 2 9 3 2 2" xfId="4116" xr:uid="{00000000-0005-0000-0000-0000D9070000}"/>
    <cellStyle name="Hyperlink 2 9 3 3" xfId="3011" xr:uid="{00000000-0005-0000-0000-0000DA070000}"/>
    <cellStyle name="Hyperlink 2 9 4" xfId="1353" xr:uid="{00000000-0005-0000-0000-0000DB070000}"/>
    <cellStyle name="Hyperlink 2 9 4 2" xfId="3564" xr:uid="{00000000-0005-0000-0000-0000DC070000}"/>
    <cellStyle name="Hyperlink 2 9 5" xfId="2459" xr:uid="{00000000-0005-0000-0000-0000DD070000}"/>
    <cellStyle name="Hyperlink 3" xfId="50" xr:uid="{00000000-0005-0000-0000-0000DE070000}"/>
    <cellStyle name="Hyperlink 3 10" xfId="609" xr:uid="{00000000-0005-0000-0000-0000DF070000}"/>
    <cellStyle name="Hyperlink 3 10 2" xfId="1722" xr:uid="{00000000-0005-0000-0000-0000E0070000}"/>
    <cellStyle name="Hyperlink 3 10 2 2" xfId="3933" xr:uid="{00000000-0005-0000-0000-0000E1070000}"/>
    <cellStyle name="Hyperlink 3 10 3" xfId="2828" xr:uid="{00000000-0005-0000-0000-0000E2070000}"/>
    <cellStyle name="Hyperlink 3 11" xfId="1170" xr:uid="{00000000-0005-0000-0000-0000E3070000}"/>
    <cellStyle name="Hyperlink 3 11 2" xfId="3381" xr:uid="{00000000-0005-0000-0000-0000E4070000}"/>
    <cellStyle name="Hyperlink 3 12" xfId="2276" xr:uid="{00000000-0005-0000-0000-0000E5070000}"/>
    <cellStyle name="Hyperlink 3 2" xfId="61" xr:uid="{00000000-0005-0000-0000-0000E6070000}"/>
    <cellStyle name="Hyperlink 3 2 10" xfId="2281" xr:uid="{00000000-0005-0000-0000-0000E7070000}"/>
    <cellStyle name="Hyperlink 3 2 2" xfId="72" xr:uid="{00000000-0005-0000-0000-0000E8070000}"/>
    <cellStyle name="Hyperlink 3 2 2 2" xfId="92" xr:uid="{00000000-0005-0000-0000-0000E9070000}"/>
    <cellStyle name="Hyperlink 3 2 2 2 2" xfId="138" xr:uid="{00000000-0005-0000-0000-0000EA070000}"/>
    <cellStyle name="Hyperlink 3 2 2 2 2 2" xfId="230" xr:uid="{00000000-0005-0000-0000-0000EB070000}"/>
    <cellStyle name="Hyperlink 3 2 2 2 2 2 2" xfId="506" xr:uid="{00000000-0005-0000-0000-0000EC070000}"/>
    <cellStyle name="Hyperlink 3 2 2 2 2 2 2 2" xfId="1058" xr:uid="{00000000-0005-0000-0000-0000ED070000}"/>
    <cellStyle name="Hyperlink 3 2 2 2 2 2 2 2 2" xfId="2171" xr:uid="{00000000-0005-0000-0000-0000EE070000}"/>
    <cellStyle name="Hyperlink 3 2 2 2 2 2 2 2 2 2" xfId="4382" xr:uid="{00000000-0005-0000-0000-0000EF070000}"/>
    <cellStyle name="Hyperlink 3 2 2 2 2 2 2 2 3" xfId="3277" xr:uid="{00000000-0005-0000-0000-0000F0070000}"/>
    <cellStyle name="Hyperlink 3 2 2 2 2 2 2 3" xfId="1619" xr:uid="{00000000-0005-0000-0000-0000F1070000}"/>
    <cellStyle name="Hyperlink 3 2 2 2 2 2 2 3 2" xfId="3830" xr:uid="{00000000-0005-0000-0000-0000F2070000}"/>
    <cellStyle name="Hyperlink 3 2 2 2 2 2 2 4" xfId="2725" xr:uid="{00000000-0005-0000-0000-0000F3070000}"/>
    <cellStyle name="Hyperlink 3 2 2 2 2 2 3" xfId="782" xr:uid="{00000000-0005-0000-0000-0000F4070000}"/>
    <cellStyle name="Hyperlink 3 2 2 2 2 2 3 2" xfId="1895" xr:uid="{00000000-0005-0000-0000-0000F5070000}"/>
    <cellStyle name="Hyperlink 3 2 2 2 2 2 3 2 2" xfId="4106" xr:uid="{00000000-0005-0000-0000-0000F6070000}"/>
    <cellStyle name="Hyperlink 3 2 2 2 2 2 3 3" xfId="3001" xr:uid="{00000000-0005-0000-0000-0000F7070000}"/>
    <cellStyle name="Hyperlink 3 2 2 2 2 2 4" xfId="1343" xr:uid="{00000000-0005-0000-0000-0000F8070000}"/>
    <cellStyle name="Hyperlink 3 2 2 2 2 2 4 2" xfId="3554" xr:uid="{00000000-0005-0000-0000-0000F9070000}"/>
    <cellStyle name="Hyperlink 3 2 2 2 2 2 5" xfId="2449" xr:uid="{00000000-0005-0000-0000-0000FA070000}"/>
    <cellStyle name="Hyperlink 3 2 2 2 2 3" xfId="322" xr:uid="{00000000-0005-0000-0000-0000FB070000}"/>
    <cellStyle name="Hyperlink 3 2 2 2 2 3 2" xfId="598" xr:uid="{00000000-0005-0000-0000-0000FC070000}"/>
    <cellStyle name="Hyperlink 3 2 2 2 2 3 2 2" xfId="1150" xr:uid="{00000000-0005-0000-0000-0000FD070000}"/>
    <cellStyle name="Hyperlink 3 2 2 2 2 3 2 2 2" xfId="2263" xr:uid="{00000000-0005-0000-0000-0000FE070000}"/>
    <cellStyle name="Hyperlink 3 2 2 2 2 3 2 2 2 2" xfId="4474" xr:uid="{00000000-0005-0000-0000-0000FF070000}"/>
    <cellStyle name="Hyperlink 3 2 2 2 2 3 2 2 3" xfId="3369" xr:uid="{00000000-0005-0000-0000-000000080000}"/>
    <cellStyle name="Hyperlink 3 2 2 2 2 3 2 3" xfId="1711" xr:uid="{00000000-0005-0000-0000-000001080000}"/>
    <cellStyle name="Hyperlink 3 2 2 2 2 3 2 3 2" xfId="3922" xr:uid="{00000000-0005-0000-0000-000002080000}"/>
    <cellStyle name="Hyperlink 3 2 2 2 2 3 2 4" xfId="2817" xr:uid="{00000000-0005-0000-0000-000003080000}"/>
    <cellStyle name="Hyperlink 3 2 2 2 2 3 3" xfId="874" xr:uid="{00000000-0005-0000-0000-000004080000}"/>
    <cellStyle name="Hyperlink 3 2 2 2 2 3 3 2" xfId="1987" xr:uid="{00000000-0005-0000-0000-000005080000}"/>
    <cellStyle name="Hyperlink 3 2 2 2 2 3 3 2 2" xfId="4198" xr:uid="{00000000-0005-0000-0000-000006080000}"/>
    <cellStyle name="Hyperlink 3 2 2 2 2 3 3 3" xfId="3093" xr:uid="{00000000-0005-0000-0000-000007080000}"/>
    <cellStyle name="Hyperlink 3 2 2 2 2 3 4" xfId="1435" xr:uid="{00000000-0005-0000-0000-000008080000}"/>
    <cellStyle name="Hyperlink 3 2 2 2 2 3 4 2" xfId="3646" xr:uid="{00000000-0005-0000-0000-000009080000}"/>
    <cellStyle name="Hyperlink 3 2 2 2 2 3 5" xfId="2541" xr:uid="{00000000-0005-0000-0000-00000A080000}"/>
    <cellStyle name="Hyperlink 3 2 2 2 2 4" xfId="414" xr:uid="{00000000-0005-0000-0000-00000B080000}"/>
    <cellStyle name="Hyperlink 3 2 2 2 2 4 2" xfId="966" xr:uid="{00000000-0005-0000-0000-00000C080000}"/>
    <cellStyle name="Hyperlink 3 2 2 2 2 4 2 2" xfId="2079" xr:uid="{00000000-0005-0000-0000-00000D080000}"/>
    <cellStyle name="Hyperlink 3 2 2 2 2 4 2 2 2" xfId="4290" xr:uid="{00000000-0005-0000-0000-00000E080000}"/>
    <cellStyle name="Hyperlink 3 2 2 2 2 4 2 3" xfId="3185" xr:uid="{00000000-0005-0000-0000-00000F080000}"/>
    <cellStyle name="Hyperlink 3 2 2 2 2 4 3" xfId="1527" xr:uid="{00000000-0005-0000-0000-000010080000}"/>
    <cellStyle name="Hyperlink 3 2 2 2 2 4 3 2" xfId="3738" xr:uid="{00000000-0005-0000-0000-000011080000}"/>
    <cellStyle name="Hyperlink 3 2 2 2 2 4 4" xfId="2633" xr:uid="{00000000-0005-0000-0000-000012080000}"/>
    <cellStyle name="Hyperlink 3 2 2 2 2 5" xfId="690" xr:uid="{00000000-0005-0000-0000-000013080000}"/>
    <cellStyle name="Hyperlink 3 2 2 2 2 5 2" xfId="1803" xr:uid="{00000000-0005-0000-0000-000014080000}"/>
    <cellStyle name="Hyperlink 3 2 2 2 2 5 2 2" xfId="4014" xr:uid="{00000000-0005-0000-0000-000015080000}"/>
    <cellStyle name="Hyperlink 3 2 2 2 2 5 3" xfId="2909" xr:uid="{00000000-0005-0000-0000-000016080000}"/>
    <cellStyle name="Hyperlink 3 2 2 2 2 6" xfId="1251" xr:uid="{00000000-0005-0000-0000-000017080000}"/>
    <cellStyle name="Hyperlink 3 2 2 2 2 6 2" xfId="3462" xr:uid="{00000000-0005-0000-0000-000018080000}"/>
    <cellStyle name="Hyperlink 3 2 2 2 2 7" xfId="2357" xr:uid="{00000000-0005-0000-0000-000019080000}"/>
    <cellStyle name="Hyperlink 3 2 2 2 3" xfId="184" xr:uid="{00000000-0005-0000-0000-00001A080000}"/>
    <cellStyle name="Hyperlink 3 2 2 2 3 2" xfId="460" xr:uid="{00000000-0005-0000-0000-00001B080000}"/>
    <cellStyle name="Hyperlink 3 2 2 2 3 2 2" xfId="1012" xr:uid="{00000000-0005-0000-0000-00001C080000}"/>
    <cellStyle name="Hyperlink 3 2 2 2 3 2 2 2" xfId="2125" xr:uid="{00000000-0005-0000-0000-00001D080000}"/>
    <cellStyle name="Hyperlink 3 2 2 2 3 2 2 2 2" xfId="4336" xr:uid="{00000000-0005-0000-0000-00001E080000}"/>
    <cellStyle name="Hyperlink 3 2 2 2 3 2 2 3" xfId="3231" xr:uid="{00000000-0005-0000-0000-00001F080000}"/>
    <cellStyle name="Hyperlink 3 2 2 2 3 2 3" xfId="1573" xr:uid="{00000000-0005-0000-0000-000020080000}"/>
    <cellStyle name="Hyperlink 3 2 2 2 3 2 3 2" xfId="3784" xr:uid="{00000000-0005-0000-0000-000021080000}"/>
    <cellStyle name="Hyperlink 3 2 2 2 3 2 4" xfId="2679" xr:uid="{00000000-0005-0000-0000-000022080000}"/>
    <cellStyle name="Hyperlink 3 2 2 2 3 3" xfId="736" xr:uid="{00000000-0005-0000-0000-000023080000}"/>
    <cellStyle name="Hyperlink 3 2 2 2 3 3 2" xfId="1849" xr:uid="{00000000-0005-0000-0000-000024080000}"/>
    <cellStyle name="Hyperlink 3 2 2 2 3 3 2 2" xfId="4060" xr:uid="{00000000-0005-0000-0000-000025080000}"/>
    <cellStyle name="Hyperlink 3 2 2 2 3 3 3" xfId="2955" xr:uid="{00000000-0005-0000-0000-000026080000}"/>
    <cellStyle name="Hyperlink 3 2 2 2 3 4" xfId="1297" xr:uid="{00000000-0005-0000-0000-000027080000}"/>
    <cellStyle name="Hyperlink 3 2 2 2 3 4 2" xfId="3508" xr:uid="{00000000-0005-0000-0000-000028080000}"/>
    <cellStyle name="Hyperlink 3 2 2 2 3 5" xfId="2403" xr:uid="{00000000-0005-0000-0000-000029080000}"/>
    <cellStyle name="Hyperlink 3 2 2 2 4" xfId="276" xr:uid="{00000000-0005-0000-0000-00002A080000}"/>
    <cellStyle name="Hyperlink 3 2 2 2 4 2" xfId="552" xr:uid="{00000000-0005-0000-0000-00002B080000}"/>
    <cellStyle name="Hyperlink 3 2 2 2 4 2 2" xfId="1104" xr:uid="{00000000-0005-0000-0000-00002C080000}"/>
    <cellStyle name="Hyperlink 3 2 2 2 4 2 2 2" xfId="2217" xr:uid="{00000000-0005-0000-0000-00002D080000}"/>
    <cellStyle name="Hyperlink 3 2 2 2 4 2 2 2 2" xfId="4428" xr:uid="{00000000-0005-0000-0000-00002E080000}"/>
    <cellStyle name="Hyperlink 3 2 2 2 4 2 2 3" xfId="3323" xr:uid="{00000000-0005-0000-0000-00002F080000}"/>
    <cellStyle name="Hyperlink 3 2 2 2 4 2 3" xfId="1665" xr:uid="{00000000-0005-0000-0000-000030080000}"/>
    <cellStyle name="Hyperlink 3 2 2 2 4 2 3 2" xfId="3876" xr:uid="{00000000-0005-0000-0000-000031080000}"/>
    <cellStyle name="Hyperlink 3 2 2 2 4 2 4" xfId="2771" xr:uid="{00000000-0005-0000-0000-000032080000}"/>
    <cellStyle name="Hyperlink 3 2 2 2 4 3" xfId="828" xr:uid="{00000000-0005-0000-0000-000033080000}"/>
    <cellStyle name="Hyperlink 3 2 2 2 4 3 2" xfId="1941" xr:uid="{00000000-0005-0000-0000-000034080000}"/>
    <cellStyle name="Hyperlink 3 2 2 2 4 3 2 2" xfId="4152" xr:uid="{00000000-0005-0000-0000-000035080000}"/>
    <cellStyle name="Hyperlink 3 2 2 2 4 3 3" xfId="3047" xr:uid="{00000000-0005-0000-0000-000036080000}"/>
    <cellStyle name="Hyperlink 3 2 2 2 4 4" xfId="1389" xr:uid="{00000000-0005-0000-0000-000037080000}"/>
    <cellStyle name="Hyperlink 3 2 2 2 4 4 2" xfId="3600" xr:uid="{00000000-0005-0000-0000-000038080000}"/>
    <cellStyle name="Hyperlink 3 2 2 2 4 5" xfId="2495" xr:uid="{00000000-0005-0000-0000-000039080000}"/>
    <cellStyle name="Hyperlink 3 2 2 2 5" xfId="368" xr:uid="{00000000-0005-0000-0000-00003A080000}"/>
    <cellStyle name="Hyperlink 3 2 2 2 5 2" xfId="920" xr:uid="{00000000-0005-0000-0000-00003B080000}"/>
    <cellStyle name="Hyperlink 3 2 2 2 5 2 2" xfId="2033" xr:uid="{00000000-0005-0000-0000-00003C080000}"/>
    <cellStyle name="Hyperlink 3 2 2 2 5 2 2 2" xfId="4244" xr:uid="{00000000-0005-0000-0000-00003D080000}"/>
    <cellStyle name="Hyperlink 3 2 2 2 5 2 3" xfId="3139" xr:uid="{00000000-0005-0000-0000-00003E080000}"/>
    <cellStyle name="Hyperlink 3 2 2 2 5 3" xfId="1481" xr:uid="{00000000-0005-0000-0000-00003F080000}"/>
    <cellStyle name="Hyperlink 3 2 2 2 5 3 2" xfId="3692" xr:uid="{00000000-0005-0000-0000-000040080000}"/>
    <cellStyle name="Hyperlink 3 2 2 2 5 4" xfId="2587" xr:uid="{00000000-0005-0000-0000-000041080000}"/>
    <cellStyle name="Hyperlink 3 2 2 2 6" xfId="644" xr:uid="{00000000-0005-0000-0000-000042080000}"/>
    <cellStyle name="Hyperlink 3 2 2 2 6 2" xfId="1757" xr:uid="{00000000-0005-0000-0000-000043080000}"/>
    <cellStyle name="Hyperlink 3 2 2 2 6 2 2" xfId="3968" xr:uid="{00000000-0005-0000-0000-000044080000}"/>
    <cellStyle name="Hyperlink 3 2 2 2 6 3" xfId="2863" xr:uid="{00000000-0005-0000-0000-000045080000}"/>
    <cellStyle name="Hyperlink 3 2 2 2 7" xfId="1205" xr:uid="{00000000-0005-0000-0000-000046080000}"/>
    <cellStyle name="Hyperlink 3 2 2 2 7 2" xfId="3416" xr:uid="{00000000-0005-0000-0000-000047080000}"/>
    <cellStyle name="Hyperlink 3 2 2 2 8" xfId="2311" xr:uid="{00000000-0005-0000-0000-000048080000}"/>
    <cellStyle name="Hyperlink 3 2 2 3" xfId="118" xr:uid="{00000000-0005-0000-0000-000049080000}"/>
    <cellStyle name="Hyperlink 3 2 2 3 2" xfId="210" xr:uid="{00000000-0005-0000-0000-00004A080000}"/>
    <cellStyle name="Hyperlink 3 2 2 3 2 2" xfId="486" xr:uid="{00000000-0005-0000-0000-00004B080000}"/>
    <cellStyle name="Hyperlink 3 2 2 3 2 2 2" xfId="1038" xr:uid="{00000000-0005-0000-0000-00004C080000}"/>
    <cellStyle name="Hyperlink 3 2 2 3 2 2 2 2" xfId="2151" xr:uid="{00000000-0005-0000-0000-00004D080000}"/>
    <cellStyle name="Hyperlink 3 2 2 3 2 2 2 2 2" xfId="4362" xr:uid="{00000000-0005-0000-0000-00004E080000}"/>
    <cellStyle name="Hyperlink 3 2 2 3 2 2 2 3" xfId="3257" xr:uid="{00000000-0005-0000-0000-00004F080000}"/>
    <cellStyle name="Hyperlink 3 2 2 3 2 2 3" xfId="1599" xr:uid="{00000000-0005-0000-0000-000050080000}"/>
    <cellStyle name="Hyperlink 3 2 2 3 2 2 3 2" xfId="3810" xr:uid="{00000000-0005-0000-0000-000051080000}"/>
    <cellStyle name="Hyperlink 3 2 2 3 2 2 4" xfId="2705" xr:uid="{00000000-0005-0000-0000-000052080000}"/>
    <cellStyle name="Hyperlink 3 2 2 3 2 3" xfId="762" xr:uid="{00000000-0005-0000-0000-000053080000}"/>
    <cellStyle name="Hyperlink 3 2 2 3 2 3 2" xfId="1875" xr:uid="{00000000-0005-0000-0000-000054080000}"/>
    <cellStyle name="Hyperlink 3 2 2 3 2 3 2 2" xfId="4086" xr:uid="{00000000-0005-0000-0000-000055080000}"/>
    <cellStyle name="Hyperlink 3 2 2 3 2 3 3" xfId="2981" xr:uid="{00000000-0005-0000-0000-000056080000}"/>
    <cellStyle name="Hyperlink 3 2 2 3 2 4" xfId="1323" xr:uid="{00000000-0005-0000-0000-000057080000}"/>
    <cellStyle name="Hyperlink 3 2 2 3 2 4 2" xfId="3534" xr:uid="{00000000-0005-0000-0000-000058080000}"/>
    <cellStyle name="Hyperlink 3 2 2 3 2 5" xfId="2429" xr:uid="{00000000-0005-0000-0000-000059080000}"/>
    <cellStyle name="Hyperlink 3 2 2 3 3" xfId="302" xr:uid="{00000000-0005-0000-0000-00005A080000}"/>
    <cellStyle name="Hyperlink 3 2 2 3 3 2" xfId="578" xr:uid="{00000000-0005-0000-0000-00005B080000}"/>
    <cellStyle name="Hyperlink 3 2 2 3 3 2 2" xfId="1130" xr:uid="{00000000-0005-0000-0000-00005C080000}"/>
    <cellStyle name="Hyperlink 3 2 2 3 3 2 2 2" xfId="2243" xr:uid="{00000000-0005-0000-0000-00005D080000}"/>
    <cellStyle name="Hyperlink 3 2 2 3 3 2 2 2 2" xfId="4454" xr:uid="{00000000-0005-0000-0000-00005E080000}"/>
    <cellStyle name="Hyperlink 3 2 2 3 3 2 2 3" xfId="3349" xr:uid="{00000000-0005-0000-0000-00005F080000}"/>
    <cellStyle name="Hyperlink 3 2 2 3 3 2 3" xfId="1691" xr:uid="{00000000-0005-0000-0000-000060080000}"/>
    <cellStyle name="Hyperlink 3 2 2 3 3 2 3 2" xfId="3902" xr:uid="{00000000-0005-0000-0000-000061080000}"/>
    <cellStyle name="Hyperlink 3 2 2 3 3 2 4" xfId="2797" xr:uid="{00000000-0005-0000-0000-000062080000}"/>
    <cellStyle name="Hyperlink 3 2 2 3 3 3" xfId="854" xr:uid="{00000000-0005-0000-0000-000063080000}"/>
    <cellStyle name="Hyperlink 3 2 2 3 3 3 2" xfId="1967" xr:uid="{00000000-0005-0000-0000-000064080000}"/>
    <cellStyle name="Hyperlink 3 2 2 3 3 3 2 2" xfId="4178" xr:uid="{00000000-0005-0000-0000-000065080000}"/>
    <cellStyle name="Hyperlink 3 2 2 3 3 3 3" xfId="3073" xr:uid="{00000000-0005-0000-0000-000066080000}"/>
    <cellStyle name="Hyperlink 3 2 2 3 3 4" xfId="1415" xr:uid="{00000000-0005-0000-0000-000067080000}"/>
    <cellStyle name="Hyperlink 3 2 2 3 3 4 2" xfId="3626" xr:uid="{00000000-0005-0000-0000-000068080000}"/>
    <cellStyle name="Hyperlink 3 2 2 3 3 5" xfId="2521" xr:uid="{00000000-0005-0000-0000-000069080000}"/>
    <cellStyle name="Hyperlink 3 2 2 3 4" xfId="394" xr:uid="{00000000-0005-0000-0000-00006A080000}"/>
    <cellStyle name="Hyperlink 3 2 2 3 4 2" xfId="946" xr:uid="{00000000-0005-0000-0000-00006B080000}"/>
    <cellStyle name="Hyperlink 3 2 2 3 4 2 2" xfId="2059" xr:uid="{00000000-0005-0000-0000-00006C080000}"/>
    <cellStyle name="Hyperlink 3 2 2 3 4 2 2 2" xfId="4270" xr:uid="{00000000-0005-0000-0000-00006D080000}"/>
    <cellStyle name="Hyperlink 3 2 2 3 4 2 3" xfId="3165" xr:uid="{00000000-0005-0000-0000-00006E080000}"/>
    <cellStyle name="Hyperlink 3 2 2 3 4 3" xfId="1507" xr:uid="{00000000-0005-0000-0000-00006F080000}"/>
    <cellStyle name="Hyperlink 3 2 2 3 4 3 2" xfId="3718" xr:uid="{00000000-0005-0000-0000-000070080000}"/>
    <cellStyle name="Hyperlink 3 2 2 3 4 4" xfId="2613" xr:uid="{00000000-0005-0000-0000-000071080000}"/>
    <cellStyle name="Hyperlink 3 2 2 3 5" xfId="670" xr:uid="{00000000-0005-0000-0000-000072080000}"/>
    <cellStyle name="Hyperlink 3 2 2 3 5 2" xfId="1783" xr:uid="{00000000-0005-0000-0000-000073080000}"/>
    <cellStyle name="Hyperlink 3 2 2 3 5 2 2" xfId="3994" xr:uid="{00000000-0005-0000-0000-000074080000}"/>
    <cellStyle name="Hyperlink 3 2 2 3 5 3" xfId="2889" xr:uid="{00000000-0005-0000-0000-000075080000}"/>
    <cellStyle name="Hyperlink 3 2 2 3 6" xfId="1231" xr:uid="{00000000-0005-0000-0000-000076080000}"/>
    <cellStyle name="Hyperlink 3 2 2 3 6 2" xfId="3442" xr:uid="{00000000-0005-0000-0000-000077080000}"/>
    <cellStyle name="Hyperlink 3 2 2 3 7" xfId="2337" xr:uid="{00000000-0005-0000-0000-000078080000}"/>
    <cellStyle name="Hyperlink 3 2 2 4" xfId="164" xr:uid="{00000000-0005-0000-0000-000079080000}"/>
    <cellStyle name="Hyperlink 3 2 2 4 2" xfId="440" xr:uid="{00000000-0005-0000-0000-00007A080000}"/>
    <cellStyle name="Hyperlink 3 2 2 4 2 2" xfId="992" xr:uid="{00000000-0005-0000-0000-00007B080000}"/>
    <cellStyle name="Hyperlink 3 2 2 4 2 2 2" xfId="2105" xr:uid="{00000000-0005-0000-0000-00007C080000}"/>
    <cellStyle name="Hyperlink 3 2 2 4 2 2 2 2" xfId="4316" xr:uid="{00000000-0005-0000-0000-00007D080000}"/>
    <cellStyle name="Hyperlink 3 2 2 4 2 2 3" xfId="3211" xr:uid="{00000000-0005-0000-0000-00007E080000}"/>
    <cellStyle name="Hyperlink 3 2 2 4 2 3" xfId="1553" xr:uid="{00000000-0005-0000-0000-00007F080000}"/>
    <cellStyle name="Hyperlink 3 2 2 4 2 3 2" xfId="3764" xr:uid="{00000000-0005-0000-0000-000080080000}"/>
    <cellStyle name="Hyperlink 3 2 2 4 2 4" xfId="2659" xr:uid="{00000000-0005-0000-0000-000081080000}"/>
    <cellStyle name="Hyperlink 3 2 2 4 3" xfId="716" xr:uid="{00000000-0005-0000-0000-000082080000}"/>
    <cellStyle name="Hyperlink 3 2 2 4 3 2" xfId="1829" xr:uid="{00000000-0005-0000-0000-000083080000}"/>
    <cellStyle name="Hyperlink 3 2 2 4 3 2 2" xfId="4040" xr:uid="{00000000-0005-0000-0000-000084080000}"/>
    <cellStyle name="Hyperlink 3 2 2 4 3 3" xfId="2935" xr:uid="{00000000-0005-0000-0000-000085080000}"/>
    <cellStyle name="Hyperlink 3 2 2 4 4" xfId="1277" xr:uid="{00000000-0005-0000-0000-000086080000}"/>
    <cellStyle name="Hyperlink 3 2 2 4 4 2" xfId="3488" xr:uid="{00000000-0005-0000-0000-000087080000}"/>
    <cellStyle name="Hyperlink 3 2 2 4 5" xfId="2383" xr:uid="{00000000-0005-0000-0000-000088080000}"/>
    <cellStyle name="Hyperlink 3 2 2 5" xfId="256" xr:uid="{00000000-0005-0000-0000-000089080000}"/>
    <cellStyle name="Hyperlink 3 2 2 5 2" xfId="532" xr:uid="{00000000-0005-0000-0000-00008A080000}"/>
    <cellStyle name="Hyperlink 3 2 2 5 2 2" xfId="1084" xr:uid="{00000000-0005-0000-0000-00008B080000}"/>
    <cellStyle name="Hyperlink 3 2 2 5 2 2 2" xfId="2197" xr:uid="{00000000-0005-0000-0000-00008C080000}"/>
    <cellStyle name="Hyperlink 3 2 2 5 2 2 2 2" xfId="4408" xr:uid="{00000000-0005-0000-0000-00008D080000}"/>
    <cellStyle name="Hyperlink 3 2 2 5 2 2 3" xfId="3303" xr:uid="{00000000-0005-0000-0000-00008E080000}"/>
    <cellStyle name="Hyperlink 3 2 2 5 2 3" xfId="1645" xr:uid="{00000000-0005-0000-0000-00008F080000}"/>
    <cellStyle name="Hyperlink 3 2 2 5 2 3 2" xfId="3856" xr:uid="{00000000-0005-0000-0000-000090080000}"/>
    <cellStyle name="Hyperlink 3 2 2 5 2 4" xfId="2751" xr:uid="{00000000-0005-0000-0000-000091080000}"/>
    <cellStyle name="Hyperlink 3 2 2 5 3" xfId="808" xr:uid="{00000000-0005-0000-0000-000092080000}"/>
    <cellStyle name="Hyperlink 3 2 2 5 3 2" xfId="1921" xr:uid="{00000000-0005-0000-0000-000093080000}"/>
    <cellStyle name="Hyperlink 3 2 2 5 3 2 2" xfId="4132" xr:uid="{00000000-0005-0000-0000-000094080000}"/>
    <cellStyle name="Hyperlink 3 2 2 5 3 3" xfId="3027" xr:uid="{00000000-0005-0000-0000-000095080000}"/>
    <cellStyle name="Hyperlink 3 2 2 5 4" xfId="1369" xr:uid="{00000000-0005-0000-0000-000096080000}"/>
    <cellStyle name="Hyperlink 3 2 2 5 4 2" xfId="3580" xr:uid="{00000000-0005-0000-0000-000097080000}"/>
    <cellStyle name="Hyperlink 3 2 2 5 5" xfId="2475" xr:uid="{00000000-0005-0000-0000-000098080000}"/>
    <cellStyle name="Hyperlink 3 2 2 6" xfId="348" xr:uid="{00000000-0005-0000-0000-000099080000}"/>
    <cellStyle name="Hyperlink 3 2 2 6 2" xfId="900" xr:uid="{00000000-0005-0000-0000-00009A080000}"/>
    <cellStyle name="Hyperlink 3 2 2 6 2 2" xfId="2013" xr:uid="{00000000-0005-0000-0000-00009B080000}"/>
    <cellStyle name="Hyperlink 3 2 2 6 2 2 2" xfId="4224" xr:uid="{00000000-0005-0000-0000-00009C080000}"/>
    <cellStyle name="Hyperlink 3 2 2 6 2 3" xfId="3119" xr:uid="{00000000-0005-0000-0000-00009D080000}"/>
    <cellStyle name="Hyperlink 3 2 2 6 3" xfId="1461" xr:uid="{00000000-0005-0000-0000-00009E080000}"/>
    <cellStyle name="Hyperlink 3 2 2 6 3 2" xfId="3672" xr:uid="{00000000-0005-0000-0000-00009F080000}"/>
    <cellStyle name="Hyperlink 3 2 2 6 4" xfId="2567" xr:uid="{00000000-0005-0000-0000-0000A0080000}"/>
    <cellStyle name="Hyperlink 3 2 2 7" xfId="624" xr:uid="{00000000-0005-0000-0000-0000A1080000}"/>
    <cellStyle name="Hyperlink 3 2 2 7 2" xfId="1737" xr:uid="{00000000-0005-0000-0000-0000A2080000}"/>
    <cellStyle name="Hyperlink 3 2 2 7 2 2" xfId="3948" xr:uid="{00000000-0005-0000-0000-0000A3080000}"/>
    <cellStyle name="Hyperlink 3 2 2 7 3" xfId="2843" xr:uid="{00000000-0005-0000-0000-0000A4080000}"/>
    <cellStyle name="Hyperlink 3 2 2 8" xfId="1185" xr:uid="{00000000-0005-0000-0000-0000A5080000}"/>
    <cellStyle name="Hyperlink 3 2 2 8 2" xfId="3396" xr:uid="{00000000-0005-0000-0000-0000A6080000}"/>
    <cellStyle name="Hyperlink 3 2 2 9" xfId="2291" xr:uid="{00000000-0005-0000-0000-0000A7080000}"/>
    <cellStyle name="Hyperlink 3 2 3" xfId="82" xr:uid="{00000000-0005-0000-0000-0000A8080000}"/>
    <cellStyle name="Hyperlink 3 2 3 2" xfId="128" xr:uid="{00000000-0005-0000-0000-0000A9080000}"/>
    <cellStyle name="Hyperlink 3 2 3 2 2" xfId="220" xr:uid="{00000000-0005-0000-0000-0000AA080000}"/>
    <cellStyle name="Hyperlink 3 2 3 2 2 2" xfId="496" xr:uid="{00000000-0005-0000-0000-0000AB080000}"/>
    <cellStyle name="Hyperlink 3 2 3 2 2 2 2" xfId="1048" xr:uid="{00000000-0005-0000-0000-0000AC080000}"/>
    <cellStyle name="Hyperlink 3 2 3 2 2 2 2 2" xfId="2161" xr:uid="{00000000-0005-0000-0000-0000AD080000}"/>
    <cellStyle name="Hyperlink 3 2 3 2 2 2 2 2 2" xfId="4372" xr:uid="{00000000-0005-0000-0000-0000AE080000}"/>
    <cellStyle name="Hyperlink 3 2 3 2 2 2 2 3" xfId="3267" xr:uid="{00000000-0005-0000-0000-0000AF080000}"/>
    <cellStyle name="Hyperlink 3 2 3 2 2 2 3" xfId="1609" xr:uid="{00000000-0005-0000-0000-0000B0080000}"/>
    <cellStyle name="Hyperlink 3 2 3 2 2 2 3 2" xfId="3820" xr:uid="{00000000-0005-0000-0000-0000B1080000}"/>
    <cellStyle name="Hyperlink 3 2 3 2 2 2 4" xfId="2715" xr:uid="{00000000-0005-0000-0000-0000B2080000}"/>
    <cellStyle name="Hyperlink 3 2 3 2 2 3" xfId="772" xr:uid="{00000000-0005-0000-0000-0000B3080000}"/>
    <cellStyle name="Hyperlink 3 2 3 2 2 3 2" xfId="1885" xr:uid="{00000000-0005-0000-0000-0000B4080000}"/>
    <cellStyle name="Hyperlink 3 2 3 2 2 3 2 2" xfId="4096" xr:uid="{00000000-0005-0000-0000-0000B5080000}"/>
    <cellStyle name="Hyperlink 3 2 3 2 2 3 3" xfId="2991" xr:uid="{00000000-0005-0000-0000-0000B6080000}"/>
    <cellStyle name="Hyperlink 3 2 3 2 2 4" xfId="1333" xr:uid="{00000000-0005-0000-0000-0000B7080000}"/>
    <cellStyle name="Hyperlink 3 2 3 2 2 4 2" xfId="3544" xr:uid="{00000000-0005-0000-0000-0000B8080000}"/>
    <cellStyle name="Hyperlink 3 2 3 2 2 5" xfId="2439" xr:uid="{00000000-0005-0000-0000-0000B9080000}"/>
    <cellStyle name="Hyperlink 3 2 3 2 3" xfId="312" xr:uid="{00000000-0005-0000-0000-0000BA080000}"/>
    <cellStyle name="Hyperlink 3 2 3 2 3 2" xfId="588" xr:uid="{00000000-0005-0000-0000-0000BB080000}"/>
    <cellStyle name="Hyperlink 3 2 3 2 3 2 2" xfId="1140" xr:uid="{00000000-0005-0000-0000-0000BC080000}"/>
    <cellStyle name="Hyperlink 3 2 3 2 3 2 2 2" xfId="2253" xr:uid="{00000000-0005-0000-0000-0000BD080000}"/>
    <cellStyle name="Hyperlink 3 2 3 2 3 2 2 2 2" xfId="4464" xr:uid="{00000000-0005-0000-0000-0000BE080000}"/>
    <cellStyle name="Hyperlink 3 2 3 2 3 2 2 3" xfId="3359" xr:uid="{00000000-0005-0000-0000-0000BF080000}"/>
    <cellStyle name="Hyperlink 3 2 3 2 3 2 3" xfId="1701" xr:uid="{00000000-0005-0000-0000-0000C0080000}"/>
    <cellStyle name="Hyperlink 3 2 3 2 3 2 3 2" xfId="3912" xr:uid="{00000000-0005-0000-0000-0000C1080000}"/>
    <cellStyle name="Hyperlink 3 2 3 2 3 2 4" xfId="2807" xr:uid="{00000000-0005-0000-0000-0000C2080000}"/>
    <cellStyle name="Hyperlink 3 2 3 2 3 3" xfId="864" xr:uid="{00000000-0005-0000-0000-0000C3080000}"/>
    <cellStyle name="Hyperlink 3 2 3 2 3 3 2" xfId="1977" xr:uid="{00000000-0005-0000-0000-0000C4080000}"/>
    <cellStyle name="Hyperlink 3 2 3 2 3 3 2 2" xfId="4188" xr:uid="{00000000-0005-0000-0000-0000C5080000}"/>
    <cellStyle name="Hyperlink 3 2 3 2 3 3 3" xfId="3083" xr:uid="{00000000-0005-0000-0000-0000C6080000}"/>
    <cellStyle name="Hyperlink 3 2 3 2 3 4" xfId="1425" xr:uid="{00000000-0005-0000-0000-0000C7080000}"/>
    <cellStyle name="Hyperlink 3 2 3 2 3 4 2" xfId="3636" xr:uid="{00000000-0005-0000-0000-0000C8080000}"/>
    <cellStyle name="Hyperlink 3 2 3 2 3 5" xfId="2531" xr:uid="{00000000-0005-0000-0000-0000C9080000}"/>
    <cellStyle name="Hyperlink 3 2 3 2 4" xfId="404" xr:uid="{00000000-0005-0000-0000-0000CA080000}"/>
    <cellStyle name="Hyperlink 3 2 3 2 4 2" xfId="956" xr:uid="{00000000-0005-0000-0000-0000CB080000}"/>
    <cellStyle name="Hyperlink 3 2 3 2 4 2 2" xfId="2069" xr:uid="{00000000-0005-0000-0000-0000CC080000}"/>
    <cellStyle name="Hyperlink 3 2 3 2 4 2 2 2" xfId="4280" xr:uid="{00000000-0005-0000-0000-0000CD080000}"/>
    <cellStyle name="Hyperlink 3 2 3 2 4 2 3" xfId="3175" xr:uid="{00000000-0005-0000-0000-0000CE080000}"/>
    <cellStyle name="Hyperlink 3 2 3 2 4 3" xfId="1517" xr:uid="{00000000-0005-0000-0000-0000CF080000}"/>
    <cellStyle name="Hyperlink 3 2 3 2 4 3 2" xfId="3728" xr:uid="{00000000-0005-0000-0000-0000D0080000}"/>
    <cellStyle name="Hyperlink 3 2 3 2 4 4" xfId="2623" xr:uid="{00000000-0005-0000-0000-0000D1080000}"/>
    <cellStyle name="Hyperlink 3 2 3 2 5" xfId="680" xr:uid="{00000000-0005-0000-0000-0000D2080000}"/>
    <cellStyle name="Hyperlink 3 2 3 2 5 2" xfId="1793" xr:uid="{00000000-0005-0000-0000-0000D3080000}"/>
    <cellStyle name="Hyperlink 3 2 3 2 5 2 2" xfId="4004" xr:uid="{00000000-0005-0000-0000-0000D4080000}"/>
    <cellStyle name="Hyperlink 3 2 3 2 5 3" xfId="2899" xr:uid="{00000000-0005-0000-0000-0000D5080000}"/>
    <cellStyle name="Hyperlink 3 2 3 2 6" xfId="1241" xr:uid="{00000000-0005-0000-0000-0000D6080000}"/>
    <cellStyle name="Hyperlink 3 2 3 2 6 2" xfId="3452" xr:uid="{00000000-0005-0000-0000-0000D7080000}"/>
    <cellStyle name="Hyperlink 3 2 3 2 7" xfId="2347" xr:uid="{00000000-0005-0000-0000-0000D8080000}"/>
    <cellStyle name="Hyperlink 3 2 3 3" xfId="174" xr:uid="{00000000-0005-0000-0000-0000D9080000}"/>
    <cellStyle name="Hyperlink 3 2 3 3 2" xfId="450" xr:uid="{00000000-0005-0000-0000-0000DA080000}"/>
    <cellStyle name="Hyperlink 3 2 3 3 2 2" xfId="1002" xr:uid="{00000000-0005-0000-0000-0000DB080000}"/>
    <cellStyle name="Hyperlink 3 2 3 3 2 2 2" xfId="2115" xr:uid="{00000000-0005-0000-0000-0000DC080000}"/>
    <cellStyle name="Hyperlink 3 2 3 3 2 2 2 2" xfId="4326" xr:uid="{00000000-0005-0000-0000-0000DD080000}"/>
    <cellStyle name="Hyperlink 3 2 3 3 2 2 3" xfId="3221" xr:uid="{00000000-0005-0000-0000-0000DE080000}"/>
    <cellStyle name="Hyperlink 3 2 3 3 2 3" xfId="1563" xr:uid="{00000000-0005-0000-0000-0000DF080000}"/>
    <cellStyle name="Hyperlink 3 2 3 3 2 3 2" xfId="3774" xr:uid="{00000000-0005-0000-0000-0000E0080000}"/>
    <cellStyle name="Hyperlink 3 2 3 3 2 4" xfId="2669" xr:uid="{00000000-0005-0000-0000-0000E1080000}"/>
    <cellStyle name="Hyperlink 3 2 3 3 3" xfId="726" xr:uid="{00000000-0005-0000-0000-0000E2080000}"/>
    <cellStyle name="Hyperlink 3 2 3 3 3 2" xfId="1839" xr:uid="{00000000-0005-0000-0000-0000E3080000}"/>
    <cellStyle name="Hyperlink 3 2 3 3 3 2 2" xfId="4050" xr:uid="{00000000-0005-0000-0000-0000E4080000}"/>
    <cellStyle name="Hyperlink 3 2 3 3 3 3" xfId="2945" xr:uid="{00000000-0005-0000-0000-0000E5080000}"/>
    <cellStyle name="Hyperlink 3 2 3 3 4" xfId="1287" xr:uid="{00000000-0005-0000-0000-0000E6080000}"/>
    <cellStyle name="Hyperlink 3 2 3 3 4 2" xfId="3498" xr:uid="{00000000-0005-0000-0000-0000E7080000}"/>
    <cellStyle name="Hyperlink 3 2 3 3 5" xfId="2393" xr:uid="{00000000-0005-0000-0000-0000E8080000}"/>
    <cellStyle name="Hyperlink 3 2 3 4" xfId="266" xr:uid="{00000000-0005-0000-0000-0000E9080000}"/>
    <cellStyle name="Hyperlink 3 2 3 4 2" xfId="542" xr:uid="{00000000-0005-0000-0000-0000EA080000}"/>
    <cellStyle name="Hyperlink 3 2 3 4 2 2" xfId="1094" xr:uid="{00000000-0005-0000-0000-0000EB080000}"/>
    <cellStyle name="Hyperlink 3 2 3 4 2 2 2" xfId="2207" xr:uid="{00000000-0005-0000-0000-0000EC080000}"/>
    <cellStyle name="Hyperlink 3 2 3 4 2 2 2 2" xfId="4418" xr:uid="{00000000-0005-0000-0000-0000ED080000}"/>
    <cellStyle name="Hyperlink 3 2 3 4 2 2 3" xfId="3313" xr:uid="{00000000-0005-0000-0000-0000EE080000}"/>
    <cellStyle name="Hyperlink 3 2 3 4 2 3" xfId="1655" xr:uid="{00000000-0005-0000-0000-0000EF080000}"/>
    <cellStyle name="Hyperlink 3 2 3 4 2 3 2" xfId="3866" xr:uid="{00000000-0005-0000-0000-0000F0080000}"/>
    <cellStyle name="Hyperlink 3 2 3 4 2 4" xfId="2761" xr:uid="{00000000-0005-0000-0000-0000F1080000}"/>
    <cellStyle name="Hyperlink 3 2 3 4 3" xfId="818" xr:uid="{00000000-0005-0000-0000-0000F2080000}"/>
    <cellStyle name="Hyperlink 3 2 3 4 3 2" xfId="1931" xr:uid="{00000000-0005-0000-0000-0000F3080000}"/>
    <cellStyle name="Hyperlink 3 2 3 4 3 2 2" xfId="4142" xr:uid="{00000000-0005-0000-0000-0000F4080000}"/>
    <cellStyle name="Hyperlink 3 2 3 4 3 3" xfId="3037" xr:uid="{00000000-0005-0000-0000-0000F5080000}"/>
    <cellStyle name="Hyperlink 3 2 3 4 4" xfId="1379" xr:uid="{00000000-0005-0000-0000-0000F6080000}"/>
    <cellStyle name="Hyperlink 3 2 3 4 4 2" xfId="3590" xr:uid="{00000000-0005-0000-0000-0000F7080000}"/>
    <cellStyle name="Hyperlink 3 2 3 4 5" xfId="2485" xr:uid="{00000000-0005-0000-0000-0000F8080000}"/>
    <cellStyle name="Hyperlink 3 2 3 5" xfId="358" xr:uid="{00000000-0005-0000-0000-0000F9080000}"/>
    <cellStyle name="Hyperlink 3 2 3 5 2" xfId="910" xr:uid="{00000000-0005-0000-0000-0000FA080000}"/>
    <cellStyle name="Hyperlink 3 2 3 5 2 2" xfId="2023" xr:uid="{00000000-0005-0000-0000-0000FB080000}"/>
    <cellStyle name="Hyperlink 3 2 3 5 2 2 2" xfId="4234" xr:uid="{00000000-0005-0000-0000-0000FC080000}"/>
    <cellStyle name="Hyperlink 3 2 3 5 2 3" xfId="3129" xr:uid="{00000000-0005-0000-0000-0000FD080000}"/>
    <cellStyle name="Hyperlink 3 2 3 5 3" xfId="1471" xr:uid="{00000000-0005-0000-0000-0000FE080000}"/>
    <cellStyle name="Hyperlink 3 2 3 5 3 2" xfId="3682" xr:uid="{00000000-0005-0000-0000-0000FF080000}"/>
    <cellStyle name="Hyperlink 3 2 3 5 4" xfId="2577" xr:uid="{00000000-0005-0000-0000-000000090000}"/>
    <cellStyle name="Hyperlink 3 2 3 6" xfId="634" xr:uid="{00000000-0005-0000-0000-000001090000}"/>
    <cellStyle name="Hyperlink 3 2 3 6 2" xfId="1747" xr:uid="{00000000-0005-0000-0000-000002090000}"/>
    <cellStyle name="Hyperlink 3 2 3 6 2 2" xfId="3958" xr:uid="{00000000-0005-0000-0000-000003090000}"/>
    <cellStyle name="Hyperlink 3 2 3 6 3" xfId="2853" xr:uid="{00000000-0005-0000-0000-000004090000}"/>
    <cellStyle name="Hyperlink 3 2 3 7" xfId="1195" xr:uid="{00000000-0005-0000-0000-000005090000}"/>
    <cellStyle name="Hyperlink 3 2 3 7 2" xfId="3406" xr:uid="{00000000-0005-0000-0000-000006090000}"/>
    <cellStyle name="Hyperlink 3 2 3 8" xfId="2301" xr:uid="{00000000-0005-0000-0000-000007090000}"/>
    <cellStyle name="Hyperlink 3 2 4" xfId="108" xr:uid="{00000000-0005-0000-0000-000008090000}"/>
    <cellStyle name="Hyperlink 3 2 4 2" xfId="200" xr:uid="{00000000-0005-0000-0000-000009090000}"/>
    <cellStyle name="Hyperlink 3 2 4 2 2" xfId="476" xr:uid="{00000000-0005-0000-0000-00000A090000}"/>
    <cellStyle name="Hyperlink 3 2 4 2 2 2" xfId="1028" xr:uid="{00000000-0005-0000-0000-00000B090000}"/>
    <cellStyle name="Hyperlink 3 2 4 2 2 2 2" xfId="2141" xr:uid="{00000000-0005-0000-0000-00000C090000}"/>
    <cellStyle name="Hyperlink 3 2 4 2 2 2 2 2" xfId="4352" xr:uid="{00000000-0005-0000-0000-00000D090000}"/>
    <cellStyle name="Hyperlink 3 2 4 2 2 2 3" xfId="3247" xr:uid="{00000000-0005-0000-0000-00000E090000}"/>
    <cellStyle name="Hyperlink 3 2 4 2 2 3" xfId="1589" xr:uid="{00000000-0005-0000-0000-00000F090000}"/>
    <cellStyle name="Hyperlink 3 2 4 2 2 3 2" xfId="3800" xr:uid="{00000000-0005-0000-0000-000010090000}"/>
    <cellStyle name="Hyperlink 3 2 4 2 2 4" xfId="2695" xr:uid="{00000000-0005-0000-0000-000011090000}"/>
    <cellStyle name="Hyperlink 3 2 4 2 3" xfId="752" xr:uid="{00000000-0005-0000-0000-000012090000}"/>
    <cellStyle name="Hyperlink 3 2 4 2 3 2" xfId="1865" xr:uid="{00000000-0005-0000-0000-000013090000}"/>
    <cellStyle name="Hyperlink 3 2 4 2 3 2 2" xfId="4076" xr:uid="{00000000-0005-0000-0000-000014090000}"/>
    <cellStyle name="Hyperlink 3 2 4 2 3 3" xfId="2971" xr:uid="{00000000-0005-0000-0000-000015090000}"/>
    <cellStyle name="Hyperlink 3 2 4 2 4" xfId="1313" xr:uid="{00000000-0005-0000-0000-000016090000}"/>
    <cellStyle name="Hyperlink 3 2 4 2 4 2" xfId="3524" xr:uid="{00000000-0005-0000-0000-000017090000}"/>
    <cellStyle name="Hyperlink 3 2 4 2 5" xfId="2419" xr:uid="{00000000-0005-0000-0000-000018090000}"/>
    <cellStyle name="Hyperlink 3 2 4 3" xfId="292" xr:uid="{00000000-0005-0000-0000-000019090000}"/>
    <cellStyle name="Hyperlink 3 2 4 3 2" xfId="568" xr:uid="{00000000-0005-0000-0000-00001A090000}"/>
    <cellStyle name="Hyperlink 3 2 4 3 2 2" xfId="1120" xr:uid="{00000000-0005-0000-0000-00001B090000}"/>
    <cellStyle name="Hyperlink 3 2 4 3 2 2 2" xfId="2233" xr:uid="{00000000-0005-0000-0000-00001C090000}"/>
    <cellStyle name="Hyperlink 3 2 4 3 2 2 2 2" xfId="4444" xr:uid="{00000000-0005-0000-0000-00001D090000}"/>
    <cellStyle name="Hyperlink 3 2 4 3 2 2 3" xfId="3339" xr:uid="{00000000-0005-0000-0000-00001E090000}"/>
    <cellStyle name="Hyperlink 3 2 4 3 2 3" xfId="1681" xr:uid="{00000000-0005-0000-0000-00001F090000}"/>
    <cellStyle name="Hyperlink 3 2 4 3 2 3 2" xfId="3892" xr:uid="{00000000-0005-0000-0000-000020090000}"/>
    <cellStyle name="Hyperlink 3 2 4 3 2 4" xfId="2787" xr:uid="{00000000-0005-0000-0000-000021090000}"/>
    <cellStyle name="Hyperlink 3 2 4 3 3" xfId="844" xr:uid="{00000000-0005-0000-0000-000022090000}"/>
    <cellStyle name="Hyperlink 3 2 4 3 3 2" xfId="1957" xr:uid="{00000000-0005-0000-0000-000023090000}"/>
    <cellStyle name="Hyperlink 3 2 4 3 3 2 2" xfId="4168" xr:uid="{00000000-0005-0000-0000-000024090000}"/>
    <cellStyle name="Hyperlink 3 2 4 3 3 3" xfId="3063" xr:uid="{00000000-0005-0000-0000-000025090000}"/>
    <cellStyle name="Hyperlink 3 2 4 3 4" xfId="1405" xr:uid="{00000000-0005-0000-0000-000026090000}"/>
    <cellStyle name="Hyperlink 3 2 4 3 4 2" xfId="3616" xr:uid="{00000000-0005-0000-0000-000027090000}"/>
    <cellStyle name="Hyperlink 3 2 4 3 5" xfId="2511" xr:uid="{00000000-0005-0000-0000-000028090000}"/>
    <cellStyle name="Hyperlink 3 2 4 4" xfId="384" xr:uid="{00000000-0005-0000-0000-000029090000}"/>
    <cellStyle name="Hyperlink 3 2 4 4 2" xfId="936" xr:uid="{00000000-0005-0000-0000-00002A090000}"/>
    <cellStyle name="Hyperlink 3 2 4 4 2 2" xfId="2049" xr:uid="{00000000-0005-0000-0000-00002B090000}"/>
    <cellStyle name="Hyperlink 3 2 4 4 2 2 2" xfId="4260" xr:uid="{00000000-0005-0000-0000-00002C090000}"/>
    <cellStyle name="Hyperlink 3 2 4 4 2 3" xfId="3155" xr:uid="{00000000-0005-0000-0000-00002D090000}"/>
    <cellStyle name="Hyperlink 3 2 4 4 3" xfId="1497" xr:uid="{00000000-0005-0000-0000-00002E090000}"/>
    <cellStyle name="Hyperlink 3 2 4 4 3 2" xfId="3708" xr:uid="{00000000-0005-0000-0000-00002F090000}"/>
    <cellStyle name="Hyperlink 3 2 4 4 4" xfId="2603" xr:uid="{00000000-0005-0000-0000-000030090000}"/>
    <cellStyle name="Hyperlink 3 2 4 5" xfId="660" xr:uid="{00000000-0005-0000-0000-000031090000}"/>
    <cellStyle name="Hyperlink 3 2 4 5 2" xfId="1773" xr:uid="{00000000-0005-0000-0000-000032090000}"/>
    <cellStyle name="Hyperlink 3 2 4 5 2 2" xfId="3984" xr:uid="{00000000-0005-0000-0000-000033090000}"/>
    <cellStyle name="Hyperlink 3 2 4 5 3" xfId="2879" xr:uid="{00000000-0005-0000-0000-000034090000}"/>
    <cellStyle name="Hyperlink 3 2 4 6" xfId="1221" xr:uid="{00000000-0005-0000-0000-000035090000}"/>
    <cellStyle name="Hyperlink 3 2 4 6 2" xfId="3432" xr:uid="{00000000-0005-0000-0000-000036090000}"/>
    <cellStyle name="Hyperlink 3 2 4 7" xfId="2327" xr:uid="{00000000-0005-0000-0000-000037090000}"/>
    <cellStyle name="Hyperlink 3 2 5" xfId="154" xr:uid="{00000000-0005-0000-0000-000038090000}"/>
    <cellStyle name="Hyperlink 3 2 5 2" xfId="430" xr:uid="{00000000-0005-0000-0000-000039090000}"/>
    <cellStyle name="Hyperlink 3 2 5 2 2" xfId="982" xr:uid="{00000000-0005-0000-0000-00003A090000}"/>
    <cellStyle name="Hyperlink 3 2 5 2 2 2" xfId="2095" xr:uid="{00000000-0005-0000-0000-00003B090000}"/>
    <cellStyle name="Hyperlink 3 2 5 2 2 2 2" xfId="4306" xr:uid="{00000000-0005-0000-0000-00003C090000}"/>
    <cellStyle name="Hyperlink 3 2 5 2 2 3" xfId="3201" xr:uid="{00000000-0005-0000-0000-00003D090000}"/>
    <cellStyle name="Hyperlink 3 2 5 2 3" xfId="1543" xr:uid="{00000000-0005-0000-0000-00003E090000}"/>
    <cellStyle name="Hyperlink 3 2 5 2 3 2" xfId="3754" xr:uid="{00000000-0005-0000-0000-00003F090000}"/>
    <cellStyle name="Hyperlink 3 2 5 2 4" xfId="2649" xr:uid="{00000000-0005-0000-0000-000040090000}"/>
    <cellStyle name="Hyperlink 3 2 5 3" xfId="706" xr:uid="{00000000-0005-0000-0000-000041090000}"/>
    <cellStyle name="Hyperlink 3 2 5 3 2" xfId="1819" xr:uid="{00000000-0005-0000-0000-000042090000}"/>
    <cellStyle name="Hyperlink 3 2 5 3 2 2" xfId="4030" xr:uid="{00000000-0005-0000-0000-000043090000}"/>
    <cellStyle name="Hyperlink 3 2 5 3 3" xfId="2925" xr:uid="{00000000-0005-0000-0000-000044090000}"/>
    <cellStyle name="Hyperlink 3 2 5 4" xfId="1267" xr:uid="{00000000-0005-0000-0000-000045090000}"/>
    <cellStyle name="Hyperlink 3 2 5 4 2" xfId="3478" xr:uid="{00000000-0005-0000-0000-000046090000}"/>
    <cellStyle name="Hyperlink 3 2 5 5" xfId="2373" xr:uid="{00000000-0005-0000-0000-000047090000}"/>
    <cellStyle name="Hyperlink 3 2 6" xfId="246" xr:uid="{00000000-0005-0000-0000-000048090000}"/>
    <cellStyle name="Hyperlink 3 2 6 2" xfId="522" xr:uid="{00000000-0005-0000-0000-000049090000}"/>
    <cellStyle name="Hyperlink 3 2 6 2 2" xfId="1074" xr:uid="{00000000-0005-0000-0000-00004A090000}"/>
    <cellStyle name="Hyperlink 3 2 6 2 2 2" xfId="2187" xr:uid="{00000000-0005-0000-0000-00004B090000}"/>
    <cellStyle name="Hyperlink 3 2 6 2 2 2 2" xfId="4398" xr:uid="{00000000-0005-0000-0000-00004C090000}"/>
    <cellStyle name="Hyperlink 3 2 6 2 2 3" xfId="3293" xr:uid="{00000000-0005-0000-0000-00004D090000}"/>
    <cellStyle name="Hyperlink 3 2 6 2 3" xfId="1635" xr:uid="{00000000-0005-0000-0000-00004E090000}"/>
    <cellStyle name="Hyperlink 3 2 6 2 3 2" xfId="3846" xr:uid="{00000000-0005-0000-0000-00004F090000}"/>
    <cellStyle name="Hyperlink 3 2 6 2 4" xfId="2741" xr:uid="{00000000-0005-0000-0000-000050090000}"/>
    <cellStyle name="Hyperlink 3 2 6 3" xfId="798" xr:uid="{00000000-0005-0000-0000-000051090000}"/>
    <cellStyle name="Hyperlink 3 2 6 3 2" xfId="1911" xr:uid="{00000000-0005-0000-0000-000052090000}"/>
    <cellStyle name="Hyperlink 3 2 6 3 2 2" xfId="4122" xr:uid="{00000000-0005-0000-0000-000053090000}"/>
    <cellStyle name="Hyperlink 3 2 6 3 3" xfId="3017" xr:uid="{00000000-0005-0000-0000-000054090000}"/>
    <cellStyle name="Hyperlink 3 2 6 4" xfId="1359" xr:uid="{00000000-0005-0000-0000-000055090000}"/>
    <cellStyle name="Hyperlink 3 2 6 4 2" xfId="3570" xr:uid="{00000000-0005-0000-0000-000056090000}"/>
    <cellStyle name="Hyperlink 3 2 6 5" xfId="2465" xr:uid="{00000000-0005-0000-0000-000057090000}"/>
    <cellStyle name="Hyperlink 3 2 7" xfId="338" xr:uid="{00000000-0005-0000-0000-000058090000}"/>
    <cellStyle name="Hyperlink 3 2 7 2" xfId="890" xr:uid="{00000000-0005-0000-0000-000059090000}"/>
    <cellStyle name="Hyperlink 3 2 7 2 2" xfId="2003" xr:uid="{00000000-0005-0000-0000-00005A090000}"/>
    <cellStyle name="Hyperlink 3 2 7 2 2 2" xfId="4214" xr:uid="{00000000-0005-0000-0000-00005B090000}"/>
    <cellStyle name="Hyperlink 3 2 7 2 3" xfId="3109" xr:uid="{00000000-0005-0000-0000-00005C090000}"/>
    <cellStyle name="Hyperlink 3 2 7 3" xfId="1451" xr:uid="{00000000-0005-0000-0000-00005D090000}"/>
    <cellStyle name="Hyperlink 3 2 7 3 2" xfId="3662" xr:uid="{00000000-0005-0000-0000-00005E090000}"/>
    <cellStyle name="Hyperlink 3 2 7 4" xfId="2557" xr:uid="{00000000-0005-0000-0000-00005F090000}"/>
    <cellStyle name="Hyperlink 3 2 8" xfId="614" xr:uid="{00000000-0005-0000-0000-000060090000}"/>
    <cellStyle name="Hyperlink 3 2 8 2" xfId="1727" xr:uid="{00000000-0005-0000-0000-000061090000}"/>
    <cellStyle name="Hyperlink 3 2 8 2 2" xfId="3938" xr:uid="{00000000-0005-0000-0000-000062090000}"/>
    <cellStyle name="Hyperlink 3 2 8 3" xfId="2833" xr:uid="{00000000-0005-0000-0000-000063090000}"/>
    <cellStyle name="Hyperlink 3 2 9" xfId="1175" xr:uid="{00000000-0005-0000-0000-000064090000}"/>
    <cellStyle name="Hyperlink 3 2 9 2" xfId="3386" xr:uid="{00000000-0005-0000-0000-000065090000}"/>
    <cellStyle name="Hyperlink 3 3" xfId="67" xr:uid="{00000000-0005-0000-0000-000066090000}"/>
    <cellStyle name="Hyperlink 3 3 2" xfId="87" xr:uid="{00000000-0005-0000-0000-000067090000}"/>
    <cellStyle name="Hyperlink 3 3 2 2" xfId="133" xr:uid="{00000000-0005-0000-0000-000068090000}"/>
    <cellStyle name="Hyperlink 3 3 2 2 2" xfId="225" xr:uid="{00000000-0005-0000-0000-000069090000}"/>
    <cellStyle name="Hyperlink 3 3 2 2 2 2" xfId="501" xr:uid="{00000000-0005-0000-0000-00006A090000}"/>
    <cellStyle name="Hyperlink 3 3 2 2 2 2 2" xfId="1053" xr:uid="{00000000-0005-0000-0000-00006B090000}"/>
    <cellStyle name="Hyperlink 3 3 2 2 2 2 2 2" xfId="2166" xr:uid="{00000000-0005-0000-0000-00006C090000}"/>
    <cellStyle name="Hyperlink 3 3 2 2 2 2 2 2 2" xfId="4377" xr:uid="{00000000-0005-0000-0000-00006D090000}"/>
    <cellStyle name="Hyperlink 3 3 2 2 2 2 2 3" xfId="3272" xr:uid="{00000000-0005-0000-0000-00006E090000}"/>
    <cellStyle name="Hyperlink 3 3 2 2 2 2 3" xfId="1614" xr:uid="{00000000-0005-0000-0000-00006F090000}"/>
    <cellStyle name="Hyperlink 3 3 2 2 2 2 3 2" xfId="3825" xr:uid="{00000000-0005-0000-0000-000070090000}"/>
    <cellStyle name="Hyperlink 3 3 2 2 2 2 4" xfId="2720" xr:uid="{00000000-0005-0000-0000-000071090000}"/>
    <cellStyle name="Hyperlink 3 3 2 2 2 3" xfId="777" xr:uid="{00000000-0005-0000-0000-000072090000}"/>
    <cellStyle name="Hyperlink 3 3 2 2 2 3 2" xfId="1890" xr:uid="{00000000-0005-0000-0000-000073090000}"/>
    <cellStyle name="Hyperlink 3 3 2 2 2 3 2 2" xfId="4101" xr:uid="{00000000-0005-0000-0000-000074090000}"/>
    <cellStyle name="Hyperlink 3 3 2 2 2 3 3" xfId="2996" xr:uid="{00000000-0005-0000-0000-000075090000}"/>
    <cellStyle name="Hyperlink 3 3 2 2 2 4" xfId="1338" xr:uid="{00000000-0005-0000-0000-000076090000}"/>
    <cellStyle name="Hyperlink 3 3 2 2 2 4 2" xfId="3549" xr:uid="{00000000-0005-0000-0000-000077090000}"/>
    <cellStyle name="Hyperlink 3 3 2 2 2 5" xfId="2444" xr:uid="{00000000-0005-0000-0000-000078090000}"/>
    <cellStyle name="Hyperlink 3 3 2 2 3" xfId="317" xr:uid="{00000000-0005-0000-0000-000079090000}"/>
    <cellStyle name="Hyperlink 3 3 2 2 3 2" xfId="593" xr:uid="{00000000-0005-0000-0000-00007A090000}"/>
    <cellStyle name="Hyperlink 3 3 2 2 3 2 2" xfId="1145" xr:uid="{00000000-0005-0000-0000-00007B090000}"/>
    <cellStyle name="Hyperlink 3 3 2 2 3 2 2 2" xfId="2258" xr:uid="{00000000-0005-0000-0000-00007C090000}"/>
    <cellStyle name="Hyperlink 3 3 2 2 3 2 2 2 2" xfId="4469" xr:uid="{00000000-0005-0000-0000-00007D090000}"/>
    <cellStyle name="Hyperlink 3 3 2 2 3 2 2 3" xfId="3364" xr:uid="{00000000-0005-0000-0000-00007E090000}"/>
    <cellStyle name="Hyperlink 3 3 2 2 3 2 3" xfId="1706" xr:uid="{00000000-0005-0000-0000-00007F090000}"/>
    <cellStyle name="Hyperlink 3 3 2 2 3 2 3 2" xfId="3917" xr:uid="{00000000-0005-0000-0000-000080090000}"/>
    <cellStyle name="Hyperlink 3 3 2 2 3 2 4" xfId="2812" xr:uid="{00000000-0005-0000-0000-000081090000}"/>
    <cellStyle name="Hyperlink 3 3 2 2 3 3" xfId="869" xr:uid="{00000000-0005-0000-0000-000082090000}"/>
    <cellStyle name="Hyperlink 3 3 2 2 3 3 2" xfId="1982" xr:uid="{00000000-0005-0000-0000-000083090000}"/>
    <cellStyle name="Hyperlink 3 3 2 2 3 3 2 2" xfId="4193" xr:uid="{00000000-0005-0000-0000-000084090000}"/>
    <cellStyle name="Hyperlink 3 3 2 2 3 3 3" xfId="3088" xr:uid="{00000000-0005-0000-0000-000085090000}"/>
    <cellStyle name="Hyperlink 3 3 2 2 3 4" xfId="1430" xr:uid="{00000000-0005-0000-0000-000086090000}"/>
    <cellStyle name="Hyperlink 3 3 2 2 3 4 2" xfId="3641" xr:uid="{00000000-0005-0000-0000-000087090000}"/>
    <cellStyle name="Hyperlink 3 3 2 2 3 5" xfId="2536" xr:uid="{00000000-0005-0000-0000-000088090000}"/>
    <cellStyle name="Hyperlink 3 3 2 2 4" xfId="409" xr:uid="{00000000-0005-0000-0000-000089090000}"/>
    <cellStyle name="Hyperlink 3 3 2 2 4 2" xfId="961" xr:uid="{00000000-0005-0000-0000-00008A090000}"/>
    <cellStyle name="Hyperlink 3 3 2 2 4 2 2" xfId="2074" xr:uid="{00000000-0005-0000-0000-00008B090000}"/>
    <cellStyle name="Hyperlink 3 3 2 2 4 2 2 2" xfId="4285" xr:uid="{00000000-0005-0000-0000-00008C090000}"/>
    <cellStyle name="Hyperlink 3 3 2 2 4 2 3" xfId="3180" xr:uid="{00000000-0005-0000-0000-00008D090000}"/>
    <cellStyle name="Hyperlink 3 3 2 2 4 3" xfId="1522" xr:uid="{00000000-0005-0000-0000-00008E090000}"/>
    <cellStyle name="Hyperlink 3 3 2 2 4 3 2" xfId="3733" xr:uid="{00000000-0005-0000-0000-00008F090000}"/>
    <cellStyle name="Hyperlink 3 3 2 2 4 4" xfId="2628" xr:uid="{00000000-0005-0000-0000-000090090000}"/>
    <cellStyle name="Hyperlink 3 3 2 2 5" xfId="685" xr:uid="{00000000-0005-0000-0000-000091090000}"/>
    <cellStyle name="Hyperlink 3 3 2 2 5 2" xfId="1798" xr:uid="{00000000-0005-0000-0000-000092090000}"/>
    <cellStyle name="Hyperlink 3 3 2 2 5 2 2" xfId="4009" xr:uid="{00000000-0005-0000-0000-000093090000}"/>
    <cellStyle name="Hyperlink 3 3 2 2 5 3" xfId="2904" xr:uid="{00000000-0005-0000-0000-000094090000}"/>
    <cellStyle name="Hyperlink 3 3 2 2 6" xfId="1246" xr:uid="{00000000-0005-0000-0000-000095090000}"/>
    <cellStyle name="Hyperlink 3 3 2 2 6 2" xfId="3457" xr:uid="{00000000-0005-0000-0000-000096090000}"/>
    <cellStyle name="Hyperlink 3 3 2 2 7" xfId="2352" xr:uid="{00000000-0005-0000-0000-000097090000}"/>
    <cellStyle name="Hyperlink 3 3 2 3" xfId="179" xr:uid="{00000000-0005-0000-0000-000098090000}"/>
    <cellStyle name="Hyperlink 3 3 2 3 2" xfId="455" xr:uid="{00000000-0005-0000-0000-000099090000}"/>
    <cellStyle name="Hyperlink 3 3 2 3 2 2" xfId="1007" xr:uid="{00000000-0005-0000-0000-00009A090000}"/>
    <cellStyle name="Hyperlink 3 3 2 3 2 2 2" xfId="2120" xr:uid="{00000000-0005-0000-0000-00009B090000}"/>
    <cellStyle name="Hyperlink 3 3 2 3 2 2 2 2" xfId="4331" xr:uid="{00000000-0005-0000-0000-00009C090000}"/>
    <cellStyle name="Hyperlink 3 3 2 3 2 2 3" xfId="3226" xr:uid="{00000000-0005-0000-0000-00009D090000}"/>
    <cellStyle name="Hyperlink 3 3 2 3 2 3" xfId="1568" xr:uid="{00000000-0005-0000-0000-00009E090000}"/>
    <cellStyle name="Hyperlink 3 3 2 3 2 3 2" xfId="3779" xr:uid="{00000000-0005-0000-0000-00009F090000}"/>
    <cellStyle name="Hyperlink 3 3 2 3 2 4" xfId="2674" xr:uid="{00000000-0005-0000-0000-0000A0090000}"/>
    <cellStyle name="Hyperlink 3 3 2 3 3" xfId="731" xr:uid="{00000000-0005-0000-0000-0000A1090000}"/>
    <cellStyle name="Hyperlink 3 3 2 3 3 2" xfId="1844" xr:uid="{00000000-0005-0000-0000-0000A2090000}"/>
    <cellStyle name="Hyperlink 3 3 2 3 3 2 2" xfId="4055" xr:uid="{00000000-0005-0000-0000-0000A3090000}"/>
    <cellStyle name="Hyperlink 3 3 2 3 3 3" xfId="2950" xr:uid="{00000000-0005-0000-0000-0000A4090000}"/>
    <cellStyle name="Hyperlink 3 3 2 3 4" xfId="1292" xr:uid="{00000000-0005-0000-0000-0000A5090000}"/>
    <cellStyle name="Hyperlink 3 3 2 3 4 2" xfId="3503" xr:uid="{00000000-0005-0000-0000-0000A6090000}"/>
    <cellStyle name="Hyperlink 3 3 2 3 5" xfId="2398" xr:uid="{00000000-0005-0000-0000-0000A7090000}"/>
    <cellStyle name="Hyperlink 3 3 2 4" xfId="271" xr:uid="{00000000-0005-0000-0000-0000A8090000}"/>
    <cellStyle name="Hyperlink 3 3 2 4 2" xfId="547" xr:uid="{00000000-0005-0000-0000-0000A9090000}"/>
    <cellStyle name="Hyperlink 3 3 2 4 2 2" xfId="1099" xr:uid="{00000000-0005-0000-0000-0000AA090000}"/>
    <cellStyle name="Hyperlink 3 3 2 4 2 2 2" xfId="2212" xr:uid="{00000000-0005-0000-0000-0000AB090000}"/>
    <cellStyle name="Hyperlink 3 3 2 4 2 2 2 2" xfId="4423" xr:uid="{00000000-0005-0000-0000-0000AC090000}"/>
    <cellStyle name="Hyperlink 3 3 2 4 2 2 3" xfId="3318" xr:uid="{00000000-0005-0000-0000-0000AD090000}"/>
    <cellStyle name="Hyperlink 3 3 2 4 2 3" xfId="1660" xr:uid="{00000000-0005-0000-0000-0000AE090000}"/>
    <cellStyle name="Hyperlink 3 3 2 4 2 3 2" xfId="3871" xr:uid="{00000000-0005-0000-0000-0000AF090000}"/>
    <cellStyle name="Hyperlink 3 3 2 4 2 4" xfId="2766" xr:uid="{00000000-0005-0000-0000-0000B0090000}"/>
    <cellStyle name="Hyperlink 3 3 2 4 3" xfId="823" xr:uid="{00000000-0005-0000-0000-0000B1090000}"/>
    <cellStyle name="Hyperlink 3 3 2 4 3 2" xfId="1936" xr:uid="{00000000-0005-0000-0000-0000B2090000}"/>
    <cellStyle name="Hyperlink 3 3 2 4 3 2 2" xfId="4147" xr:uid="{00000000-0005-0000-0000-0000B3090000}"/>
    <cellStyle name="Hyperlink 3 3 2 4 3 3" xfId="3042" xr:uid="{00000000-0005-0000-0000-0000B4090000}"/>
    <cellStyle name="Hyperlink 3 3 2 4 4" xfId="1384" xr:uid="{00000000-0005-0000-0000-0000B5090000}"/>
    <cellStyle name="Hyperlink 3 3 2 4 4 2" xfId="3595" xr:uid="{00000000-0005-0000-0000-0000B6090000}"/>
    <cellStyle name="Hyperlink 3 3 2 4 5" xfId="2490" xr:uid="{00000000-0005-0000-0000-0000B7090000}"/>
    <cellStyle name="Hyperlink 3 3 2 5" xfId="363" xr:uid="{00000000-0005-0000-0000-0000B8090000}"/>
    <cellStyle name="Hyperlink 3 3 2 5 2" xfId="915" xr:uid="{00000000-0005-0000-0000-0000B9090000}"/>
    <cellStyle name="Hyperlink 3 3 2 5 2 2" xfId="2028" xr:uid="{00000000-0005-0000-0000-0000BA090000}"/>
    <cellStyle name="Hyperlink 3 3 2 5 2 2 2" xfId="4239" xr:uid="{00000000-0005-0000-0000-0000BB090000}"/>
    <cellStyle name="Hyperlink 3 3 2 5 2 3" xfId="3134" xr:uid="{00000000-0005-0000-0000-0000BC090000}"/>
    <cellStyle name="Hyperlink 3 3 2 5 3" xfId="1476" xr:uid="{00000000-0005-0000-0000-0000BD090000}"/>
    <cellStyle name="Hyperlink 3 3 2 5 3 2" xfId="3687" xr:uid="{00000000-0005-0000-0000-0000BE090000}"/>
    <cellStyle name="Hyperlink 3 3 2 5 4" xfId="2582" xr:uid="{00000000-0005-0000-0000-0000BF090000}"/>
    <cellStyle name="Hyperlink 3 3 2 6" xfId="639" xr:uid="{00000000-0005-0000-0000-0000C0090000}"/>
    <cellStyle name="Hyperlink 3 3 2 6 2" xfId="1752" xr:uid="{00000000-0005-0000-0000-0000C1090000}"/>
    <cellStyle name="Hyperlink 3 3 2 6 2 2" xfId="3963" xr:uid="{00000000-0005-0000-0000-0000C2090000}"/>
    <cellStyle name="Hyperlink 3 3 2 6 3" xfId="2858" xr:uid="{00000000-0005-0000-0000-0000C3090000}"/>
    <cellStyle name="Hyperlink 3 3 2 7" xfId="1200" xr:uid="{00000000-0005-0000-0000-0000C4090000}"/>
    <cellStyle name="Hyperlink 3 3 2 7 2" xfId="3411" xr:uid="{00000000-0005-0000-0000-0000C5090000}"/>
    <cellStyle name="Hyperlink 3 3 2 8" xfId="2306" xr:uid="{00000000-0005-0000-0000-0000C6090000}"/>
    <cellStyle name="Hyperlink 3 3 3" xfId="113" xr:uid="{00000000-0005-0000-0000-0000C7090000}"/>
    <cellStyle name="Hyperlink 3 3 3 2" xfId="205" xr:uid="{00000000-0005-0000-0000-0000C8090000}"/>
    <cellStyle name="Hyperlink 3 3 3 2 2" xfId="481" xr:uid="{00000000-0005-0000-0000-0000C9090000}"/>
    <cellStyle name="Hyperlink 3 3 3 2 2 2" xfId="1033" xr:uid="{00000000-0005-0000-0000-0000CA090000}"/>
    <cellStyle name="Hyperlink 3 3 3 2 2 2 2" xfId="2146" xr:uid="{00000000-0005-0000-0000-0000CB090000}"/>
    <cellStyle name="Hyperlink 3 3 3 2 2 2 2 2" xfId="4357" xr:uid="{00000000-0005-0000-0000-0000CC090000}"/>
    <cellStyle name="Hyperlink 3 3 3 2 2 2 3" xfId="3252" xr:uid="{00000000-0005-0000-0000-0000CD090000}"/>
    <cellStyle name="Hyperlink 3 3 3 2 2 3" xfId="1594" xr:uid="{00000000-0005-0000-0000-0000CE090000}"/>
    <cellStyle name="Hyperlink 3 3 3 2 2 3 2" xfId="3805" xr:uid="{00000000-0005-0000-0000-0000CF090000}"/>
    <cellStyle name="Hyperlink 3 3 3 2 2 4" xfId="2700" xr:uid="{00000000-0005-0000-0000-0000D0090000}"/>
    <cellStyle name="Hyperlink 3 3 3 2 3" xfId="757" xr:uid="{00000000-0005-0000-0000-0000D1090000}"/>
    <cellStyle name="Hyperlink 3 3 3 2 3 2" xfId="1870" xr:uid="{00000000-0005-0000-0000-0000D2090000}"/>
    <cellStyle name="Hyperlink 3 3 3 2 3 2 2" xfId="4081" xr:uid="{00000000-0005-0000-0000-0000D3090000}"/>
    <cellStyle name="Hyperlink 3 3 3 2 3 3" xfId="2976" xr:uid="{00000000-0005-0000-0000-0000D4090000}"/>
    <cellStyle name="Hyperlink 3 3 3 2 4" xfId="1318" xr:uid="{00000000-0005-0000-0000-0000D5090000}"/>
    <cellStyle name="Hyperlink 3 3 3 2 4 2" xfId="3529" xr:uid="{00000000-0005-0000-0000-0000D6090000}"/>
    <cellStyle name="Hyperlink 3 3 3 2 5" xfId="2424" xr:uid="{00000000-0005-0000-0000-0000D7090000}"/>
    <cellStyle name="Hyperlink 3 3 3 3" xfId="297" xr:uid="{00000000-0005-0000-0000-0000D8090000}"/>
    <cellStyle name="Hyperlink 3 3 3 3 2" xfId="573" xr:uid="{00000000-0005-0000-0000-0000D9090000}"/>
    <cellStyle name="Hyperlink 3 3 3 3 2 2" xfId="1125" xr:uid="{00000000-0005-0000-0000-0000DA090000}"/>
    <cellStyle name="Hyperlink 3 3 3 3 2 2 2" xfId="2238" xr:uid="{00000000-0005-0000-0000-0000DB090000}"/>
    <cellStyle name="Hyperlink 3 3 3 3 2 2 2 2" xfId="4449" xr:uid="{00000000-0005-0000-0000-0000DC090000}"/>
    <cellStyle name="Hyperlink 3 3 3 3 2 2 3" xfId="3344" xr:uid="{00000000-0005-0000-0000-0000DD090000}"/>
    <cellStyle name="Hyperlink 3 3 3 3 2 3" xfId="1686" xr:uid="{00000000-0005-0000-0000-0000DE090000}"/>
    <cellStyle name="Hyperlink 3 3 3 3 2 3 2" xfId="3897" xr:uid="{00000000-0005-0000-0000-0000DF090000}"/>
    <cellStyle name="Hyperlink 3 3 3 3 2 4" xfId="2792" xr:uid="{00000000-0005-0000-0000-0000E0090000}"/>
    <cellStyle name="Hyperlink 3 3 3 3 3" xfId="849" xr:uid="{00000000-0005-0000-0000-0000E1090000}"/>
    <cellStyle name="Hyperlink 3 3 3 3 3 2" xfId="1962" xr:uid="{00000000-0005-0000-0000-0000E2090000}"/>
    <cellStyle name="Hyperlink 3 3 3 3 3 2 2" xfId="4173" xr:uid="{00000000-0005-0000-0000-0000E3090000}"/>
    <cellStyle name="Hyperlink 3 3 3 3 3 3" xfId="3068" xr:uid="{00000000-0005-0000-0000-0000E4090000}"/>
    <cellStyle name="Hyperlink 3 3 3 3 4" xfId="1410" xr:uid="{00000000-0005-0000-0000-0000E5090000}"/>
    <cellStyle name="Hyperlink 3 3 3 3 4 2" xfId="3621" xr:uid="{00000000-0005-0000-0000-0000E6090000}"/>
    <cellStyle name="Hyperlink 3 3 3 3 5" xfId="2516" xr:uid="{00000000-0005-0000-0000-0000E7090000}"/>
    <cellStyle name="Hyperlink 3 3 3 4" xfId="389" xr:uid="{00000000-0005-0000-0000-0000E8090000}"/>
    <cellStyle name="Hyperlink 3 3 3 4 2" xfId="941" xr:uid="{00000000-0005-0000-0000-0000E9090000}"/>
    <cellStyle name="Hyperlink 3 3 3 4 2 2" xfId="2054" xr:uid="{00000000-0005-0000-0000-0000EA090000}"/>
    <cellStyle name="Hyperlink 3 3 3 4 2 2 2" xfId="4265" xr:uid="{00000000-0005-0000-0000-0000EB090000}"/>
    <cellStyle name="Hyperlink 3 3 3 4 2 3" xfId="3160" xr:uid="{00000000-0005-0000-0000-0000EC090000}"/>
    <cellStyle name="Hyperlink 3 3 3 4 3" xfId="1502" xr:uid="{00000000-0005-0000-0000-0000ED090000}"/>
    <cellStyle name="Hyperlink 3 3 3 4 3 2" xfId="3713" xr:uid="{00000000-0005-0000-0000-0000EE090000}"/>
    <cellStyle name="Hyperlink 3 3 3 4 4" xfId="2608" xr:uid="{00000000-0005-0000-0000-0000EF090000}"/>
    <cellStyle name="Hyperlink 3 3 3 5" xfId="665" xr:uid="{00000000-0005-0000-0000-0000F0090000}"/>
    <cellStyle name="Hyperlink 3 3 3 5 2" xfId="1778" xr:uid="{00000000-0005-0000-0000-0000F1090000}"/>
    <cellStyle name="Hyperlink 3 3 3 5 2 2" xfId="3989" xr:uid="{00000000-0005-0000-0000-0000F2090000}"/>
    <cellStyle name="Hyperlink 3 3 3 5 3" xfId="2884" xr:uid="{00000000-0005-0000-0000-0000F3090000}"/>
    <cellStyle name="Hyperlink 3 3 3 6" xfId="1226" xr:uid="{00000000-0005-0000-0000-0000F4090000}"/>
    <cellStyle name="Hyperlink 3 3 3 6 2" xfId="3437" xr:uid="{00000000-0005-0000-0000-0000F5090000}"/>
    <cellStyle name="Hyperlink 3 3 3 7" xfId="2332" xr:uid="{00000000-0005-0000-0000-0000F6090000}"/>
    <cellStyle name="Hyperlink 3 3 4" xfId="159" xr:uid="{00000000-0005-0000-0000-0000F7090000}"/>
    <cellStyle name="Hyperlink 3 3 4 2" xfId="435" xr:uid="{00000000-0005-0000-0000-0000F8090000}"/>
    <cellStyle name="Hyperlink 3 3 4 2 2" xfId="987" xr:uid="{00000000-0005-0000-0000-0000F9090000}"/>
    <cellStyle name="Hyperlink 3 3 4 2 2 2" xfId="2100" xr:uid="{00000000-0005-0000-0000-0000FA090000}"/>
    <cellStyle name="Hyperlink 3 3 4 2 2 2 2" xfId="4311" xr:uid="{00000000-0005-0000-0000-0000FB090000}"/>
    <cellStyle name="Hyperlink 3 3 4 2 2 3" xfId="3206" xr:uid="{00000000-0005-0000-0000-0000FC090000}"/>
    <cellStyle name="Hyperlink 3 3 4 2 3" xfId="1548" xr:uid="{00000000-0005-0000-0000-0000FD090000}"/>
    <cellStyle name="Hyperlink 3 3 4 2 3 2" xfId="3759" xr:uid="{00000000-0005-0000-0000-0000FE090000}"/>
    <cellStyle name="Hyperlink 3 3 4 2 4" xfId="2654" xr:uid="{00000000-0005-0000-0000-0000FF090000}"/>
    <cellStyle name="Hyperlink 3 3 4 3" xfId="711" xr:uid="{00000000-0005-0000-0000-0000000A0000}"/>
    <cellStyle name="Hyperlink 3 3 4 3 2" xfId="1824" xr:uid="{00000000-0005-0000-0000-0000010A0000}"/>
    <cellStyle name="Hyperlink 3 3 4 3 2 2" xfId="4035" xr:uid="{00000000-0005-0000-0000-0000020A0000}"/>
    <cellStyle name="Hyperlink 3 3 4 3 3" xfId="2930" xr:uid="{00000000-0005-0000-0000-0000030A0000}"/>
    <cellStyle name="Hyperlink 3 3 4 4" xfId="1272" xr:uid="{00000000-0005-0000-0000-0000040A0000}"/>
    <cellStyle name="Hyperlink 3 3 4 4 2" xfId="3483" xr:uid="{00000000-0005-0000-0000-0000050A0000}"/>
    <cellStyle name="Hyperlink 3 3 4 5" xfId="2378" xr:uid="{00000000-0005-0000-0000-0000060A0000}"/>
    <cellStyle name="Hyperlink 3 3 5" xfId="251" xr:uid="{00000000-0005-0000-0000-0000070A0000}"/>
    <cellStyle name="Hyperlink 3 3 5 2" xfId="527" xr:uid="{00000000-0005-0000-0000-0000080A0000}"/>
    <cellStyle name="Hyperlink 3 3 5 2 2" xfId="1079" xr:uid="{00000000-0005-0000-0000-0000090A0000}"/>
    <cellStyle name="Hyperlink 3 3 5 2 2 2" xfId="2192" xr:uid="{00000000-0005-0000-0000-00000A0A0000}"/>
    <cellStyle name="Hyperlink 3 3 5 2 2 2 2" xfId="4403" xr:uid="{00000000-0005-0000-0000-00000B0A0000}"/>
    <cellStyle name="Hyperlink 3 3 5 2 2 3" xfId="3298" xr:uid="{00000000-0005-0000-0000-00000C0A0000}"/>
    <cellStyle name="Hyperlink 3 3 5 2 3" xfId="1640" xr:uid="{00000000-0005-0000-0000-00000D0A0000}"/>
    <cellStyle name="Hyperlink 3 3 5 2 3 2" xfId="3851" xr:uid="{00000000-0005-0000-0000-00000E0A0000}"/>
    <cellStyle name="Hyperlink 3 3 5 2 4" xfId="2746" xr:uid="{00000000-0005-0000-0000-00000F0A0000}"/>
    <cellStyle name="Hyperlink 3 3 5 3" xfId="803" xr:uid="{00000000-0005-0000-0000-0000100A0000}"/>
    <cellStyle name="Hyperlink 3 3 5 3 2" xfId="1916" xr:uid="{00000000-0005-0000-0000-0000110A0000}"/>
    <cellStyle name="Hyperlink 3 3 5 3 2 2" xfId="4127" xr:uid="{00000000-0005-0000-0000-0000120A0000}"/>
    <cellStyle name="Hyperlink 3 3 5 3 3" xfId="3022" xr:uid="{00000000-0005-0000-0000-0000130A0000}"/>
    <cellStyle name="Hyperlink 3 3 5 4" xfId="1364" xr:uid="{00000000-0005-0000-0000-0000140A0000}"/>
    <cellStyle name="Hyperlink 3 3 5 4 2" xfId="3575" xr:uid="{00000000-0005-0000-0000-0000150A0000}"/>
    <cellStyle name="Hyperlink 3 3 5 5" xfId="2470" xr:uid="{00000000-0005-0000-0000-0000160A0000}"/>
    <cellStyle name="Hyperlink 3 3 6" xfId="343" xr:uid="{00000000-0005-0000-0000-0000170A0000}"/>
    <cellStyle name="Hyperlink 3 3 6 2" xfId="895" xr:uid="{00000000-0005-0000-0000-0000180A0000}"/>
    <cellStyle name="Hyperlink 3 3 6 2 2" xfId="2008" xr:uid="{00000000-0005-0000-0000-0000190A0000}"/>
    <cellStyle name="Hyperlink 3 3 6 2 2 2" xfId="4219" xr:uid="{00000000-0005-0000-0000-00001A0A0000}"/>
    <cellStyle name="Hyperlink 3 3 6 2 3" xfId="3114" xr:uid="{00000000-0005-0000-0000-00001B0A0000}"/>
    <cellStyle name="Hyperlink 3 3 6 3" xfId="1456" xr:uid="{00000000-0005-0000-0000-00001C0A0000}"/>
    <cellStyle name="Hyperlink 3 3 6 3 2" xfId="3667" xr:uid="{00000000-0005-0000-0000-00001D0A0000}"/>
    <cellStyle name="Hyperlink 3 3 6 4" xfId="2562" xr:uid="{00000000-0005-0000-0000-00001E0A0000}"/>
    <cellStyle name="Hyperlink 3 3 7" xfId="619" xr:uid="{00000000-0005-0000-0000-00001F0A0000}"/>
    <cellStyle name="Hyperlink 3 3 7 2" xfId="1732" xr:uid="{00000000-0005-0000-0000-0000200A0000}"/>
    <cellStyle name="Hyperlink 3 3 7 2 2" xfId="3943" xr:uid="{00000000-0005-0000-0000-0000210A0000}"/>
    <cellStyle name="Hyperlink 3 3 7 3" xfId="2838" xr:uid="{00000000-0005-0000-0000-0000220A0000}"/>
    <cellStyle name="Hyperlink 3 3 8" xfId="1180" xr:uid="{00000000-0005-0000-0000-0000230A0000}"/>
    <cellStyle name="Hyperlink 3 3 8 2" xfId="3391" xr:uid="{00000000-0005-0000-0000-0000240A0000}"/>
    <cellStyle name="Hyperlink 3 3 9" xfId="2286" xr:uid="{00000000-0005-0000-0000-0000250A0000}"/>
    <cellStyle name="Hyperlink 3 4" xfId="77" xr:uid="{00000000-0005-0000-0000-0000260A0000}"/>
    <cellStyle name="Hyperlink 3 4 2" xfId="123" xr:uid="{00000000-0005-0000-0000-0000270A0000}"/>
    <cellStyle name="Hyperlink 3 4 2 2" xfId="215" xr:uid="{00000000-0005-0000-0000-0000280A0000}"/>
    <cellStyle name="Hyperlink 3 4 2 2 2" xfId="491" xr:uid="{00000000-0005-0000-0000-0000290A0000}"/>
    <cellStyle name="Hyperlink 3 4 2 2 2 2" xfId="1043" xr:uid="{00000000-0005-0000-0000-00002A0A0000}"/>
    <cellStyle name="Hyperlink 3 4 2 2 2 2 2" xfId="2156" xr:uid="{00000000-0005-0000-0000-00002B0A0000}"/>
    <cellStyle name="Hyperlink 3 4 2 2 2 2 2 2" xfId="4367" xr:uid="{00000000-0005-0000-0000-00002C0A0000}"/>
    <cellStyle name="Hyperlink 3 4 2 2 2 2 3" xfId="3262" xr:uid="{00000000-0005-0000-0000-00002D0A0000}"/>
    <cellStyle name="Hyperlink 3 4 2 2 2 3" xfId="1604" xr:uid="{00000000-0005-0000-0000-00002E0A0000}"/>
    <cellStyle name="Hyperlink 3 4 2 2 2 3 2" xfId="3815" xr:uid="{00000000-0005-0000-0000-00002F0A0000}"/>
    <cellStyle name="Hyperlink 3 4 2 2 2 4" xfId="2710" xr:uid="{00000000-0005-0000-0000-0000300A0000}"/>
    <cellStyle name="Hyperlink 3 4 2 2 3" xfId="767" xr:uid="{00000000-0005-0000-0000-0000310A0000}"/>
    <cellStyle name="Hyperlink 3 4 2 2 3 2" xfId="1880" xr:uid="{00000000-0005-0000-0000-0000320A0000}"/>
    <cellStyle name="Hyperlink 3 4 2 2 3 2 2" xfId="4091" xr:uid="{00000000-0005-0000-0000-0000330A0000}"/>
    <cellStyle name="Hyperlink 3 4 2 2 3 3" xfId="2986" xr:uid="{00000000-0005-0000-0000-0000340A0000}"/>
    <cellStyle name="Hyperlink 3 4 2 2 4" xfId="1328" xr:uid="{00000000-0005-0000-0000-0000350A0000}"/>
    <cellStyle name="Hyperlink 3 4 2 2 4 2" xfId="3539" xr:uid="{00000000-0005-0000-0000-0000360A0000}"/>
    <cellStyle name="Hyperlink 3 4 2 2 5" xfId="2434" xr:uid="{00000000-0005-0000-0000-0000370A0000}"/>
    <cellStyle name="Hyperlink 3 4 2 3" xfId="307" xr:uid="{00000000-0005-0000-0000-0000380A0000}"/>
    <cellStyle name="Hyperlink 3 4 2 3 2" xfId="583" xr:uid="{00000000-0005-0000-0000-0000390A0000}"/>
    <cellStyle name="Hyperlink 3 4 2 3 2 2" xfId="1135" xr:uid="{00000000-0005-0000-0000-00003A0A0000}"/>
    <cellStyle name="Hyperlink 3 4 2 3 2 2 2" xfId="2248" xr:uid="{00000000-0005-0000-0000-00003B0A0000}"/>
    <cellStyle name="Hyperlink 3 4 2 3 2 2 2 2" xfId="4459" xr:uid="{00000000-0005-0000-0000-00003C0A0000}"/>
    <cellStyle name="Hyperlink 3 4 2 3 2 2 3" xfId="3354" xr:uid="{00000000-0005-0000-0000-00003D0A0000}"/>
    <cellStyle name="Hyperlink 3 4 2 3 2 3" xfId="1696" xr:uid="{00000000-0005-0000-0000-00003E0A0000}"/>
    <cellStyle name="Hyperlink 3 4 2 3 2 3 2" xfId="3907" xr:uid="{00000000-0005-0000-0000-00003F0A0000}"/>
    <cellStyle name="Hyperlink 3 4 2 3 2 4" xfId="2802" xr:uid="{00000000-0005-0000-0000-0000400A0000}"/>
    <cellStyle name="Hyperlink 3 4 2 3 3" xfId="859" xr:uid="{00000000-0005-0000-0000-0000410A0000}"/>
    <cellStyle name="Hyperlink 3 4 2 3 3 2" xfId="1972" xr:uid="{00000000-0005-0000-0000-0000420A0000}"/>
    <cellStyle name="Hyperlink 3 4 2 3 3 2 2" xfId="4183" xr:uid="{00000000-0005-0000-0000-0000430A0000}"/>
    <cellStyle name="Hyperlink 3 4 2 3 3 3" xfId="3078" xr:uid="{00000000-0005-0000-0000-0000440A0000}"/>
    <cellStyle name="Hyperlink 3 4 2 3 4" xfId="1420" xr:uid="{00000000-0005-0000-0000-0000450A0000}"/>
    <cellStyle name="Hyperlink 3 4 2 3 4 2" xfId="3631" xr:uid="{00000000-0005-0000-0000-0000460A0000}"/>
    <cellStyle name="Hyperlink 3 4 2 3 5" xfId="2526" xr:uid="{00000000-0005-0000-0000-0000470A0000}"/>
    <cellStyle name="Hyperlink 3 4 2 4" xfId="399" xr:uid="{00000000-0005-0000-0000-0000480A0000}"/>
    <cellStyle name="Hyperlink 3 4 2 4 2" xfId="951" xr:uid="{00000000-0005-0000-0000-0000490A0000}"/>
    <cellStyle name="Hyperlink 3 4 2 4 2 2" xfId="2064" xr:uid="{00000000-0005-0000-0000-00004A0A0000}"/>
    <cellStyle name="Hyperlink 3 4 2 4 2 2 2" xfId="4275" xr:uid="{00000000-0005-0000-0000-00004B0A0000}"/>
    <cellStyle name="Hyperlink 3 4 2 4 2 3" xfId="3170" xr:uid="{00000000-0005-0000-0000-00004C0A0000}"/>
    <cellStyle name="Hyperlink 3 4 2 4 3" xfId="1512" xr:uid="{00000000-0005-0000-0000-00004D0A0000}"/>
    <cellStyle name="Hyperlink 3 4 2 4 3 2" xfId="3723" xr:uid="{00000000-0005-0000-0000-00004E0A0000}"/>
    <cellStyle name="Hyperlink 3 4 2 4 4" xfId="2618" xr:uid="{00000000-0005-0000-0000-00004F0A0000}"/>
    <cellStyle name="Hyperlink 3 4 2 5" xfId="675" xr:uid="{00000000-0005-0000-0000-0000500A0000}"/>
    <cellStyle name="Hyperlink 3 4 2 5 2" xfId="1788" xr:uid="{00000000-0005-0000-0000-0000510A0000}"/>
    <cellStyle name="Hyperlink 3 4 2 5 2 2" xfId="3999" xr:uid="{00000000-0005-0000-0000-0000520A0000}"/>
    <cellStyle name="Hyperlink 3 4 2 5 3" xfId="2894" xr:uid="{00000000-0005-0000-0000-0000530A0000}"/>
    <cellStyle name="Hyperlink 3 4 2 6" xfId="1236" xr:uid="{00000000-0005-0000-0000-0000540A0000}"/>
    <cellStyle name="Hyperlink 3 4 2 6 2" xfId="3447" xr:uid="{00000000-0005-0000-0000-0000550A0000}"/>
    <cellStyle name="Hyperlink 3 4 2 7" xfId="2342" xr:uid="{00000000-0005-0000-0000-0000560A0000}"/>
    <cellStyle name="Hyperlink 3 4 3" xfId="169" xr:uid="{00000000-0005-0000-0000-0000570A0000}"/>
    <cellStyle name="Hyperlink 3 4 3 2" xfId="445" xr:uid="{00000000-0005-0000-0000-0000580A0000}"/>
    <cellStyle name="Hyperlink 3 4 3 2 2" xfId="997" xr:uid="{00000000-0005-0000-0000-0000590A0000}"/>
    <cellStyle name="Hyperlink 3 4 3 2 2 2" xfId="2110" xr:uid="{00000000-0005-0000-0000-00005A0A0000}"/>
    <cellStyle name="Hyperlink 3 4 3 2 2 2 2" xfId="4321" xr:uid="{00000000-0005-0000-0000-00005B0A0000}"/>
    <cellStyle name="Hyperlink 3 4 3 2 2 3" xfId="3216" xr:uid="{00000000-0005-0000-0000-00005C0A0000}"/>
    <cellStyle name="Hyperlink 3 4 3 2 3" xfId="1558" xr:uid="{00000000-0005-0000-0000-00005D0A0000}"/>
    <cellStyle name="Hyperlink 3 4 3 2 3 2" xfId="3769" xr:uid="{00000000-0005-0000-0000-00005E0A0000}"/>
    <cellStyle name="Hyperlink 3 4 3 2 4" xfId="2664" xr:uid="{00000000-0005-0000-0000-00005F0A0000}"/>
    <cellStyle name="Hyperlink 3 4 3 3" xfId="721" xr:uid="{00000000-0005-0000-0000-0000600A0000}"/>
    <cellStyle name="Hyperlink 3 4 3 3 2" xfId="1834" xr:uid="{00000000-0005-0000-0000-0000610A0000}"/>
    <cellStyle name="Hyperlink 3 4 3 3 2 2" xfId="4045" xr:uid="{00000000-0005-0000-0000-0000620A0000}"/>
    <cellStyle name="Hyperlink 3 4 3 3 3" xfId="2940" xr:uid="{00000000-0005-0000-0000-0000630A0000}"/>
    <cellStyle name="Hyperlink 3 4 3 4" xfId="1282" xr:uid="{00000000-0005-0000-0000-0000640A0000}"/>
    <cellStyle name="Hyperlink 3 4 3 4 2" xfId="3493" xr:uid="{00000000-0005-0000-0000-0000650A0000}"/>
    <cellStyle name="Hyperlink 3 4 3 5" xfId="2388" xr:uid="{00000000-0005-0000-0000-0000660A0000}"/>
    <cellStyle name="Hyperlink 3 4 4" xfId="261" xr:uid="{00000000-0005-0000-0000-0000670A0000}"/>
    <cellStyle name="Hyperlink 3 4 4 2" xfId="537" xr:uid="{00000000-0005-0000-0000-0000680A0000}"/>
    <cellStyle name="Hyperlink 3 4 4 2 2" xfId="1089" xr:uid="{00000000-0005-0000-0000-0000690A0000}"/>
    <cellStyle name="Hyperlink 3 4 4 2 2 2" xfId="2202" xr:uid="{00000000-0005-0000-0000-00006A0A0000}"/>
    <cellStyle name="Hyperlink 3 4 4 2 2 2 2" xfId="4413" xr:uid="{00000000-0005-0000-0000-00006B0A0000}"/>
    <cellStyle name="Hyperlink 3 4 4 2 2 3" xfId="3308" xr:uid="{00000000-0005-0000-0000-00006C0A0000}"/>
    <cellStyle name="Hyperlink 3 4 4 2 3" xfId="1650" xr:uid="{00000000-0005-0000-0000-00006D0A0000}"/>
    <cellStyle name="Hyperlink 3 4 4 2 3 2" xfId="3861" xr:uid="{00000000-0005-0000-0000-00006E0A0000}"/>
    <cellStyle name="Hyperlink 3 4 4 2 4" xfId="2756" xr:uid="{00000000-0005-0000-0000-00006F0A0000}"/>
    <cellStyle name="Hyperlink 3 4 4 3" xfId="813" xr:uid="{00000000-0005-0000-0000-0000700A0000}"/>
    <cellStyle name="Hyperlink 3 4 4 3 2" xfId="1926" xr:uid="{00000000-0005-0000-0000-0000710A0000}"/>
    <cellStyle name="Hyperlink 3 4 4 3 2 2" xfId="4137" xr:uid="{00000000-0005-0000-0000-0000720A0000}"/>
    <cellStyle name="Hyperlink 3 4 4 3 3" xfId="3032" xr:uid="{00000000-0005-0000-0000-0000730A0000}"/>
    <cellStyle name="Hyperlink 3 4 4 4" xfId="1374" xr:uid="{00000000-0005-0000-0000-0000740A0000}"/>
    <cellStyle name="Hyperlink 3 4 4 4 2" xfId="3585" xr:uid="{00000000-0005-0000-0000-0000750A0000}"/>
    <cellStyle name="Hyperlink 3 4 4 5" xfId="2480" xr:uid="{00000000-0005-0000-0000-0000760A0000}"/>
    <cellStyle name="Hyperlink 3 4 5" xfId="353" xr:uid="{00000000-0005-0000-0000-0000770A0000}"/>
    <cellStyle name="Hyperlink 3 4 5 2" xfId="905" xr:uid="{00000000-0005-0000-0000-0000780A0000}"/>
    <cellStyle name="Hyperlink 3 4 5 2 2" xfId="2018" xr:uid="{00000000-0005-0000-0000-0000790A0000}"/>
    <cellStyle name="Hyperlink 3 4 5 2 2 2" xfId="4229" xr:uid="{00000000-0005-0000-0000-00007A0A0000}"/>
    <cellStyle name="Hyperlink 3 4 5 2 3" xfId="3124" xr:uid="{00000000-0005-0000-0000-00007B0A0000}"/>
    <cellStyle name="Hyperlink 3 4 5 3" xfId="1466" xr:uid="{00000000-0005-0000-0000-00007C0A0000}"/>
    <cellStyle name="Hyperlink 3 4 5 3 2" xfId="3677" xr:uid="{00000000-0005-0000-0000-00007D0A0000}"/>
    <cellStyle name="Hyperlink 3 4 5 4" xfId="2572" xr:uid="{00000000-0005-0000-0000-00007E0A0000}"/>
    <cellStyle name="Hyperlink 3 4 6" xfId="629" xr:uid="{00000000-0005-0000-0000-00007F0A0000}"/>
    <cellStyle name="Hyperlink 3 4 6 2" xfId="1742" xr:uid="{00000000-0005-0000-0000-0000800A0000}"/>
    <cellStyle name="Hyperlink 3 4 6 2 2" xfId="3953" xr:uid="{00000000-0005-0000-0000-0000810A0000}"/>
    <cellStyle name="Hyperlink 3 4 6 3" xfId="2848" xr:uid="{00000000-0005-0000-0000-0000820A0000}"/>
    <cellStyle name="Hyperlink 3 4 7" xfId="1190" xr:uid="{00000000-0005-0000-0000-0000830A0000}"/>
    <cellStyle name="Hyperlink 3 4 7 2" xfId="3401" xr:uid="{00000000-0005-0000-0000-0000840A0000}"/>
    <cellStyle name="Hyperlink 3 4 8" xfId="2296" xr:uid="{00000000-0005-0000-0000-0000850A0000}"/>
    <cellStyle name="Hyperlink 3 5" xfId="98" xr:uid="{00000000-0005-0000-0000-0000860A0000}"/>
    <cellStyle name="Hyperlink 3 5 2" xfId="144" xr:uid="{00000000-0005-0000-0000-0000870A0000}"/>
    <cellStyle name="Hyperlink 3 5 2 2" xfId="236" xr:uid="{00000000-0005-0000-0000-0000880A0000}"/>
    <cellStyle name="Hyperlink 3 5 2 2 2" xfId="512" xr:uid="{00000000-0005-0000-0000-0000890A0000}"/>
    <cellStyle name="Hyperlink 3 5 2 2 2 2" xfId="1064" xr:uid="{00000000-0005-0000-0000-00008A0A0000}"/>
    <cellStyle name="Hyperlink 3 5 2 2 2 2 2" xfId="2177" xr:uid="{00000000-0005-0000-0000-00008B0A0000}"/>
    <cellStyle name="Hyperlink 3 5 2 2 2 2 2 2" xfId="4388" xr:uid="{00000000-0005-0000-0000-00008C0A0000}"/>
    <cellStyle name="Hyperlink 3 5 2 2 2 2 3" xfId="3283" xr:uid="{00000000-0005-0000-0000-00008D0A0000}"/>
    <cellStyle name="Hyperlink 3 5 2 2 2 3" xfId="1625" xr:uid="{00000000-0005-0000-0000-00008E0A0000}"/>
    <cellStyle name="Hyperlink 3 5 2 2 2 3 2" xfId="3836" xr:uid="{00000000-0005-0000-0000-00008F0A0000}"/>
    <cellStyle name="Hyperlink 3 5 2 2 2 4" xfId="2731" xr:uid="{00000000-0005-0000-0000-0000900A0000}"/>
    <cellStyle name="Hyperlink 3 5 2 2 3" xfId="788" xr:uid="{00000000-0005-0000-0000-0000910A0000}"/>
    <cellStyle name="Hyperlink 3 5 2 2 3 2" xfId="1901" xr:uid="{00000000-0005-0000-0000-0000920A0000}"/>
    <cellStyle name="Hyperlink 3 5 2 2 3 2 2" xfId="4112" xr:uid="{00000000-0005-0000-0000-0000930A0000}"/>
    <cellStyle name="Hyperlink 3 5 2 2 3 3" xfId="3007" xr:uid="{00000000-0005-0000-0000-0000940A0000}"/>
    <cellStyle name="Hyperlink 3 5 2 2 4" xfId="1349" xr:uid="{00000000-0005-0000-0000-0000950A0000}"/>
    <cellStyle name="Hyperlink 3 5 2 2 4 2" xfId="3560" xr:uid="{00000000-0005-0000-0000-0000960A0000}"/>
    <cellStyle name="Hyperlink 3 5 2 2 5" xfId="2455" xr:uid="{00000000-0005-0000-0000-0000970A0000}"/>
    <cellStyle name="Hyperlink 3 5 2 3" xfId="328" xr:uid="{00000000-0005-0000-0000-0000980A0000}"/>
    <cellStyle name="Hyperlink 3 5 2 3 2" xfId="604" xr:uid="{00000000-0005-0000-0000-0000990A0000}"/>
    <cellStyle name="Hyperlink 3 5 2 3 2 2" xfId="1156" xr:uid="{00000000-0005-0000-0000-00009A0A0000}"/>
    <cellStyle name="Hyperlink 3 5 2 3 2 2 2" xfId="2269" xr:uid="{00000000-0005-0000-0000-00009B0A0000}"/>
    <cellStyle name="Hyperlink 3 5 2 3 2 2 2 2" xfId="4480" xr:uid="{00000000-0005-0000-0000-00009C0A0000}"/>
    <cellStyle name="Hyperlink 3 5 2 3 2 2 3" xfId="3375" xr:uid="{00000000-0005-0000-0000-00009D0A0000}"/>
    <cellStyle name="Hyperlink 3 5 2 3 2 3" xfId="1717" xr:uid="{00000000-0005-0000-0000-00009E0A0000}"/>
    <cellStyle name="Hyperlink 3 5 2 3 2 3 2" xfId="3928" xr:uid="{00000000-0005-0000-0000-00009F0A0000}"/>
    <cellStyle name="Hyperlink 3 5 2 3 2 4" xfId="2823" xr:uid="{00000000-0005-0000-0000-0000A00A0000}"/>
    <cellStyle name="Hyperlink 3 5 2 3 3" xfId="880" xr:uid="{00000000-0005-0000-0000-0000A10A0000}"/>
    <cellStyle name="Hyperlink 3 5 2 3 3 2" xfId="1993" xr:uid="{00000000-0005-0000-0000-0000A20A0000}"/>
    <cellStyle name="Hyperlink 3 5 2 3 3 2 2" xfId="4204" xr:uid="{00000000-0005-0000-0000-0000A30A0000}"/>
    <cellStyle name="Hyperlink 3 5 2 3 3 3" xfId="3099" xr:uid="{00000000-0005-0000-0000-0000A40A0000}"/>
    <cellStyle name="Hyperlink 3 5 2 3 4" xfId="1441" xr:uid="{00000000-0005-0000-0000-0000A50A0000}"/>
    <cellStyle name="Hyperlink 3 5 2 3 4 2" xfId="3652" xr:uid="{00000000-0005-0000-0000-0000A60A0000}"/>
    <cellStyle name="Hyperlink 3 5 2 3 5" xfId="2547" xr:uid="{00000000-0005-0000-0000-0000A70A0000}"/>
    <cellStyle name="Hyperlink 3 5 2 4" xfId="420" xr:uid="{00000000-0005-0000-0000-0000A80A0000}"/>
    <cellStyle name="Hyperlink 3 5 2 4 2" xfId="972" xr:uid="{00000000-0005-0000-0000-0000A90A0000}"/>
    <cellStyle name="Hyperlink 3 5 2 4 2 2" xfId="2085" xr:uid="{00000000-0005-0000-0000-0000AA0A0000}"/>
    <cellStyle name="Hyperlink 3 5 2 4 2 2 2" xfId="4296" xr:uid="{00000000-0005-0000-0000-0000AB0A0000}"/>
    <cellStyle name="Hyperlink 3 5 2 4 2 3" xfId="3191" xr:uid="{00000000-0005-0000-0000-0000AC0A0000}"/>
    <cellStyle name="Hyperlink 3 5 2 4 3" xfId="1533" xr:uid="{00000000-0005-0000-0000-0000AD0A0000}"/>
    <cellStyle name="Hyperlink 3 5 2 4 3 2" xfId="3744" xr:uid="{00000000-0005-0000-0000-0000AE0A0000}"/>
    <cellStyle name="Hyperlink 3 5 2 4 4" xfId="2639" xr:uid="{00000000-0005-0000-0000-0000AF0A0000}"/>
    <cellStyle name="Hyperlink 3 5 2 5" xfId="696" xr:uid="{00000000-0005-0000-0000-0000B00A0000}"/>
    <cellStyle name="Hyperlink 3 5 2 5 2" xfId="1809" xr:uid="{00000000-0005-0000-0000-0000B10A0000}"/>
    <cellStyle name="Hyperlink 3 5 2 5 2 2" xfId="4020" xr:uid="{00000000-0005-0000-0000-0000B20A0000}"/>
    <cellStyle name="Hyperlink 3 5 2 5 3" xfId="2915" xr:uid="{00000000-0005-0000-0000-0000B30A0000}"/>
    <cellStyle name="Hyperlink 3 5 2 6" xfId="1257" xr:uid="{00000000-0005-0000-0000-0000B40A0000}"/>
    <cellStyle name="Hyperlink 3 5 2 6 2" xfId="3468" xr:uid="{00000000-0005-0000-0000-0000B50A0000}"/>
    <cellStyle name="Hyperlink 3 5 2 7" xfId="2363" xr:uid="{00000000-0005-0000-0000-0000B60A0000}"/>
    <cellStyle name="Hyperlink 3 5 3" xfId="190" xr:uid="{00000000-0005-0000-0000-0000B70A0000}"/>
    <cellStyle name="Hyperlink 3 5 3 2" xfId="466" xr:uid="{00000000-0005-0000-0000-0000B80A0000}"/>
    <cellStyle name="Hyperlink 3 5 3 2 2" xfId="1018" xr:uid="{00000000-0005-0000-0000-0000B90A0000}"/>
    <cellStyle name="Hyperlink 3 5 3 2 2 2" xfId="2131" xr:uid="{00000000-0005-0000-0000-0000BA0A0000}"/>
    <cellStyle name="Hyperlink 3 5 3 2 2 2 2" xfId="4342" xr:uid="{00000000-0005-0000-0000-0000BB0A0000}"/>
    <cellStyle name="Hyperlink 3 5 3 2 2 3" xfId="3237" xr:uid="{00000000-0005-0000-0000-0000BC0A0000}"/>
    <cellStyle name="Hyperlink 3 5 3 2 3" xfId="1579" xr:uid="{00000000-0005-0000-0000-0000BD0A0000}"/>
    <cellStyle name="Hyperlink 3 5 3 2 3 2" xfId="3790" xr:uid="{00000000-0005-0000-0000-0000BE0A0000}"/>
    <cellStyle name="Hyperlink 3 5 3 2 4" xfId="2685" xr:uid="{00000000-0005-0000-0000-0000BF0A0000}"/>
    <cellStyle name="Hyperlink 3 5 3 3" xfId="742" xr:uid="{00000000-0005-0000-0000-0000C00A0000}"/>
    <cellStyle name="Hyperlink 3 5 3 3 2" xfId="1855" xr:uid="{00000000-0005-0000-0000-0000C10A0000}"/>
    <cellStyle name="Hyperlink 3 5 3 3 2 2" xfId="4066" xr:uid="{00000000-0005-0000-0000-0000C20A0000}"/>
    <cellStyle name="Hyperlink 3 5 3 3 3" xfId="2961" xr:uid="{00000000-0005-0000-0000-0000C30A0000}"/>
    <cellStyle name="Hyperlink 3 5 3 4" xfId="1303" xr:uid="{00000000-0005-0000-0000-0000C40A0000}"/>
    <cellStyle name="Hyperlink 3 5 3 4 2" xfId="3514" xr:uid="{00000000-0005-0000-0000-0000C50A0000}"/>
    <cellStyle name="Hyperlink 3 5 3 5" xfId="2409" xr:uid="{00000000-0005-0000-0000-0000C60A0000}"/>
    <cellStyle name="Hyperlink 3 5 4" xfId="282" xr:uid="{00000000-0005-0000-0000-0000C70A0000}"/>
    <cellStyle name="Hyperlink 3 5 4 2" xfId="558" xr:uid="{00000000-0005-0000-0000-0000C80A0000}"/>
    <cellStyle name="Hyperlink 3 5 4 2 2" xfId="1110" xr:uid="{00000000-0005-0000-0000-0000C90A0000}"/>
    <cellStyle name="Hyperlink 3 5 4 2 2 2" xfId="2223" xr:uid="{00000000-0005-0000-0000-0000CA0A0000}"/>
    <cellStyle name="Hyperlink 3 5 4 2 2 2 2" xfId="4434" xr:uid="{00000000-0005-0000-0000-0000CB0A0000}"/>
    <cellStyle name="Hyperlink 3 5 4 2 2 3" xfId="3329" xr:uid="{00000000-0005-0000-0000-0000CC0A0000}"/>
    <cellStyle name="Hyperlink 3 5 4 2 3" xfId="1671" xr:uid="{00000000-0005-0000-0000-0000CD0A0000}"/>
    <cellStyle name="Hyperlink 3 5 4 2 3 2" xfId="3882" xr:uid="{00000000-0005-0000-0000-0000CE0A0000}"/>
    <cellStyle name="Hyperlink 3 5 4 2 4" xfId="2777" xr:uid="{00000000-0005-0000-0000-0000CF0A0000}"/>
    <cellStyle name="Hyperlink 3 5 4 3" xfId="834" xr:uid="{00000000-0005-0000-0000-0000D00A0000}"/>
    <cellStyle name="Hyperlink 3 5 4 3 2" xfId="1947" xr:uid="{00000000-0005-0000-0000-0000D10A0000}"/>
    <cellStyle name="Hyperlink 3 5 4 3 2 2" xfId="4158" xr:uid="{00000000-0005-0000-0000-0000D20A0000}"/>
    <cellStyle name="Hyperlink 3 5 4 3 3" xfId="3053" xr:uid="{00000000-0005-0000-0000-0000D30A0000}"/>
    <cellStyle name="Hyperlink 3 5 4 4" xfId="1395" xr:uid="{00000000-0005-0000-0000-0000D40A0000}"/>
    <cellStyle name="Hyperlink 3 5 4 4 2" xfId="3606" xr:uid="{00000000-0005-0000-0000-0000D50A0000}"/>
    <cellStyle name="Hyperlink 3 5 4 5" xfId="2501" xr:uid="{00000000-0005-0000-0000-0000D60A0000}"/>
    <cellStyle name="Hyperlink 3 5 5" xfId="374" xr:uid="{00000000-0005-0000-0000-0000D70A0000}"/>
    <cellStyle name="Hyperlink 3 5 5 2" xfId="926" xr:uid="{00000000-0005-0000-0000-0000D80A0000}"/>
    <cellStyle name="Hyperlink 3 5 5 2 2" xfId="2039" xr:uid="{00000000-0005-0000-0000-0000D90A0000}"/>
    <cellStyle name="Hyperlink 3 5 5 2 2 2" xfId="4250" xr:uid="{00000000-0005-0000-0000-0000DA0A0000}"/>
    <cellStyle name="Hyperlink 3 5 5 2 3" xfId="3145" xr:uid="{00000000-0005-0000-0000-0000DB0A0000}"/>
    <cellStyle name="Hyperlink 3 5 5 3" xfId="1487" xr:uid="{00000000-0005-0000-0000-0000DC0A0000}"/>
    <cellStyle name="Hyperlink 3 5 5 3 2" xfId="3698" xr:uid="{00000000-0005-0000-0000-0000DD0A0000}"/>
    <cellStyle name="Hyperlink 3 5 5 4" xfId="2593" xr:uid="{00000000-0005-0000-0000-0000DE0A0000}"/>
    <cellStyle name="Hyperlink 3 5 6" xfId="650" xr:uid="{00000000-0005-0000-0000-0000DF0A0000}"/>
    <cellStyle name="Hyperlink 3 5 6 2" xfId="1763" xr:uid="{00000000-0005-0000-0000-0000E00A0000}"/>
    <cellStyle name="Hyperlink 3 5 6 2 2" xfId="3974" xr:uid="{00000000-0005-0000-0000-0000E10A0000}"/>
    <cellStyle name="Hyperlink 3 5 6 3" xfId="2869" xr:uid="{00000000-0005-0000-0000-0000E20A0000}"/>
    <cellStyle name="Hyperlink 3 5 7" xfId="1211" xr:uid="{00000000-0005-0000-0000-0000E30A0000}"/>
    <cellStyle name="Hyperlink 3 5 7 2" xfId="3422" xr:uid="{00000000-0005-0000-0000-0000E40A0000}"/>
    <cellStyle name="Hyperlink 3 5 8" xfId="2317" xr:uid="{00000000-0005-0000-0000-0000E50A0000}"/>
    <cellStyle name="Hyperlink 3 6" xfId="103" xr:uid="{00000000-0005-0000-0000-0000E60A0000}"/>
    <cellStyle name="Hyperlink 3 6 2" xfId="195" xr:uid="{00000000-0005-0000-0000-0000E70A0000}"/>
    <cellStyle name="Hyperlink 3 6 2 2" xfId="471" xr:uid="{00000000-0005-0000-0000-0000E80A0000}"/>
    <cellStyle name="Hyperlink 3 6 2 2 2" xfId="1023" xr:uid="{00000000-0005-0000-0000-0000E90A0000}"/>
    <cellStyle name="Hyperlink 3 6 2 2 2 2" xfId="2136" xr:uid="{00000000-0005-0000-0000-0000EA0A0000}"/>
    <cellStyle name="Hyperlink 3 6 2 2 2 2 2" xfId="4347" xr:uid="{00000000-0005-0000-0000-0000EB0A0000}"/>
    <cellStyle name="Hyperlink 3 6 2 2 2 3" xfId="3242" xr:uid="{00000000-0005-0000-0000-0000EC0A0000}"/>
    <cellStyle name="Hyperlink 3 6 2 2 3" xfId="1584" xr:uid="{00000000-0005-0000-0000-0000ED0A0000}"/>
    <cellStyle name="Hyperlink 3 6 2 2 3 2" xfId="3795" xr:uid="{00000000-0005-0000-0000-0000EE0A0000}"/>
    <cellStyle name="Hyperlink 3 6 2 2 4" xfId="2690" xr:uid="{00000000-0005-0000-0000-0000EF0A0000}"/>
    <cellStyle name="Hyperlink 3 6 2 3" xfId="747" xr:uid="{00000000-0005-0000-0000-0000F00A0000}"/>
    <cellStyle name="Hyperlink 3 6 2 3 2" xfId="1860" xr:uid="{00000000-0005-0000-0000-0000F10A0000}"/>
    <cellStyle name="Hyperlink 3 6 2 3 2 2" xfId="4071" xr:uid="{00000000-0005-0000-0000-0000F20A0000}"/>
    <cellStyle name="Hyperlink 3 6 2 3 3" xfId="2966" xr:uid="{00000000-0005-0000-0000-0000F30A0000}"/>
    <cellStyle name="Hyperlink 3 6 2 4" xfId="1308" xr:uid="{00000000-0005-0000-0000-0000F40A0000}"/>
    <cellStyle name="Hyperlink 3 6 2 4 2" xfId="3519" xr:uid="{00000000-0005-0000-0000-0000F50A0000}"/>
    <cellStyle name="Hyperlink 3 6 2 5" xfId="2414" xr:uid="{00000000-0005-0000-0000-0000F60A0000}"/>
    <cellStyle name="Hyperlink 3 6 3" xfId="287" xr:uid="{00000000-0005-0000-0000-0000F70A0000}"/>
    <cellStyle name="Hyperlink 3 6 3 2" xfId="563" xr:uid="{00000000-0005-0000-0000-0000F80A0000}"/>
    <cellStyle name="Hyperlink 3 6 3 2 2" xfId="1115" xr:uid="{00000000-0005-0000-0000-0000F90A0000}"/>
    <cellStyle name="Hyperlink 3 6 3 2 2 2" xfId="2228" xr:uid="{00000000-0005-0000-0000-0000FA0A0000}"/>
    <cellStyle name="Hyperlink 3 6 3 2 2 2 2" xfId="4439" xr:uid="{00000000-0005-0000-0000-0000FB0A0000}"/>
    <cellStyle name="Hyperlink 3 6 3 2 2 3" xfId="3334" xr:uid="{00000000-0005-0000-0000-0000FC0A0000}"/>
    <cellStyle name="Hyperlink 3 6 3 2 3" xfId="1676" xr:uid="{00000000-0005-0000-0000-0000FD0A0000}"/>
    <cellStyle name="Hyperlink 3 6 3 2 3 2" xfId="3887" xr:uid="{00000000-0005-0000-0000-0000FE0A0000}"/>
    <cellStyle name="Hyperlink 3 6 3 2 4" xfId="2782" xr:uid="{00000000-0005-0000-0000-0000FF0A0000}"/>
    <cellStyle name="Hyperlink 3 6 3 3" xfId="839" xr:uid="{00000000-0005-0000-0000-0000000B0000}"/>
    <cellStyle name="Hyperlink 3 6 3 3 2" xfId="1952" xr:uid="{00000000-0005-0000-0000-0000010B0000}"/>
    <cellStyle name="Hyperlink 3 6 3 3 2 2" xfId="4163" xr:uid="{00000000-0005-0000-0000-0000020B0000}"/>
    <cellStyle name="Hyperlink 3 6 3 3 3" xfId="3058" xr:uid="{00000000-0005-0000-0000-0000030B0000}"/>
    <cellStyle name="Hyperlink 3 6 3 4" xfId="1400" xr:uid="{00000000-0005-0000-0000-0000040B0000}"/>
    <cellStyle name="Hyperlink 3 6 3 4 2" xfId="3611" xr:uid="{00000000-0005-0000-0000-0000050B0000}"/>
    <cellStyle name="Hyperlink 3 6 3 5" xfId="2506" xr:uid="{00000000-0005-0000-0000-0000060B0000}"/>
    <cellStyle name="Hyperlink 3 6 4" xfId="379" xr:uid="{00000000-0005-0000-0000-0000070B0000}"/>
    <cellStyle name="Hyperlink 3 6 4 2" xfId="931" xr:uid="{00000000-0005-0000-0000-0000080B0000}"/>
    <cellStyle name="Hyperlink 3 6 4 2 2" xfId="2044" xr:uid="{00000000-0005-0000-0000-0000090B0000}"/>
    <cellStyle name="Hyperlink 3 6 4 2 2 2" xfId="4255" xr:uid="{00000000-0005-0000-0000-00000A0B0000}"/>
    <cellStyle name="Hyperlink 3 6 4 2 3" xfId="3150" xr:uid="{00000000-0005-0000-0000-00000B0B0000}"/>
    <cellStyle name="Hyperlink 3 6 4 3" xfId="1492" xr:uid="{00000000-0005-0000-0000-00000C0B0000}"/>
    <cellStyle name="Hyperlink 3 6 4 3 2" xfId="3703" xr:uid="{00000000-0005-0000-0000-00000D0B0000}"/>
    <cellStyle name="Hyperlink 3 6 4 4" xfId="2598" xr:uid="{00000000-0005-0000-0000-00000E0B0000}"/>
    <cellStyle name="Hyperlink 3 6 5" xfId="655" xr:uid="{00000000-0005-0000-0000-00000F0B0000}"/>
    <cellStyle name="Hyperlink 3 6 5 2" xfId="1768" xr:uid="{00000000-0005-0000-0000-0000100B0000}"/>
    <cellStyle name="Hyperlink 3 6 5 2 2" xfId="3979" xr:uid="{00000000-0005-0000-0000-0000110B0000}"/>
    <cellStyle name="Hyperlink 3 6 5 3" xfId="2874" xr:uid="{00000000-0005-0000-0000-0000120B0000}"/>
    <cellStyle name="Hyperlink 3 6 6" xfId="1216" xr:uid="{00000000-0005-0000-0000-0000130B0000}"/>
    <cellStyle name="Hyperlink 3 6 6 2" xfId="3427" xr:uid="{00000000-0005-0000-0000-0000140B0000}"/>
    <cellStyle name="Hyperlink 3 6 7" xfId="2322" xr:uid="{00000000-0005-0000-0000-0000150B0000}"/>
    <cellStyle name="Hyperlink 3 7" xfId="149" xr:uid="{00000000-0005-0000-0000-0000160B0000}"/>
    <cellStyle name="Hyperlink 3 7 2" xfId="425" xr:uid="{00000000-0005-0000-0000-0000170B0000}"/>
    <cellStyle name="Hyperlink 3 7 2 2" xfId="977" xr:uid="{00000000-0005-0000-0000-0000180B0000}"/>
    <cellStyle name="Hyperlink 3 7 2 2 2" xfId="2090" xr:uid="{00000000-0005-0000-0000-0000190B0000}"/>
    <cellStyle name="Hyperlink 3 7 2 2 2 2" xfId="4301" xr:uid="{00000000-0005-0000-0000-00001A0B0000}"/>
    <cellStyle name="Hyperlink 3 7 2 2 3" xfId="3196" xr:uid="{00000000-0005-0000-0000-00001B0B0000}"/>
    <cellStyle name="Hyperlink 3 7 2 3" xfId="1538" xr:uid="{00000000-0005-0000-0000-00001C0B0000}"/>
    <cellStyle name="Hyperlink 3 7 2 3 2" xfId="3749" xr:uid="{00000000-0005-0000-0000-00001D0B0000}"/>
    <cellStyle name="Hyperlink 3 7 2 4" xfId="2644" xr:uid="{00000000-0005-0000-0000-00001E0B0000}"/>
    <cellStyle name="Hyperlink 3 7 3" xfId="701" xr:uid="{00000000-0005-0000-0000-00001F0B0000}"/>
    <cellStyle name="Hyperlink 3 7 3 2" xfId="1814" xr:uid="{00000000-0005-0000-0000-0000200B0000}"/>
    <cellStyle name="Hyperlink 3 7 3 2 2" xfId="4025" xr:uid="{00000000-0005-0000-0000-0000210B0000}"/>
    <cellStyle name="Hyperlink 3 7 3 3" xfId="2920" xr:uid="{00000000-0005-0000-0000-0000220B0000}"/>
    <cellStyle name="Hyperlink 3 7 4" xfId="1262" xr:uid="{00000000-0005-0000-0000-0000230B0000}"/>
    <cellStyle name="Hyperlink 3 7 4 2" xfId="3473" xr:uid="{00000000-0005-0000-0000-0000240B0000}"/>
    <cellStyle name="Hyperlink 3 7 5" xfId="2368" xr:uid="{00000000-0005-0000-0000-0000250B0000}"/>
    <cellStyle name="Hyperlink 3 8" xfId="241" xr:uid="{00000000-0005-0000-0000-0000260B0000}"/>
    <cellStyle name="Hyperlink 3 8 2" xfId="517" xr:uid="{00000000-0005-0000-0000-0000270B0000}"/>
    <cellStyle name="Hyperlink 3 8 2 2" xfId="1069" xr:uid="{00000000-0005-0000-0000-0000280B0000}"/>
    <cellStyle name="Hyperlink 3 8 2 2 2" xfId="2182" xr:uid="{00000000-0005-0000-0000-0000290B0000}"/>
    <cellStyle name="Hyperlink 3 8 2 2 2 2" xfId="4393" xr:uid="{00000000-0005-0000-0000-00002A0B0000}"/>
    <cellStyle name="Hyperlink 3 8 2 2 3" xfId="3288" xr:uid="{00000000-0005-0000-0000-00002B0B0000}"/>
    <cellStyle name="Hyperlink 3 8 2 3" xfId="1630" xr:uid="{00000000-0005-0000-0000-00002C0B0000}"/>
    <cellStyle name="Hyperlink 3 8 2 3 2" xfId="3841" xr:uid="{00000000-0005-0000-0000-00002D0B0000}"/>
    <cellStyle name="Hyperlink 3 8 2 4" xfId="2736" xr:uid="{00000000-0005-0000-0000-00002E0B0000}"/>
    <cellStyle name="Hyperlink 3 8 3" xfId="793" xr:uid="{00000000-0005-0000-0000-00002F0B0000}"/>
    <cellStyle name="Hyperlink 3 8 3 2" xfId="1906" xr:uid="{00000000-0005-0000-0000-0000300B0000}"/>
    <cellStyle name="Hyperlink 3 8 3 2 2" xfId="4117" xr:uid="{00000000-0005-0000-0000-0000310B0000}"/>
    <cellStyle name="Hyperlink 3 8 3 3" xfId="3012" xr:uid="{00000000-0005-0000-0000-0000320B0000}"/>
    <cellStyle name="Hyperlink 3 8 4" xfId="1354" xr:uid="{00000000-0005-0000-0000-0000330B0000}"/>
    <cellStyle name="Hyperlink 3 8 4 2" xfId="3565" xr:uid="{00000000-0005-0000-0000-0000340B0000}"/>
    <cellStyle name="Hyperlink 3 8 5" xfId="2460" xr:uid="{00000000-0005-0000-0000-0000350B0000}"/>
    <cellStyle name="Hyperlink 3 9" xfId="333" xr:uid="{00000000-0005-0000-0000-0000360B0000}"/>
    <cellStyle name="Hyperlink 3 9 2" xfId="885" xr:uid="{00000000-0005-0000-0000-0000370B0000}"/>
    <cellStyle name="Hyperlink 3 9 2 2" xfId="1998" xr:uid="{00000000-0005-0000-0000-0000380B0000}"/>
    <cellStyle name="Hyperlink 3 9 2 2 2" xfId="4209" xr:uid="{00000000-0005-0000-0000-0000390B0000}"/>
    <cellStyle name="Hyperlink 3 9 2 3" xfId="3104" xr:uid="{00000000-0005-0000-0000-00003A0B0000}"/>
    <cellStyle name="Hyperlink 3 9 3" xfId="1446" xr:uid="{00000000-0005-0000-0000-00003B0B0000}"/>
    <cellStyle name="Hyperlink 3 9 3 2" xfId="3657" xr:uid="{00000000-0005-0000-0000-00003C0B0000}"/>
    <cellStyle name="Hyperlink 3 9 4" xfId="2552" xr:uid="{00000000-0005-0000-0000-00003D0B0000}"/>
    <cellStyle name="Hyperlink 4" xfId="58" xr:uid="{00000000-0005-0000-0000-00003E0B0000}"/>
    <cellStyle name="Hyperlink 4 10" xfId="1172" xr:uid="{00000000-0005-0000-0000-00003F0B0000}"/>
    <cellStyle name="Hyperlink 4 10 2" xfId="3383" xr:uid="{00000000-0005-0000-0000-0000400B0000}"/>
    <cellStyle name="Hyperlink 4 11" xfId="2278" xr:uid="{00000000-0005-0000-0000-0000410B0000}"/>
    <cellStyle name="Hyperlink 4 2" xfId="64" xr:uid="{00000000-0005-0000-0000-0000420B0000}"/>
    <cellStyle name="Hyperlink 4 2 10" xfId="2283" xr:uid="{00000000-0005-0000-0000-0000430B0000}"/>
    <cellStyle name="Hyperlink 4 2 2" xfId="74" xr:uid="{00000000-0005-0000-0000-0000440B0000}"/>
    <cellStyle name="Hyperlink 4 2 2 2" xfId="94" xr:uid="{00000000-0005-0000-0000-0000450B0000}"/>
    <cellStyle name="Hyperlink 4 2 2 2 2" xfId="140" xr:uid="{00000000-0005-0000-0000-0000460B0000}"/>
    <cellStyle name="Hyperlink 4 2 2 2 2 2" xfId="232" xr:uid="{00000000-0005-0000-0000-0000470B0000}"/>
    <cellStyle name="Hyperlink 4 2 2 2 2 2 2" xfId="508" xr:uid="{00000000-0005-0000-0000-0000480B0000}"/>
    <cellStyle name="Hyperlink 4 2 2 2 2 2 2 2" xfId="1060" xr:uid="{00000000-0005-0000-0000-0000490B0000}"/>
    <cellStyle name="Hyperlink 4 2 2 2 2 2 2 2 2" xfId="2173" xr:uid="{00000000-0005-0000-0000-00004A0B0000}"/>
    <cellStyle name="Hyperlink 4 2 2 2 2 2 2 2 2 2" xfId="4384" xr:uid="{00000000-0005-0000-0000-00004B0B0000}"/>
    <cellStyle name="Hyperlink 4 2 2 2 2 2 2 2 3" xfId="3279" xr:uid="{00000000-0005-0000-0000-00004C0B0000}"/>
    <cellStyle name="Hyperlink 4 2 2 2 2 2 2 3" xfId="1621" xr:uid="{00000000-0005-0000-0000-00004D0B0000}"/>
    <cellStyle name="Hyperlink 4 2 2 2 2 2 2 3 2" xfId="3832" xr:uid="{00000000-0005-0000-0000-00004E0B0000}"/>
    <cellStyle name="Hyperlink 4 2 2 2 2 2 2 4" xfId="2727" xr:uid="{00000000-0005-0000-0000-00004F0B0000}"/>
    <cellStyle name="Hyperlink 4 2 2 2 2 2 3" xfId="784" xr:uid="{00000000-0005-0000-0000-0000500B0000}"/>
    <cellStyle name="Hyperlink 4 2 2 2 2 2 3 2" xfId="1897" xr:uid="{00000000-0005-0000-0000-0000510B0000}"/>
    <cellStyle name="Hyperlink 4 2 2 2 2 2 3 2 2" xfId="4108" xr:uid="{00000000-0005-0000-0000-0000520B0000}"/>
    <cellStyle name="Hyperlink 4 2 2 2 2 2 3 3" xfId="3003" xr:uid="{00000000-0005-0000-0000-0000530B0000}"/>
    <cellStyle name="Hyperlink 4 2 2 2 2 2 4" xfId="1345" xr:uid="{00000000-0005-0000-0000-0000540B0000}"/>
    <cellStyle name="Hyperlink 4 2 2 2 2 2 4 2" xfId="3556" xr:uid="{00000000-0005-0000-0000-0000550B0000}"/>
    <cellStyle name="Hyperlink 4 2 2 2 2 2 5" xfId="2451" xr:uid="{00000000-0005-0000-0000-0000560B0000}"/>
    <cellStyle name="Hyperlink 4 2 2 2 2 3" xfId="324" xr:uid="{00000000-0005-0000-0000-0000570B0000}"/>
    <cellStyle name="Hyperlink 4 2 2 2 2 3 2" xfId="600" xr:uid="{00000000-0005-0000-0000-0000580B0000}"/>
    <cellStyle name="Hyperlink 4 2 2 2 2 3 2 2" xfId="1152" xr:uid="{00000000-0005-0000-0000-0000590B0000}"/>
    <cellStyle name="Hyperlink 4 2 2 2 2 3 2 2 2" xfId="2265" xr:uid="{00000000-0005-0000-0000-00005A0B0000}"/>
    <cellStyle name="Hyperlink 4 2 2 2 2 3 2 2 2 2" xfId="4476" xr:uid="{00000000-0005-0000-0000-00005B0B0000}"/>
    <cellStyle name="Hyperlink 4 2 2 2 2 3 2 2 3" xfId="3371" xr:uid="{00000000-0005-0000-0000-00005C0B0000}"/>
    <cellStyle name="Hyperlink 4 2 2 2 2 3 2 3" xfId="1713" xr:uid="{00000000-0005-0000-0000-00005D0B0000}"/>
    <cellStyle name="Hyperlink 4 2 2 2 2 3 2 3 2" xfId="3924" xr:uid="{00000000-0005-0000-0000-00005E0B0000}"/>
    <cellStyle name="Hyperlink 4 2 2 2 2 3 2 4" xfId="2819" xr:uid="{00000000-0005-0000-0000-00005F0B0000}"/>
    <cellStyle name="Hyperlink 4 2 2 2 2 3 3" xfId="876" xr:uid="{00000000-0005-0000-0000-0000600B0000}"/>
    <cellStyle name="Hyperlink 4 2 2 2 2 3 3 2" xfId="1989" xr:uid="{00000000-0005-0000-0000-0000610B0000}"/>
    <cellStyle name="Hyperlink 4 2 2 2 2 3 3 2 2" xfId="4200" xr:uid="{00000000-0005-0000-0000-0000620B0000}"/>
    <cellStyle name="Hyperlink 4 2 2 2 2 3 3 3" xfId="3095" xr:uid="{00000000-0005-0000-0000-0000630B0000}"/>
    <cellStyle name="Hyperlink 4 2 2 2 2 3 4" xfId="1437" xr:uid="{00000000-0005-0000-0000-0000640B0000}"/>
    <cellStyle name="Hyperlink 4 2 2 2 2 3 4 2" xfId="3648" xr:uid="{00000000-0005-0000-0000-0000650B0000}"/>
    <cellStyle name="Hyperlink 4 2 2 2 2 3 5" xfId="2543" xr:uid="{00000000-0005-0000-0000-0000660B0000}"/>
    <cellStyle name="Hyperlink 4 2 2 2 2 4" xfId="416" xr:uid="{00000000-0005-0000-0000-0000670B0000}"/>
    <cellStyle name="Hyperlink 4 2 2 2 2 4 2" xfId="968" xr:uid="{00000000-0005-0000-0000-0000680B0000}"/>
    <cellStyle name="Hyperlink 4 2 2 2 2 4 2 2" xfId="2081" xr:uid="{00000000-0005-0000-0000-0000690B0000}"/>
    <cellStyle name="Hyperlink 4 2 2 2 2 4 2 2 2" xfId="4292" xr:uid="{00000000-0005-0000-0000-00006A0B0000}"/>
    <cellStyle name="Hyperlink 4 2 2 2 2 4 2 3" xfId="3187" xr:uid="{00000000-0005-0000-0000-00006B0B0000}"/>
    <cellStyle name="Hyperlink 4 2 2 2 2 4 3" xfId="1529" xr:uid="{00000000-0005-0000-0000-00006C0B0000}"/>
    <cellStyle name="Hyperlink 4 2 2 2 2 4 3 2" xfId="3740" xr:uid="{00000000-0005-0000-0000-00006D0B0000}"/>
    <cellStyle name="Hyperlink 4 2 2 2 2 4 4" xfId="2635" xr:uid="{00000000-0005-0000-0000-00006E0B0000}"/>
    <cellStyle name="Hyperlink 4 2 2 2 2 5" xfId="692" xr:uid="{00000000-0005-0000-0000-00006F0B0000}"/>
    <cellStyle name="Hyperlink 4 2 2 2 2 5 2" xfId="1805" xr:uid="{00000000-0005-0000-0000-0000700B0000}"/>
    <cellStyle name="Hyperlink 4 2 2 2 2 5 2 2" xfId="4016" xr:uid="{00000000-0005-0000-0000-0000710B0000}"/>
    <cellStyle name="Hyperlink 4 2 2 2 2 5 3" xfId="2911" xr:uid="{00000000-0005-0000-0000-0000720B0000}"/>
    <cellStyle name="Hyperlink 4 2 2 2 2 6" xfId="1253" xr:uid="{00000000-0005-0000-0000-0000730B0000}"/>
    <cellStyle name="Hyperlink 4 2 2 2 2 6 2" xfId="3464" xr:uid="{00000000-0005-0000-0000-0000740B0000}"/>
    <cellStyle name="Hyperlink 4 2 2 2 2 7" xfId="2359" xr:uid="{00000000-0005-0000-0000-0000750B0000}"/>
    <cellStyle name="Hyperlink 4 2 2 2 3" xfId="186" xr:uid="{00000000-0005-0000-0000-0000760B0000}"/>
    <cellStyle name="Hyperlink 4 2 2 2 3 2" xfId="462" xr:uid="{00000000-0005-0000-0000-0000770B0000}"/>
    <cellStyle name="Hyperlink 4 2 2 2 3 2 2" xfId="1014" xr:uid="{00000000-0005-0000-0000-0000780B0000}"/>
    <cellStyle name="Hyperlink 4 2 2 2 3 2 2 2" xfId="2127" xr:uid="{00000000-0005-0000-0000-0000790B0000}"/>
    <cellStyle name="Hyperlink 4 2 2 2 3 2 2 2 2" xfId="4338" xr:uid="{00000000-0005-0000-0000-00007A0B0000}"/>
    <cellStyle name="Hyperlink 4 2 2 2 3 2 2 3" xfId="3233" xr:uid="{00000000-0005-0000-0000-00007B0B0000}"/>
    <cellStyle name="Hyperlink 4 2 2 2 3 2 3" xfId="1575" xr:uid="{00000000-0005-0000-0000-00007C0B0000}"/>
    <cellStyle name="Hyperlink 4 2 2 2 3 2 3 2" xfId="3786" xr:uid="{00000000-0005-0000-0000-00007D0B0000}"/>
    <cellStyle name="Hyperlink 4 2 2 2 3 2 4" xfId="2681" xr:uid="{00000000-0005-0000-0000-00007E0B0000}"/>
    <cellStyle name="Hyperlink 4 2 2 2 3 3" xfId="738" xr:uid="{00000000-0005-0000-0000-00007F0B0000}"/>
    <cellStyle name="Hyperlink 4 2 2 2 3 3 2" xfId="1851" xr:uid="{00000000-0005-0000-0000-0000800B0000}"/>
    <cellStyle name="Hyperlink 4 2 2 2 3 3 2 2" xfId="4062" xr:uid="{00000000-0005-0000-0000-0000810B0000}"/>
    <cellStyle name="Hyperlink 4 2 2 2 3 3 3" xfId="2957" xr:uid="{00000000-0005-0000-0000-0000820B0000}"/>
    <cellStyle name="Hyperlink 4 2 2 2 3 4" xfId="1299" xr:uid="{00000000-0005-0000-0000-0000830B0000}"/>
    <cellStyle name="Hyperlink 4 2 2 2 3 4 2" xfId="3510" xr:uid="{00000000-0005-0000-0000-0000840B0000}"/>
    <cellStyle name="Hyperlink 4 2 2 2 3 5" xfId="2405" xr:uid="{00000000-0005-0000-0000-0000850B0000}"/>
    <cellStyle name="Hyperlink 4 2 2 2 4" xfId="278" xr:uid="{00000000-0005-0000-0000-0000860B0000}"/>
    <cellStyle name="Hyperlink 4 2 2 2 4 2" xfId="554" xr:uid="{00000000-0005-0000-0000-0000870B0000}"/>
    <cellStyle name="Hyperlink 4 2 2 2 4 2 2" xfId="1106" xr:uid="{00000000-0005-0000-0000-0000880B0000}"/>
    <cellStyle name="Hyperlink 4 2 2 2 4 2 2 2" xfId="2219" xr:uid="{00000000-0005-0000-0000-0000890B0000}"/>
    <cellStyle name="Hyperlink 4 2 2 2 4 2 2 2 2" xfId="4430" xr:uid="{00000000-0005-0000-0000-00008A0B0000}"/>
    <cellStyle name="Hyperlink 4 2 2 2 4 2 2 3" xfId="3325" xr:uid="{00000000-0005-0000-0000-00008B0B0000}"/>
    <cellStyle name="Hyperlink 4 2 2 2 4 2 3" xfId="1667" xr:uid="{00000000-0005-0000-0000-00008C0B0000}"/>
    <cellStyle name="Hyperlink 4 2 2 2 4 2 3 2" xfId="3878" xr:uid="{00000000-0005-0000-0000-00008D0B0000}"/>
    <cellStyle name="Hyperlink 4 2 2 2 4 2 4" xfId="2773" xr:uid="{00000000-0005-0000-0000-00008E0B0000}"/>
    <cellStyle name="Hyperlink 4 2 2 2 4 3" xfId="830" xr:uid="{00000000-0005-0000-0000-00008F0B0000}"/>
    <cellStyle name="Hyperlink 4 2 2 2 4 3 2" xfId="1943" xr:uid="{00000000-0005-0000-0000-0000900B0000}"/>
    <cellStyle name="Hyperlink 4 2 2 2 4 3 2 2" xfId="4154" xr:uid="{00000000-0005-0000-0000-0000910B0000}"/>
    <cellStyle name="Hyperlink 4 2 2 2 4 3 3" xfId="3049" xr:uid="{00000000-0005-0000-0000-0000920B0000}"/>
    <cellStyle name="Hyperlink 4 2 2 2 4 4" xfId="1391" xr:uid="{00000000-0005-0000-0000-0000930B0000}"/>
    <cellStyle name="Hyperlink 4 2 2 2 4 4 2" xfId="3602" xr:uid="{00000000-0005-0000-0000-0000940B0000}"/>
    <cellStyle name="Hyperlink 4 2 2 2 4 5" xfId="2497" xr:uid="{00000000-0005-0000-0000-0000950B0000}"/>
    <cellStyle name="Hyperlink 4 2 2 2 5" xfId="370" xr:uid="{00000000-0005-0000-0000-0000960B0000}"/>
    <cellStyle name="Hyperlink 4 2 2 2 5 2" xfId="922" xr:uid="{00000000-0005-0000-0000-0000970B0000}"/>
    <cellStyle name="Hyperlink 4 2 2 2 5 2 2" xfId="2035" xr:uid="{00000000-0005-0000-0000-0000980B0000}"/>
    <cellStyle name="Hyperlink 4 2 2 2 5 2 2 2" xfId="4246" xr:uid="{00000000-0005-0000-0000-0000990B0000}"/>
    <cellStyle name="Hyperlink 4 2 2 2 5 2 3" xfId="3141" xr:uid="{00000000-0005-0000-0000-00009A0B0000}"/>
    <cellStyle name="Hyperlink 4 2 2 2 5 3" xfId="1483" xr:uid="{00000000-0005-0000-0000-00009B0B0000}"/>
    <cellStyle name="Hyperlink 4 2 2 2 5 3 2" xfId="3694" xr:uid="{00000000-0005-0000-0000-00009C0B0000}"/>
    <cellStyle name="Hyperlink 4 2 2 2 5 4" xfId="2589" xr:uid="{00000000-0005-0000-0000-00009D0B0000}"/>
    <cellStyle name="Hyperlink 4 2 2 2 6" xfId="646" xr:uid="{00000000-0005-0000-0000-00009E0B0000}"/>
    <cellStyle name="Hyperlink 4 2 2 2 6 2" xfId="1759" xr:uid="{00000000-0005-0000-0000-00009F0B0000}"/>
    <cellStyle name="Hyperlink 4 2 2 2 6 2 2" xfId="3970" xr:uid="{00000000-0005-0000-0000-0000A00B0000}"/>
    <cellStyle name="Hyperlink 4 2 2 2 6 3" xfId="2865" xr:uid="{00000000-0005-0000-0000-0000A10B0000}"/>
    <cellStyle name="Hyperlink 4 2 2 2 7" xfId="1207" xr:uid="{00000000-0005-0000-0000-0000A20B0000}"/>
    <cellStyle name="Hyperlink 4 2 2 2 7 2" xfId="3418" xr:uid="{00000000-0005-0000-0000-0000A30B0000}"/>
    <cellStyle name="Hyperlink 4 2 2 2 8" xfId="2313" xr:uid="{00000000-0005-0000-0000-0000A40B0000}"/>
    <cellStyle name="Hyperlink 4 2 2 3" xfId="120" xr:uid="{00000000-0005-0000-0000-0000A50B0000}"/>
    <cellStyle name="Hyperlink 4 2 2 3 2" xfId="212" xr:uid="{00000000-0005-0000-0000-0000A60B0000}"/>
    <cellStyle name="Hyperlink 4 2 2 3 2 2" xfId="488" xr:uid="{00000000-0005-0000-0000-0000A70B0000}"/>
    <cellStyle name="Hyperlink 4 2 2 3 2 2 2" xfId="1040" xr:uid="{00000000-0005-0000-0000-0000A80B0000}"/>
    <cellStyle name="Hyperlink 4 2 2 3 2 2 2 2" xfId="2153" xr:uid="{00000000-0005-0000-0000-0000A90B0000}"/>
    <cellStyle name="Hyperlink 4 2 2 3 2 2 2 2 2" xfId="4364" xr:uid="{00000000-0005-0000-0000-0000AA0B0000}"/>
    <cellStyle name="Hyperlink 4 2 2 3 2 2 2 3" xfId="3259" xr:uid="{00000000-0005-0000-0000-0000AB0B0000}"/>
    <cellStyle name="Hyperlink 4 2 2 3 2 2 3" xfId="1601" xr:uid="{00000000-0005-0000-0000-0000AC0B0000}"/>
    <cellStyle name="Hyperlink 4 2 2 3 2 2 3 2" xfId="3812" xr:uid="{00000000-0005-0000-0000-0000AD0B0000}"/>
    <cellStyle name="Hyperlink 4 2 2 3 2 2 4" xfId="2707" xr:uid="{00000000-0005-0000-0000-0000AE0B0000}"/>
    <cellStyle name="Hyperlink 4 2 2 3 2 3" xfId="764" xr:uid="{00000000-0005-0000-0000-0000AF0B0000}"/>
    <cellStyle name="Hyperlink 4 2 2 3 2 3 2" xfId="1877" xr:uid="{00000000-0005-0000-0000-0000B00B0000}"/>
    <cellStyle name="Hyperlink 4 2 2 3 2 3 2 2" xfId="4088" xr:uid="{00000000-0005-0000-0000-0000B10B0000}"/>
    <cellStyle name="Hyperlink 4 2 2 3 2 3 3" xfId="2983" xr:uid="{00000000-0005-0000-0000-0000B20B0000}"/>
    <cellStyle name="Hyperlink 4 2 2 3 2 4" xfId="1325" xr:uid="{00000000-0005-0000-0000-0000B30B0000}"/>
    <cellStyle name="Hyperlink 4 2 2 3 2 4 2" xfId="3536" xr:uid="{00000000-0005-0000-0000-0000B40B0000}"/>
    <cellStyle name="Hyperlink 4 2 2 3 2 5" xfId="2431" xr:uid="{00000000-0005-0000-0000-0000B50B0000}"/>
    <cellStyle name="Hyperlink 4 2 2 3 3" xfId="304" xr:uid="{00000000-0005-0000-0000-0000B60B0000}"/>
    <cellStyle name="Hyperlink 4 2 2 3 3 2" xfId="580" xr:uid="{00000000-0005-0000-0000-0000B70B0000}"/>
    <cellStyle name="Hyperlink 4 2 2 3 3 2 2" xfId="1132" xr:uid="{00000000-0005-0000-0000-0000B80B0000}"/>
    <cellStyle name="Hyperlink 4 2 2 3 3 2 2 2" xfId="2245" xr:uid="{00000000-0005-0000-0000-0000B90B0000}"/>
    <cellStyle name="Hyperlink 4 2 2 3 3 2 2 2 2" xfId="4456" xr:uid="{00000000-0005-0000-0000-0000BA0B0000}"/>
    <cellStyle name="Hyperlink 4 2 2 3 3 2 2 3" xfId="3351" xr:uid="{00000000-0005-0000-0000-0000BB0B0000}"/>
    <cellStyle name="Hyperlink 4 2 2 3 3 2 3" xfId="1693" xr:uid="{00000000-0005-0000-0000-0000BC0B0000}"/>
    <cellStyle name="Hyperlink 4 2 2 3 3 2 3 2" xfId="3904" xr:uid="{00000000-0005-0000-0000-0000BD0B0000}"/>
    <cellStyle name="Hyperlink 4 2 2 3 3 2 4" xfId="2799" xr:uid="{00000000-0005-0000-0000-0000BE0B0000}"/>
    <cellStyle name="Hyperlink 4 2 2 3 3 3" xfId="856" xr:uid="{00000000-0005-0000-0000-0000BF0B0000}"/>
    <cellStyle name="Hyperlink 4 2 2 3 3 3 2" xfId="1969" xr:uid="{00000000-0005-0000-0000-0000C00B0000}"/>
    <cellStyle name="Hyperlink 4 2 2 3 3 3 2 2" xfId="4180" xr:uid="{00000000-0005-0000-0000-0000C10B0000}"/>
    <cellStyle name="Hyperlink 4 2 2 3 3 3 3" xfId="3075" xr:uid="{00000000-0005-0000-0000-0000C20B0000}"/>
    <cellStyle name="Hyperlink 4 2 2 3 3 4" xfId="1417" xr:uid="{00000000-0005-0000-0000-0000C30B0000}"/>
    <cellStyle name="Hyperlink 4 2 2 3 3 4 2" xfId="3628" xr:uid="{00000000-0005-0000-0000-0000C40B0000}"/>
    <cellStyle name="Hyperlink 4 2 2 3 3 5" xfId="2523" xr:uid="{00000000-0005-0000-0000-0000C50B0000}"/>
    <cellStyle name="Hyperlink 4 2 2 3 4" xfId="396" xr:uid="{00000000-0005-0000-0000-0000C60B0000}"/>
    <cellStyle name="Hyperlink 4 2 2 3 4 2" xfId="948" xr:uid="{00000000-0005-0000-0000-0000C70B0000}"/>
    <cellStyle name="Hyperlink 4 2 2 3 4 2 2" xfId="2061" xr:uid="{00000000-0005-0000-0000-0000C80B0000}"/>
    <cellStyle name="Hyperlink 4 2 2 3 4 2 2 2" xfId="4272" xr:uid="{00000000-0005-0000-0000-0000C90B0000}"/>
    <cellStyle name="Hyperlink 4 2 2 3 4 2 3" xfId="3167" xr:uid="{00000000-0005-0000-0000-0000CA0B0000}"/>
    <cellStyle name="Hyperlink 4 2 2 3 4 3" xfId="1509" xr:uid="{00000000-0005-0000-0000-0000CB0B0000}"/>
    <cellStyle name="Hyperlink 4 2 2 3 4 3 2" xfId="3720" xr:uid="{00000000-0005-0000-0000-0000CC0B0000}"/>
    <cellStyle name="Hyperlink 4 2 2 3 4 4" xfId="2615" xr:uid="{00000000-0005-0000-0000-0000CD0B0000}"/>
    <cellStyle name="Hyperlink 4 2 2 3 5" xfId="672" xr:uid="{00000000-0005-0000-0000-0000CE0B0000}"/>
    <cellStyle name="Hyperlink 4 2 2 3 5 2" xfId="1785" xr:uid="{00000000-0005-0000-0000-0000CF0B0000}"/>
    <cellStyle name="Hyperlink 4 2 2 3 5 2 2" xfId="3996" xr:uid="{00000000-0005-0000-0000-0000D00B0000}"/>
    <cellStyle name="Hyperlink 4 2 2 3 5 3" xfId="2891" xr:uid="{00000000-0005-0000-0000-0000D10B0000}"/>
    <cellStyle name="Hyperlink 4 2 2 3 6" xfId="1233" xr:uid="{00000000-0005-0000-0000-0000D20B0000}"/>
    <cellStyle name="Hyperlink 4 2 2 3 6 2" xfId="3444" xr:uid="{00000000-0005-0000-0000-0000D30B0000}"/>
    <cellStyle name="Hyperlink 4 2 2 3 7" xfId="2339" xr:uid="{00000000-0005-0000-0000-0000D40B0000}"/>
    <cellStyle name="Hyperlink 4 2 2 4" xfId="166" xr:uid="{00000000-0005-0000-0000-0000D50B0000}"/>
    <cellStyle name="Hyperlink 4 2 2 4 2" xfId="442" xr:uid="{00000000-0005-0000-0000-0000D60B0000}"/>
    <cellStyle name="Hyperlink 4 2 2 4 2 2" xfId="994" xr:uid="{00000000-0005-0000-0000-0000D70B0000}"/>
    <cellStyle name="Hyperlink 4 2 2 4 2 2 2" xfId="2107" xr:uid="{00000000-0005-0000-0000-0000D80B0000}"/>
    <cellStyle name="Hyperlink 4 2 2 4 2 2 2 2" xfId="4318" xr:uid="{00000000-0005-0000-0000-0000D90B0000}"/>
    <cellStyle name="Hyperlink 4 2 2 4 2 2 3" xfId="3213" xr:uid="{00000000-0005-0000-0000-0000DA0B0000}"/>
    <cellStyle name="Hyperlink 4 2 2 4 2 3" xfId="1555" xr:uid="{00000000-0005-0000-0000-0000DB0B0000}"/>
    <cellStyle name="Hyperlink 4 2 2 4 2 3 2" xfId="3766" xr:uid="{00000000-0005-0000-0000-0000DC0B0000}"/>
    <cellStyle name="Hyperlink 4 2 2 4 2 4" xfId="2661" xr:uid="{00000000-0005-0000-0000-0000DD0B0000}"/>
    <cellStyle name="Hyperlink 4 2 2 4 3" xfId="718" xr:uid="{00000000-0005-0000-0000-0000DE0B0000}"/>
    <cellStyle name="Hyperlink 4 2 2 4 3 2" xfId="1831" xr:uid="{00000000-0005-0000-0000-0000DF0B0000}"/>
    <cellStyle name="Hyperlink 4 2 2 4 3 2 2" xfId="4042" xr:uid="{00000000-0005-0000-0000-0000E00B0000}"/>
    <cellStyle name="Hyperlink 4 2 2 4 3 3" xfId="2937" xr:uid="{00000000-0005-0000-0000-0000E10B0000}"/>
    <cellStyle name="Hyperlink 4 2 2 4 4" xfId="1279" xr:uid="{00000000-0005-0000-0000-0000E20B0000}"/>
    <cellStyle name="Hyperlink 4 2 2 4 4 2" xfId="3490" xr:uid="{00000000-0005-0000-0000-0000E30B0000}"/>
    <cellStyle name="Hyperlink 4 2 2 4 5" xfId="2385" xr:uid="{00000000-0005-0000-0000-0000E40B0000}"/>
    <cellStyle name="Hyperlink 4 2 2 5" xfId="258" xr:uid="{00000000-0005-0000-0000-0000E50B0000}"/>
    <cellStyle name="Hyperlink 4 2 2 5 2" xfId="534" xr:uid="{00000000-0005-0000-0000-0000E60B0000}"/>
    <cellStyle name="Hyperlink 4 2 2 5 2 2" xfId="1086" xr:uid="{00000000-0005-0000-0000-0000E70B0000}"/>
    <cellStyle name="Hyperlink 4 2 2 5 2 2 2" xfId="2199" xr:uid="{00000000-0005-0000-0000-0000E80B0000}"/>
    <cellStyle name="Hyperlink 4 2 2 5 2 2 2 2" xfId="4410" xr:uid="{00000000-0005-0000-0000-0000E90B0000}"/>
    <cellStyle name="Hyperlink 4 2 2 5 2 2 3" xfId="3305" xr:uid="{00000000-0005-0000-0000-0000EA0B0000}"/>
    <cellStyle name="Hyperlink 4 2 2 5 2 3" xfId="1647" xr:uid="{00000000-0005-0000-0000-0000EB0B0000}"/>
    <cellStyle name="Hyperlink 4 2 2 5 2 3 2" xfId="3858" xr:uid="{00000000-0005-0000-0000-0000EC0B0000}"/>
    <cellStyle name="Hyperlink 4 2 2 5 2 4" xfId="2753" xr:uid="{00000000-0005-0000-0000-0000ED0B0000}"/>
    <cellStyle name="Hyperlink 4 2 2 5 3" xfId="810" xr:uid="{00000000-0005-0000-0000-0000EE0B0000}"/>
    <cellStyle name="Hyperlink 4 2 2 5 3 2" xfId="1923" xr:uid="{00000000-0005-0000-0000-0000EF0B0000}"/>
    <cellStyle name="Hyperlink 4 2 2 5 3 2 2" xfId="4134" xr:uid="{00000000-0005-0000-0000-0000F00B0000}"/>
    <cellStyle name="Hyperlink 4 2 2 5 3 3" xfId="3029" xr:uid="{00000000-0005-0000-0000-0000F10B0000}"/>
    <cellStyle name="Hyperlink 4 2 2 5 4" xfId="1371" xr:uid="{00000000-0005-0000-0000-0000F20B0000}"/>
    <cellStyle name="Hyperlink 4 2 2 5 4 2" xfId="3582" xr:uid="{00000000-0005-0000-0000-0000F30B0000}"/>
    <cellStyle name="Hyperlink 4 2 2 5 5" xfId="2477" xr:uid="{00000000-0005-0000-0000-0000F40B0000}"/>
    <cellStyle name="Hyperlink 4 2 2 6" xfId="350" xr:uid="{00000000-0005-0000-0000-0000F50B0000}"/>
    <cellStyle name="Hyperlink 4 2 2 6 2" xfId="902" xr:uid="{00000000-0005-0000-0000-0000F60B0000}"/>
    <cellStyle name="Hyperlink 4 2 2 6 2 2" xfId="2015" xr:uid="{00000000-0005-0000-0000-0000F70B0000}"/>
    <cellStyle name="Hyperlink 4 2 2 6 2 2 2" xfId="4226" xr:uid="{00000000-0005-0000-0000-0000F80B0000}"/>
    <cellStyle name="Hyperlink 4 2 2 6 2 3" xfId="3121" xr:uid="{00000000-0005-0000-0000-0000F90B0000}"/>
    <cellStyle name="Hyperlink 4 2 2 6 3" xfId="1463" xr:uid="{00000000-0005-0000-0000-0000FA0B0000}"/>
    <cellStyle name="Hyperlink 4 2 2 6 3 2" xfId="3674" xr:uid="{00000000-0005-0000-0000-0000FB0B0000}"/>
    <cellStyle name="Hyperlink 4 2 2 6 4" xfId="2569" xr:uid="{00000000-0005-0000-0000-0000FC0B0000}"/>
    <cellStyle name="Hyperlink 4 2 2 7" xfId="626" xr:uid="{00000000-0005-0000-0000-0000FD0B0000}"/>
    <cellStyle name="Hyperlink 4 2 2 7 2" xfId="1739" xr:uid="{00000000-0005-0000-0000-0000FE0B0000}"/>
    <cellStyle name="Hyperlink 4 2 2 7 2 2" xfId="3950" xr:uid="{00000000-0005-0000-0000-0000FF0B0000}"/>
    <cellStyle name="Hyperlink 4 2 2 7 3" xfId="2845" xr:uid="{00000000-0005-0000-0000-0000000C0000}"/>
    <cellStyle name="Hyperlink 4 2 2 8" xfId="1187" xr:uid="{00000000-0005-0000-0000-0000010C0000}"/>
    <cellStyle name="Hyperlink 4 2 2 8 2" xfId="3398" xr:uid="{00000000-0005-0000-0000-0000020C0000}"/>
    <cellStyle name="Hyperlink 4 2 2 9" xfId="2293" xr:uid="{00000000-0005-0000-0000-0000030C0000}"/>
    <cellStyle name="Hyperlink 4 2 3" xfId="84" xr:uid="{00000000-0005-0000-0000-0000040C0000}"/>
    <cellStyle name="Hyperlink 4 2 3 2" xfId="130" xr:uid="{00000000-0005-0000-0000-0000050C0000}"/>
    <cellStyle name="Hyperlink 4 2 3 2 2" xfId="222" xr:uid="{00000000-0005-0000-0000-0000060C0000}"/>
    <cellStyle name="Hyperlink 4 2 3 2 2 2" xfId="498" xr:uid="{00000000-0005-0000-0000-0000070C0000}"/>
    <cellStyle name="Hyperlink 4 2 3 2 2 2 2" xfId="1050" xr:uid="{00000000-0005-0000-0000-0000080C0000}"/>
    <cellStyle name="Hyperlink 4 2 3 2 2 2 2 2" xfId="2163" xr:uid="{00000000-0005-0000-0000-0000090C0000}"/>
    <cellStyle name="Hyperlink 4 2 3 2 2 2 2 2 2" xfId="4374" xr:uid="{00000000-0005-0000-0000-00000A0C0000}"/>
    <cellStyle name="Hyperlink 4 2 3 2 2 2 2 3" xfId="3269" xr:uid="{00000000-0005-0000-0000-00000B0C0000}"/>
    <cellStyle name="Hyperlink 4 2 3 2 2 2 3" xfId="1611" xr:uid="{00000000-0005-0000-0000-00000C0C0000}"/>
    <cellStyle name="Hyperlink 4 2 3 2 2 2 3 2" xfId="3822" xr:uid="{00000000-0005-0000-0000-00000D0C0000}"/>
    <cellStyle name="Hyperlink 4 2 3 2 2 2 4" xfId="2717" xr:uid="{00000000-0005-0000-0000-00000E0C0000}"/>
    <cellStyle name="Hyperlink 4 2 3 2 2 3" xfId="774" xr:uid="{00000000-0005-0000-0000-00000F0C0000}"/>
    <cellStyle name="Hyperlink 4 2 3 2 2 3 2" xfId="1887" xr:uid="{00000000-0005-0000-0000-0000100C0000}"/>
    <cellStyle name="Hyperlink 4 2 3 2 2 3 2 2" xfId="4098" xr:uid="{00000000-0005-0000-0000-0000110C0000}"/>
    <cellStyle name="Hyperlink 4 2 3 2 2 3 3" xfId="2993" xr:uid="{00000000-0005-0000-0000-0000120C0000}"/>
    <cellStyle name="Hyperlink 4 2 3 2 2 4" xfId="1335" xr:uid="{00000000-0005-0000-0000-0000130C0000}"/>
    <cellStyle name="Hyperlink 4 2 3 2 2 4 2" xfId="3546" xr:uid="{00000000-0005-0000-0000-0000140C0000}"/>
    <cellStyle name="Hyperlink 4 2 3 2 2 5" xfId="2441" xr:uid="{00000000-0005-0000-0000-0000150C0000}"/>
    <cellStyle name="Hyperlink 4 2 3 2 3" xfId="314" xr:uid="{00000000-0005-0000-0000-0000160C0000}"/>
    <cellStyle name="Hyperlink 4 2 3 2 3 2" xfId="590" xr:uid="{00000000-0005-0000-0000-0000170C0000}"/>
    <cellStyle name="Hyperlink 4 2 3 2 3 2 2" xfId="1142" xr:uid="{00000000-0005-0000-0000-0000180C0000}"/>
    <cellStyle name="Hyperlink 4 2 3 2 3 2 2 2" xfId="2255" xr:uid="{00000000-0005-0000-0000-0000190C0000}"/>
    <cellStyle name="Hyperlink 4 2 3 2 3 2 2 2 2" xfId="4466" xr:uid="{00000000-0005-0000-0000-00001A0C0000}"/>
    <cellStyle name="Hyperlink 4 2 3 2 3 2 2 3" xfId="3361" xr:uid="{00000000-0005-0000-0000-00001B0C0000}"/>
    <cellStyle name="Hyperlink 4 2 3 2 3 2 3" xfId="1703" xr:uid="{00000000-0005-0000-0000-00001C0C0000}"/>
    <cellStyle name="Hyperlink 4 2 3 2 3 2 3 2" xfId="3914" xr:uid="{00000000-0005-0000-0000-00001D0C0000}"/>
    <cellStyle name="Hyperlink 4 2 3 2 3 2 4" xfId="2809" xr:uid="{00000000-0005-0000-0000-00001E0C0000}"/>
    <cellStyle name="Hyperlink 4 2 3 2 3 3" xfId="866" xr:uid="{00000000-0005-0000-0000-00001F0C0000}"/>
    <cellStyle name="Hyperlink 4 2 3 2 3 3 2" xfId="1979" xr:uid="{00000000-0005-0000-0000-0000200C0000}"/>
    <cellStyle name="Hyperlink 4 2 3 2 3 3 2 2" xfId="4190" xr:uid="{00000000-0005-0000-0000-0000210C0000}"/>
    <cellStyle name="Hyperlink 4 2 3 2 3 3 3" xfId="3085" xr:uid="{00000000-0005-0000-0000-0000220C0000}"/>
    <cellStyle name="Hyperlink 4 2 3 2 3 4" xfId="1427" xr:uid="{00000000-0005-0000-0000-0000230C0000}"/>
    <cellStyle name="Hyperlink 4 2 3 2 3 4 2" xfId="3638" xr:uid="{00000000-0005-0000-0000-0000240C0000}"/>
    <cellStyle name="Hyperlink 4 2 3 2 3 5" xfId="2533" xr:uid="{00000000-0005-0000-0000-0000250C0000}"/>
    <cellStyle name="Hyperlink 4 2 3 2 4" xfId="406" xr:uid="{00000000-0005-0000-0000-0000260C0000}"/>
    <cellStyle name="Hyperlink 4 2 3 2 4 2" xfId="958" xr:uid="{00000000-0005-0000-0000-0000270C0000}"/>
    <cellStyle name="Hyperlink 4 2 3 2 4 2 2" xfId="2071" xr:uid="{00000000-0005-0000-0000-0000280C0000}"/>
    <cellStyle name="Hyperlink 4 2 3 2 4 2 2 2" xfId="4282" xr:uid="{00000000-0005-0000-0000-0000290C0000}"/>
    <cellStyle name="Hyperlink 4 2 3 2 4 2 3" xfId="3177" xr:uid="{00000000-0005-0000-0000-00002A0C0000}"/>
    <cellStyle name="Hyperlink 4 2 3 2 4 3" xfId="1519" xr:uid="{00000000-0005-0000-0000-00002B0C0000}"/>
    <cellStyle name="Hyperlink 4 2 3 2 4 3 2" xfId="3730" xr:uid="{00000000-0005-0000-0000-00002C0C0000}"/>
    <cellStyle name="Hyperlink 4 2 3 2 4 4" xfId="2625" xr:uid="{00000000-0005-0000-0000-00002D0C0000}"/>
    <cellStyle name="Hyperlink 4 2 3 2 5" xfId="682" xr:uid="{00000000-0005-0000-0000-00002E0C0000}"/>
    <cellStyle name="Hyperlink 4 2 3 2 5 2" xfId="1795" xr:uid="{00000000-0005-0000-0000-00002F0C0000}"/>
    <cellStyle name="Hyperlink 4 2 3 2 5 2 2" xfId="4006" xr:uid="{00000000-0005-0000-0000-0000300C0000}"/>
    <cellStyle name="Hyperlink 4 2 3 2 5 3" xfId="2901" xr:uid="{00000000-0005-0000-0000-0000310C0000}"/>
    <cellStyle name="Hyperlink 4 2 3 2 6" xfId="1243" xr:uid="{00000000-0005-0000-0000-0000320C0000}"/>
    <cellStyle name="Hyperlink 4 2 3 2 6 2" xfId="3454" xr:uid="{00000000-0005-0000-0000-0000330C0000}"/>
    <cellStyle name="Hyperlink 4 2 3 2 7" xfId="2349" xr:uid="{00000000-0005-0000-0000-0000340C0000}"/>
    <cellStyle name="Hyperlink 4 2 3 3" xfId="176" xr:uid="{00000000-0005-0000-0000-0000350C0000}"/>
    <cellStyle name="Hyperlink 4 2 3 3 2" xfId="452" xr:uid="{00000000-0005-0000-0000-0000360C0000}"/>
    <cellStyle name="Hyperlink 4 2 3 3 2 2" xfId="1004" xr:uid="{00000000-0005-0000-0000-0000370C0000}"/>
    <cellStyle name="Hyperlink 4 2 3 3 2 2 2" xfId="2117" xr:uid="{00000000-0005-0000-0000-0000380C0000}"/>
    <cellStyle name="Hyperlink 4 2 3 3 2 2 2 2" xfId="4328" xr:uid="{00000000-0005-0000-0000-0000390C0000}"/>
    <cellStyle name="Hyperlink 4 2 3 3 2 2 3" xfId="3223" xr:uid="{00000000-0005-0000-0000-00003A0C0000}"/>
    <cellStyle name="Hyperlink 4 2 3 3 2 3" xfId="1565" xr:uid="{00000000-0005-0000-0000-00003B0C0000}"/>
    <cellStyle name="Hyperlink 4 2 3 3 2 3 2" xfId="3776" xr:uid="{00000000-0005-0000-0000-00003C0C0000}"/>
    <cellStyle name="Hyperlink 4 2 3 3 2 4" xfId="2671" xr:uid="{00000000-0005-0000-0000-00003D0C0000}"/>
    <cellStyle name="Hyperlink 4 2 3 3 3" xfId="728" xr:uid="{00000000-0005-0000-0000-00003E0C0000}"/>
    <cellStyle name="Hyperlink 4 2 3 3 3 2" xfId="1841" xr:uid="{00000000-0005-0000-0000-00003F0C0000}"/>
    <cellStyle name="Hyperlink 4 2 3 3 3 2 2" xfId="4052" xr:uid="{00000000-0005-0000-0000-0000400C0000}"/>
    <cellStyle name="Hyperlink 4 2 3 3 3 3" xfId="2947" xr:uid="{00000000-0005-0000-0000-0000410C0000}"/>
    <cellStyle name="Hyperlink 4 2 3 3 4" xfId="1289" xr:uid="{00000000-0005-0000-0000-0000420C0000}"/>
    <cellStyle name="Hyperlink 4 2 3 3 4 2" xfId="3500" xr:uid="{00000000-0005-0000-0000-0000430C0000}"/>
    <cellStyle name="Hyperlink 4 2 3 3 5" xfId="2395" xr:uid="{00000000-0005-0000-0000-0000440C0000}"/>
    <cellStyle name="Hyperlink 4 2 3 4" xfId="268" xr:uid="{00000000-0005-0000-0000-0000450C0000}"/>
    <cellStyle name="Hyperlink 4 2 3 4 2" xfId="544" xr:uid="{00000000-0005-0000-0000-0000460C0000}"/>
    <cellStyle name="Hyperlink 4 2 3 4 2 2" xfId="1096" xr:uid="{00000000-0005-0000-0000-0000470C0000}"/>
    <cellStyle name="Hyperlink 4 2 3 4 2 2 2" xfId="2209" xr:uid="{00000000-0005-0000-0000-0000480C0000}"/>
    <cellStyle name="Hyperlink 4 2 3 4 2 2 2 2" xfId="4420" xr:uid="{00000000-0005-0000-0000-0000490C0000}"/>
    <cellStyle name="Hyperlink 4 2 3 4 2 2 3" xfId="3315" xr:uid="{00000000-0005-0000-0000-00004A0C0000}"/>
    <cellStyle name="Hyperlink 4 2 3 4 2 3" xfId="1657" xr:uid="{00000000-0005-0000-0000-00004B0C0000}"/>
    <cellStyle name="Hyperlink 4 2 3 4 2 3 2" xfId="3868" xr:uid="{00000000-0005-0000-0000-00004C0C0000}"/>
    <cellStyle name="Hyperlink 4 2 3 4 2 4" xfId="2763" xr:uid="{00000000-0005-0000-0000-00004D0C0000}"/>
    <cellStyle name="Hyperlink 4 2 3 4 3" xfId="820" xr:uid="{00000000-0005-0000-0000-00004E0C0000}"/>
    <cellStyle name="Hyperlink 4 2 3 4 3 2" xfId="1933" xr:uid="{00000000-0005-0000-0000-00004F0C0000}"/>
    <cellStyle name="Hyperlink 4 2 3 4 3 2 2" xfId="4144" xr:uid="{00000000-0005-0000-0000-0000500C0000}"/>
    <cellStyle name="Hyperlink 4 2 3 4 3 3" xfId="3039" xr:uid="{00000000-0005-0000-0000-0000510C0000}"/>
    <cellStyle name="Hyperlink 4 2 3 4 4" xfId="1381" xr:uid="{00000000-0005-0000-0000-0000520C0000}"/>
    <cellStyle name="Hyperlink 4 2 3 4 4 2" xfId="3592" xr:uid="{00000000-0005-0000-0000-0000530C0000}"/>
    <cellStyle name="Hyperlink 4 2 3 4 5" xfId="2487" xr:uid="{00000000-0005-0000-0000-0000540C0000}"/>
    <cellStyle name="Hyperlink 4 2 3 5" xfId="360" xr:uid="{00000000-0005-0000-0000-0000550C0000}"/>
    <cellStyle name="Hyperlink 4 2 3 5 2" xfId="912" xr:uid="{00000000-0005-0000-0000-0000560C0000}"/>
    <cellStyle name="Hyperlink 4 2 3 5 2 2" xfId="2025" xr:uid="{00000000-0005-0000-0000-0000570C0000}"/>
    <cellStyle name="Hyperlink 4 2 3 5 2 2 2" xfId="4236" xr:uid="{00000000-0005-0000-0000-0000580C0000}"/>
    <cellStyle name="Hyperlink 4 2 3 5 2 3" xfId="3131" xr:uid="{00000000-0005-0000-0000-0000590C0000}"/>
    <cellStyle name="Hyperlink 4 2 3 5 3" xfId="1473" xr:uid="{00000000-0005-0000-0000-00005A0C0000}"/>
    <cellStyle name="Hyperlink 4 2 3 5 3 2" xfId="3684" xr:uid="{00000000-0005-0000-0000-00005B0C0000}"/>
    <cellStyle name="Hyperlink 4 2 3 5 4" xfId="2579" xr:uid="{00000000-0005-0000-0000-00005C0C0000}"/>
    <cellStyle name="Hyperlink 4 2 3 6" xfId="636" xr:uid="{00000000-0005-0000-0000-00005D0C0000}"/>
    <cellStyle name="Hyperlink 4 2 3 6 2" xfId="1749" xr:uid="{00000000-0005-0000-0000-00005E0C0000}"/>
    <cellStyle name="Hyperlink 4 2 3 6 2 2" xfId="3960" xr:uid="{00000000-0005-0000-0000-00005F0C0000}"/>
    <cellStyle name="Hyperlink 4 2 3 6 3" xfId="2855" xr:uid="{00000000-0005-0000-0000-0000600C0000}"/>
    <cellStyle name="Hyperlink 4 2 3 7" xfId="1197" xr:uid="{00000000-0005-0000-0000-0000610C0000}"/>
    <cellStyle name="Hyperlink 4 2 3 7 2" xfId="3408" xr:uid="{00000000-0005-0000-0000-0000620C0000}"/>
    <cellStyle name="Hyperlink 4 2 3 8" xfId="2303" xr:uid="{00000000-0005-0000-0000-0000630C0000}"/>
    <cellStyle name="Hyperlink 4 2 4" xfId="110" xr:uid="{00000000-0005-0000-0000-0000640C0000}"/>
    <cellStyle name="Hyperlink 4 2 4 2" xfId="202" xr:uid="{00000000-0005-0000-0000-0000650C0000}"/>
    <cellStyle name="Hyperlink 4 2 4 2 2" xfId="478" xr:uid="{00000000-0005-0000-0000-0000660C0000}"/>
    <cellStyle name="Hyperlink 4 2 4 2 2 2" xfId="1030" xr:uid="{00000000-0005-0000-0000-0000670C0000}"/>
    <cellStyle name="Hyperlink 4 2 4 2 2 2 2" xfId="2143" xr:uid="{00000000-0005-0000-0000-0000680C0000}"/>
    <cellStyle name="Hyperlink 4 2 4 2 2 2 2 2" xfId="4354" xr:uid="{00000000-0005-0000-0000-0000690C0000}"/>
    <cellStyle name="Hyperlink 4 2 4 2 2 2 3" xfId="3249" xr:uid="{00000000-0005-0000-0000-00006A0C0000}"/>
    <cellStyle name="Hyperlink 4 2 4 2 2 3" xfId="1591" xr:uid="{00000000-0005-0000-0000-00006B0C0000}"/>
    <cellStyle name="Hyperlink 4 2 4 2 2 3 2" xfId="3802" xr:uid="{00000000-0005-0000-0000-00006C0C0000}"/>
    <cellStyle name="Hyperlink 4 2 4 2 2 4" xfId="2697" xr:uid="{00000000-0005-0000-0000-00006D0C0000}"/>
    <cellStyle name="Hyperlink 4 2 4 2 3" xfId="754" xr:uid="{00000000-0005-0000-0000-00006E0C0000}"/>
    <cellStyle name="Hyperlink 4 2 4 2 3 2" xfId="1867" xr:uid="{00000000-0005-0000-0000-00006F0C0000}"/>
    <cellStyle name="Hyperlink 4 2 4 2 3 2 2" xfId="4078" xr:uid="{00000000-0005-0000-0000-0000700C0000}"/>
    <cellStyle name="Hyperlink 4 2 4 2 3 3" xfId="2973" xr:uid="{00000000-0005-0000-0000-0000710C0000}"/>
    <cellStyle name="Hyperlink 4 2 4 2 4" xfId="1315" xr:uid="{00000000-0005-0000-0000-0000720C0000}"/>
    <cellStyle name="Hyperlink 4 2 4 2 4 2" xfId="3526" xr:uid="{00000000-0005-0000-0000-0000730C0000}"/>
    <cellStyle name="Hyperlink 4 2 4 2 5" xfId="2421" xr:uid="{00000000-0005-0000-0000-0000740C0000}"/>
    <cellStyle name="Hyperlink 4 2 4 3" xfId="294" xr:uid="{00000000-0005-0000-0000-0000750C0000}"/>
    <cellStyle name="Hyperlink 4 2 4 3 2" xfId="570" xr:uid="{00000000-0005-0000-0000-0000760C0000}"/>
    <cellStyle name="Hyperlink 4 2 4 3 2 2" xfId="1122" xr:uid="{00000000-0005-0000-0000-0000770C0000}"/>
    <cellStyle name="Hyperlink 4 2 4 3 2 2 2" xfId="2235" xr:uid="{00000000-0005-0000-0000-0000780C0000}"/>
    <cellStyle name="Hyperlink 4 2 4 3 2 2 2 2" xfId="4446" xr:uid="{00000000-0005-0000-0000-0000790C0000}"/>
    <cellStyle name="Hyperlink 4 2 4 3 2 2 3" xfId="3341" xr:uid="{00000000-0005-0000-0000-00007A0C0000}"/>
    <cellStyle name="Hyperlink 4 2 4 3 2 3" xfId="1683" xr:uid="{00000000-0005-0000-0000-00007B0C0000}"/>
    <cellStyle name="Hyperlink 4 2 4 3 2 3 2" xfId="3894" xr:uid="{00000000-0005-0000-0000-00007C0C0000}"/>
    <cellStyle name="Hyperlink 4 2 4 3 2 4" xfId="2789" xr:uid="{00000000-0005-0000-0000-00007D0C0000}"/>
    <cellStyle name="Hyperlink 4 2 4 3 3" xfId="846" xr:uid="{00000000-0005-0000-0000-00007E0C0000}"/>
    <cellStyle name="Hyperlink 4 2 4 3 3 2" xfId="1959" xr:uid="{00000000-0005-0000-0000-00007F0C0000}"/>
    <cellStyle name="Hyperlink 4 2 4 3 3 2 2" xfId="4170" xr:uid="{00000000-0005-0000-0000-0000800C0000}"/>
    <cellStyle name="Hyperlink 4 2 4 3 3 3" xfId="3065" xr:uid="{00000000-0005-0000-0000-0000810C0000}"/>
    <cellStyle name="Hyperlink 4 2 4 3 4" xfId="1407" xr:uid="{00000000-0005-0000-0000-0000820C0000}"/>
    <cellStyle name="Hyperlink 4 2 4 3 4 2" xfId="3618" xr:uid="{00000000-0005-0000-0000-0000830C0000}"/>
    <cellStyle name="Hyperlink 4 2 4 3 5" xfId="2513" xr:uid="{00000000-0005-0000-0000-0000840C0000}"/>
    <cellStyle name="Hyperlink 4 2 4 4" xfId="386" xr:uid="{00000000-0005-0000-0000-0000850C0000}"/>
    <cellStyle name="Hyperlink 4 2 4 4 2" xfId="938" xr:uid="{00000000-0005-0000-0000-0000860C0000}"/>
    <cellStyle name="Hyperlink 4 2 4 4 2 2" xfId="2051" xr:uid="{00000000-0005-0000-0000-0000870C0000}"/>
    <cellStyle name="Hyperlink 4 2 4 4 2 2 2" xfId="4262" xr:uid="{00000000-0005-0000-0000-0000880C0000}"/>
    <cellStyle name="Hyperlink 4 2 4 4 2 3" xfId="3157" xr:uid="{00000000-0005-0000-0000-0000890C0000}"/>
    <cellStyle name="Hyperlink 4 2 4 4 3" xfId="1499" xr:uid="{00000000-0005-0000-0000-00008A0C0000}"/>
    <cellStyle name="Hyperlink 4 2 4 4 3 2" xfId="3710" xr:uid="{00000000-0005-0000-0000-00008B0C0000}"/>
    <cellStyle name="Hyperlink 4 2 4 4 4" xfId="2605" xr:uid="{00000000-0005-0000-0000-00008C0C0000}"/>
    <cellStyle name="Hyperlink 4 2 4 5" xfId="662" xr:uid="{00000000-0005-0000-0000-00008D0C0000}"/>
    <cellStyle name="Hyperlink 4 2 4 5 2" xfId="1775" xr:uid="{00000000-0005-0000-0000-00008E0C0000}"/>
    <cellStyle name="Hyperlink 4 2 4 5 2 2" xfId="3986" xr:uid="{00000000-0005-0000-0000-00008F0C0000}"/>
    <cellStyle name="Hyperlink 4 2 4 5 3" xfId="2881" xr:uid="{00000000-0005-0000-0000-0000900C0000}"/>
    <cellStyle name="Hyperlink 4 2 4 6" xfId="1223" xr:uid="{00000000-0005-0000-0000-0000910C0000}"/>
    <cellStyle name="Hyperlink 4 2 4 6 2" xfId="3434" xr:uid="{00000000-0005-0000-0000-0000920C0000}"/>
    <cellStyle name="Hyperlink 4 2 4 7" xfId="2329" xr:uid="{00000000-0005-0000-0000-0000930C0000}"/>
    <cellStyle name="Hyperlink 4 2 5" xfId="156" xr:uid="{00000000-0005-0000-0000-0000940C0000}"/>
    <cellStyle name="Hyperlink 4 2 5 2" xfId="432" xr:uid="{00000000-0005-0000-0000-0000950C0000}"/>
    <cellStyle name="Hyperlink 4 2 5 2 2" xfId="984" xr:uid="{00000000-0005-0000-0000-0000960C0000}"/>
    <cellStyle name="Hyperlink 4 2 5 2 2 2" xfId="2097" xr:uid="{00000000-0005-0000-0000-0000970C0000}"/>
    <cellStyle name="Hyperlink 4 2 5 2 2 2 2" xfId="4308" xr:uid="{00000000-0005-0000-0000-0000980C0000}"/>
    <cellStyle name="Hyperlink 4 2 5 2 2 3" xfId="3203" xr:uid="{00000000-0005-0000-0000-0000990C0000}"/>
    <cellStyle name="Hyperlink 4 2 5 2 3" xfId="1545" xr:uid="{00000000-0005-0000-0000-00009A0C0000}"/>
    <cellStyle name="Hyperlink 4 2 5 2 3 2" xfId="3756" xr:uid="{00000000-0005-0000-0000-00009B0C0000}"/>
    <cellStyle name="Hyperlink 4 2 5 2 4" xfId="2651" xr:uid="{00000000-0005-0000-0000-00009C0C0000}"/>
    <cellStyle name="Hyperlink 4 2 5 3" xfId="708" xr:uid="{00000000-0005-0000-0000-00009D0C0000}"/>
    <cellStyle name="Hyperlink 4 2 5 3 2" xfId="1821" xr:uid="{00000000-0005-0000-0000-00009E0C0000}"/>
    <cellStyle name="Hyperlink 4 2 5 3 2 2" xfId="4032" xr:uid="{00000000-0005-0000-0000-00009F0C0000}"/>
    <cellStyle name="Hyperlink 4 2 5 3 3" xfId="2927" xr:uid="{00000000-0005-0000-0000-0000A00C0000}"/>
    <cellStyle name="Hyperlink 4 2 5 4" xfId="1269" xr:uid="{00000000-0005-0000-0000-0000A10C0000}"/>
    <cellStyle name="Hyperlink 4 2 5 4 2" xfId="3480" xr:uid="{00000000-0005-0000-0000-0000A20C0000}"/>
    <cellStyle name="Hyperlink 4 2 5 5" xfId="2375" xr:uid="{00000000-0005-0000-0000-0000A30C0000}"/>
    <cellStyle name="Hyperlink 4 2 6" xfId="248" xr:uid="{00000000-0005-0000-0000-0000A40C0000}"/>
    <cellStyle name="Hyperlink 4 2 6 2" xfId="524" xr:uid="{00000000-0005-0000-0000-0000A50C0000}"/>
    <cellStyle name="Hyperlink 4 2 6 2 2" xfId="1076" xr:uid="{00000000-0005-0000-0000-0000A60C0000}"/>
    <cellStyle name="Hyperlink 4 2 6 2 2 2" xfId="2189" xr:uid="{00000000-0005-0000-0000-0000A70C0000}"/>
    <cellStyle name="Hyperlink 4 2 6 2 2 2 2" xfId="4400" xr:uid="{00000000-0005-0000-0000-0000A80C0000}"/>
    <cellStyle name="Hyperlink 4 2 6 2 2 3" xfId="3295" xr:uid="{00000000-0005-0000-0000-0000A90C0000}"/>
    <cellStyle name="Hyperlink 4 2 6 2 3" xfId="1637" xr:uid="{00000000-0005-0000-0000-0000AA0C0000}"/>
    <cellStyle name="Hyperlink 4 2 6 2 3 2" xfId="3848" xr:uid="{00000000-0005-0000-0000-0000AB0C0000}"/>
    <cellStyle name="Hyperlink 4 2 6 2 4" xfId="2743" xr:uid="{00000000-0005-0000-0000-0000AC0C0000}"/>
    <cellStyle name="Hyperlink 4 2 6 3" xfId="800" xr:uid="{00000000-0005-0000-0000-0000AD0C0000}"/>
    <cellStyle name="Hyperlink 4 2 6 3 2" xfId="1913" xr:uid="{00000000-0005-0000-0000-0000AE0C0000}"/>
    <cellStyle name="Hyperlink 4 2 6 3 2 2" xfId="4124" xr:uid="{00000000-0005-0000-0000-0000AF0C0000}"/>
    <cellStyle name="Hyperlink 4 2 6 3 3" xfId="3019" xr:uid="{00000000-0005-0000-0000-0000B00C0000}"/>
    <cellStyle name="Hyperlink 4 2 6 4" xfId="1361" xr:uid="{00000000-0005-0000-0000-0000B10C0000}"/>
    <cellStyle name="Hyperlink 4 2 6 4 2" xfId="3572" xr:uid="{00000000-0005-0000-0000-0000B20C0000}"/>
    <cellStyle name="Hyperlink 4 2 6 5" xfId="2467" xr:uid="{00000000-0005-0000-0000-0000B30C0000}"/>
    <cellStyle name="Hyperlink 4 2 7" xfId="340" xr:uid="{00000000-0005-0000-0000-0000B40C0000}"/>
    <cellStyle name="Hyperlink 4 2 7 2" xfId="892" xr:uid="{00000000-0005-0000-0000-0000B50C0000}"/>
    <cellStyle name="Hyperlink 4 2 7 2 2" xfId="2005" xr:uid="{00000000-0005-0000-0000-0000B60C0000}"/>
    <cellStyle name="Hyperlink 4 2 7 2 2 2" xfId="4216" xr:uid="{00000000-0005-0000-0000-0000B70C0000}"/>
    <cellStyle name="Hyperlink 4 2 7 2 3" xfId="3111" xr:uid="{00000000-0005-0000-0000-0000B80C0000}"/>
    <cellStyle name="Hyperlink 4 2 7 3" xfId="1453" xr:uid="{00000000-0005-0000-0000-0000B90C0000}"/>
    <cellStyle name="Hyperlink 4 2 7 3 2" xfId="3664" xr:uid="{00000000-0005-0000-0000-0000BA0C0000}"/>
    <cellStyle name="Hyperlink 4 2 7 4" xfId="2559" xr:uid="{00000000-0005-0000-0000-0000BB0C0000}"/>
    <cellStyle name="Hyperlink 4 2 8" xfId="616" xr:uid="{00000000-0005-0000-0000-0000BC0C0000}"/>
    <cellStyle name="Hyperlink 4 2 8 2" xfId="1729" xr:uid="{00000000-0005-0000-0000-0000BD0C0000}"/>
    <cellStyle name="Hyperlink 4 2 8 2 2" xfId="3940" xr:uid="{00000000-0005-0000-0000-0000BE0C0000}"/>
    <cellStyle name="Hyperlink 4 2 8 3" xfId="2835" xr:uid="{00000000-0005-0000-0000-0000BF0C0000}"/>
    <cellStyle name="Hyperlink 4 2 9" xfId="1177" xr:uid="{00000000-0005-0000-0000-0000C00C0000}"/>
    <cellStyle name="Hyperlink 4 2 9 2" xfId="3388" xr:uid="{00000000-0005-0000-0000-0000C10C0000}"/>
    <cellStyle name="Hyperlink 4 3" xfId="69" xr:uid="{00000000-0005-0000-0000-0000C20C0000}"/>
    <cellStyle name="Hyperlink 4 3 2" xfId="89" xr:uid="{00000000-0005-0000-0000-0000C30C0000}"/>
    <cellStyle name="Hyperlink 4 3 2 2" xfId="135" xr:uid="{00000000-0005-0000-0000-0000C40C0000}"/>
    <cellStyle name="Hyperlink 4 3 2 2 2" xfId="227" xr:uid="{00000000-0005-0000-0000-0000C50C0000}"/>
    <cellStyle name="Hyperlink 4 3 2 2 2 2" xfId="503" xr:uid="{00000000-0005-0000-0000-0000C60C0000}"/>
    <cellStyle name="Hyperlink 4 3 2 2 2 2 2" xfId="1055" xr:uid="{00000000-0005-0000-0000-0000C70C0000}"/>
    <cellStyle name="Hyperlink 4 3 2 2 2 2 2 2" xfId="2168" xr:uid="{00000000-0005-0000-0000-0000C80C0000}"/>
    <cellStyle name="Hyperlink 4 3 2 2 2 2 2 2 2" xfId="4379" xr:uid="{00000000-0005-0000-0000-0000C90C0000}"/>
    <cellStyle name="Hyperlink 4 3 2 2 2 2 2 3" xfId="3274" xr:uid="{00000000-0005-0000-0000-0000CA0C0000}"/>
    <cellStyle name="Hyperlink 4 3 2 2 2 2 3" xfId="1616" xr:uid="{00000000-0005-0000-0000-0000CB0C0000}"/>
    <cellStyle name="Hyperlink 4 3 2 2 2 2 3 2" xfId="3827" xr:uid="{00000000-0005-0000-0000-0000CC0C0000}"/>
    <cellStyle name="Hyperlink 4 3 2 2 2 2 4" xfId="2722" xr:uid="{00000000-0005-0000-0000-0000CD0C0000}"/>
    <cellStyle name="Hyperlink 4 3 2 2 2 3" xfId="779" xr:uid="{00000000-0005-0000-0000-0000CE0C0000}"/>
    <cellStyle name="Hyperlink 4 3 2 2 2 3 2" xfId="1892" xr:uid="{00000000-0005-0000-0000-0000CF0C0000}"/>
    <cellStyle name="Hyperlink 4 3 2 2 2 3 2 2" xfId="4103" xr:uid="{00000000-0005-0000-0000-0000D00C0000}"/>
    <cellStyle name="Hyperlink 4 3 2 2 2 3 3" xfId="2998" xr:uid="{00000000-0005-0000-0000-0000D10C0000}"/>
    <cellStyle name="Hyperlink 4 3 2 2 2 4" xfId="1340" xr:uid="{00000000-0005-0000-0000-0000D20C0000}"/>
    <cellStyle name="Hyperlink 4 3 2 2 2 4 2" xfId="3551" xr:uid="{00000000-0005-0000-0000-0000D30C0000}"/>
    <cellStyle name="Hyperlink 4 3 2 2 2 5" xfId="2446" xr:uid="{00000000-0005-0000-0000-0000D40C0000}"/>
    <cellStyle name="Hyperlink 4 3 2 2 3" xfId="319" xr:uid="{00000000-0005-0000-0000-0000D50C0000}"/>
    <cellStyle name="Hyperlink 4 3 2 2 3 2" xfId="595" xr:uid="{00000000-0005-0000-0000-0000D60C0000}"/>
    <cellStyle name="Hyperlink 4 3 2 2 3 2 2" xfId="1147" xr:uid="{00000000-0005-0000-0000-0000D70C0000}"/>
    <cellStyle name="Hyperlink 4 3 2 2 3 2 2 2" xfId="2260" xr:uid="{00000000-0005-0000-0000-0000D80C0000}"/>
    <cellStyle name="Hyperlink 4 3 2 2 3 2 2 2 2" xfId="4471" xr:uid="{00000000-0005-0000-0000-0000D90C0000}"/>
    <cellStyle name="Hyperlink 4 3 2 2 3 2 2 3" xfId="3366" xr:uid="{00000000-0005-0000-0000-0000DA0C0000}"/>
    <cellStyle name="Hyperlink 4 3 2 2 3 2 3" xfId="1708" xr:uid="{00000000-0005-0000-0000-0000DB0C0000}"/>
    <cellStyle name="Hyperlink 4 3 2 2 3 2 3 2" xfId="3919" xr:uid="{00000000-0005-0000-0000-0000DC0C0000}"/>
    <cellStyle name="Hyperlink 4 3 2 2 3 2 4" xfId="2814" xr:uid="{00000000-0005-0000-0000-0000DD0C0000}"/>
    <cellStyle name="Hyperlink 4 3 2 2 3 3" xfId="871" xr:uid="{00000000-0005-0000-0000-0000DE0C0000}"/>
    <cellStyle name="Hyperlink 4 3 2 2 3 3 2" xfId="1984" xr:uid="{00000000-0005-0000-0000-0000DF0C0000}"/>
    <cellStyle name="Hyperlink 4 3 2 2 3 3 2 2" xfId="4195" xr:uid="{00000000-0005-0000-0000-0000E00C0000}"/>
    <cellStyle name="Hyperlink 4 3 2 2 3 3 3" xfId="3090" xr:uid="{00000000-0005-0000-0000-0000E10C0000}"/>
    <cellStyle name="Hyperlink 4 3 2 2 3 4" xfId="1432" xr:uid="{00000000-0005-0000-0000-0000E20C0000}"/>
    <cellStyle name="Hyperlink 4 3 2 2 3 4 2" xfId="3643" xr:uid="{00000000-0005-0000-0000-0000E30C0000}"/>
    <cellStyle name="Hyperlink 4 3 2 2 3 5" xfId="2538" xr:uid="{00000000-0005-0000-0000-0000E40C0000}"/>
    <cellStyle name="Hyperlink 4 3 2 2 4" xfId="411" xr:uid="{00000000-0005-0000-0000-0000E50C0000}"/>
    <cellStyle name="Hyperlink 4 3 2 2 4 2" xfId="963" xr:uid="{00000000-0005-0000-0000-0000E60C0000}"/>
    <cellStyle name="Hyperlink 4 3 2 2 4 2 2" xfId="2076" xr:uid="{00000000-0005-0000-0000-0000E70C0000}"/>
    <cellStyle name="Hyperlink 4 3 2 2 4 2 2 2" xfId="4287" xr:uid="{00000000-0005-0000-0000-0000E80C0000}"/>
    <cellStyle name="Hyperlink 4 3 2 2 4 2 3" xfId="3182" xr:uid="{00000000-0005-0000-0000-0000E90C0000}"/>
    <cellStyle name="Hyperlink 4 3 2 2 4 3" xfId="1524" xr:uid="{00000000-0005-0000-0000-0000EA0C0000}"/>
    <cellStyle name="Hyperlink 4 3 2 2 4 3 2" xfId="3735" xr:uid="{00000000-0005-0000-0000-0000EB0C0000}"/>
    <cellStyle name="Hyperlink 4 3 2 2 4 4" xfId="2630" xr:uid="{00000000-0005-0000-0000-0000EC0C0000}"/>
    <cellStyle name="Hyperlink 4 3 2 2 5" xfId="687" xr:uid="{00000000-0005-0000-0000-0000ED0C0000}"/>
    <cellStyle name="Hyperlink 4 3 2 2 5 2" xfId="1800" xr:uid="{00000000-0005-0000-0000-0000EE0C0000}"/>
    <cellStyle name="Hyperlink 4 3 2 2 5 2 2" xfId="4011" xr:uid="{00000000-0005-0000-0000-0000EF0C0000}"/>
    <cellStyle name="Hyperlink 4 3 2 2 5 3" xfId="2906" xr:uid="{00000000-0005-0000-0000-0000F00C0000}"/>
    <cellStyle name="Hyperlink 4 3 2 2 6" xfId="1248" xr:uid="{00000000-0005-0000-0000-0000F10C0000}"/>
    <cellStyle name="Hyperlink 4 3 2 2 6 2" xfId="3459" xr:uid="{00000000-0005-0000-0000-0000F20C0000}"/>
    <cellStyle name="Hyperlink 4 3 2 2 7" xfId="2354" xr:uid="{00000000-0005-0000-0000-0000F30C0000}"/>
    <cellStyle name="Hyperlink 4 3 2 3" xfId="181" xr:uid="{00000000-0005-0000-0000-0000F40C0000}"/>
    <cellStyle name="Hyperlink 4 3 2 3 2" xfId="457" xr:uid="{00000000-0005-0000-0000-0000F50C0000}"/>
    <cellStyle name="Hyperlink 4 3 2 3 2 2" xfId="1009" xr:uid="{00000000-0005-0000-0000-0000F60C0000}"/>
    <cellStyle name="Hyperlink 4 3 2 3 2 2 2" xfId="2122" xr:uid="{00000000-0005-0000-0000-0000F70C0000}"/>
    <cellStyle name="Hyperlink 4 3 2 3 2 2 2 2" xfId="4333" xr:uid="{00000000-0005-0000-0000-0000F80C0000}"/>
    <cellStyle name="Hyperlink 4 3 2 3 2 2 3" xfId="3228" xr:uid="{00000000-0005-0000-0000-0000F90C0000}"/>
    <cellStyle name="Hyperlink 4 3 2 3 2 3" xfId="1570" xr:uid="{00000000-0005-0000-0000-0000FA0C0000}"/>
    <cellStyle name="Hyperlink 4 3 2 3 2 3 2" xfId="3781" xr:uid="{00000000-0005-0000-0000-0000FB0C0000}"/>
    <cellStyle name="Hyperlink 4 3 2 3 2 4" xfId="2676" xr:uid="{00000000-0005-0000-0000-0000FC0C0000}"/>
    <cellStyle name="Hyperlink 4 3 2 3 3" xfId="733" xr:uid="{00000000-0005-0000-0000-0000FD0C0000}"/>
    <cellStyle name="Hyperlink 4 3 2 3 3 2" xfId="1846" xr:uid="{00000000-0005-0000-0000-0000FE0C0000}"/>
    <cellStyle name="Hyperlink 4 3 2 3 3 2 2" xfId="4057" xr:uid="{00000000-0005-0000-0000-0000FF0C0000}"/>
    <cellStyle name="Hyperlink 4 3 2 3 3 3" xfId="2952" xr:uid="{00000000-0005-0000-0000-0000000D0000}"/>
    <cellStyle name="Hyperlink 4 3 2 3 4" xfId="1294" xr:uid="{00000000-0005-0000-0000-0000010D0000}"/>
    <cellStyle name="Hyperlink 4 3 2 3 4 2" xfId="3505" xr:uid="{00000000-0005-0000-0000-0000020D0000}"/>
    <cellStyle name="Hyperlink 4 3 2 3 5" xfId="2400" xr:uid="{00000000-0005-0000-0000-0000030D0000}"/>
    <cellStyle name="Hyperlink 4 3 2 4" xfId="273" xr:uid="{00000000-0005-0000-0000-0000040D0000}"/>
    <cellStyle name="Hyperlink 4 3 2 4 2" xfId="549" xr:uid="{00000000-0005-0000-0000-0000050D0000}"/>
    <cellStyle name="Hyperlink 4 3 2 4 2 2" xfId="1101" xr:uid="{00000000-0005-0000-0000-0000060D0000}"/>
    <cellStyle name="Hyperlink 4 3 2 4 2 2 2" xfId="2214" xr:uid="{00000000-0005-0000-0000-0000070D0000}"/>
    <cellStyle name="Hyperlink 4 3 2 4 2 2 2 2" xfId="4425" xr:uid="{00000000-0005-0000-0000-0000080D0000}"/>
    <cellStyle name="Hyperlink 4 3 2 4 2 2 3" xfId="3320" xr:uid="{00000000-0005-0000-0000-0000090D0000}"/>
    <cellStyle name="Hyperlink 4 3 2 4 2 3" xfId="1662" xr:uid="{00000000-0005-0000-0000-00000A0D0000}"/>
    <cellStyle name="Hyperlink 4 3 2 4 2 3 2" xfId="3873" xr:uid="{00000000-0005-0000-0000-00000B0D0000}"/>
    <cellStyle name="Hyperlink 4 3 2 4 2 4" xfId="2768" xr:uid="{00000000-0005-0000-0000-00000C0D0000}"/>
    <cellStyle name="Hyperlink 4 3 2 4 3" xfId="825" xr:uid="{00000000-0005-0000-0000-00000D0D0000}"/>
    <cellStyle name="Hyperlink 4 3 2 4 3 2" xfId="1938" xr:uid="{00000000-0005-0000-0000-00000E0D0000}"/>
    <cellStyle name="Hyperlink 4 3 2 4 3 2 2" xfId="4149" xr:uid="{00000000-0005-0000-0000-00000F0D0000}"/>
    <cellStyle name="Hyperlink 4 3 2 4 3 3" xfId="3044" xr:uid="{00000000-0005-0000-0000-0000100D0000}"/>
    <cellStyle name="Hyperlink 4 3 2 4 4" xfId="1386" xr:uid="{00000000-0005-0000-0000-0000110D0000}"/>
    <cellStyle name="Hyperlink 4 3 2 4 4 2" xfId="3597" xr:uid="{00000000-0005-0000-0000-0000120D0000}"/>
    <cellStyle name="Hyperlink 4 3 2 4 5" xfId="2492" xr:uid="{00000000-0005-0000-0000-0000130D0000}"/>
    <cellStyle name="Hyperlink 4 3 2 5" xfId="365" xr:uid="{00000000-0005-0000-0000-0000140D0000}"/>
    <cellStyle name="Hyperlink 4 3 2 5 2" xfId="917" xr:uid="{00000000-0005-0000-0000-0000150D0000}"/>
    <cellStyle name="Hyperlink 4 3 2 5 2 2" xfId="2030" xr:uid="{00000000-0005-0000-0000-0000160D0000}"/>
    <cellStyle name="Hyperlink 4 3 2 5 2 2 2" xfId="4241" xr:uid="{00000000-0005-0000-0000-0000170D0000}"/>
    <cellStyle name="Hyperlink 4 3 2 5 2 3" xfId="3136" xr:uid="{00000000-0005-0000-0000-0000180D0000}"/>
    <cellStyle name="Hyperlink 4 3 2 5 3" xfId="1478" xr:uid="{00000000-0005-0000-0000-0000190D0000}"/>
    <cellStyle name="Hyperlink 4 3 2 5 3 2" xfId="3689" xr:uid="{00000000-0005-0000-0000-00001A0D0000}"/>
    <cellStyle name="Hyperlink 4 3 2 5 4" xfId="2584" xr:uid="{00000000-0005-0000-0000-00001B0D0000}"/>
    <cellStyle name="Hyperlink 4 3 2 6" xfId="641" xr:uid="{00000000-0005-0000-0000-00001C0D0000}"/>
    <cellStyle name="Hyperlink 4 3 2 6 2" xfId="1754" xr:uid="{00000000-0005-0000-0000-00001D0D0000}"/>
    <cellStyle name="Hyperlink 4 3 2 6 2 2" xfId="3965" xr:uid="{00000000-0005-0000-0000-00001E0D0000}"/>
    <cellStyle name="Hyperlink 4 3 2 6 3" xfId="2860" xr:uid="{00000000-0005-0000-0000-00001F0D0000}"/>
    <cellStyle name="Hyperlink 4 3 2 7" xfId="1202" xr:uid="{00000000-0005-0000-0000-0000200D0000}"/>
    <cellStyle name="Hyperlink 4 3 2 7 2" xfId="3413" xr:uid="{00000000-0005-0000-0000-0000210D0000}"/>
    <cellStyle name="Hyperlink 4 3 2 8" xfId="2308" xr:uid="{00000000-0005-0000-0000-0000220D0000}"/>
    <cellStyle name="Hyperlink 4 3 3" xfId="115" xr:uid="{00000000-0005-0000-0000-0000230D0000}"/>
    <cellStyle name="Hyperlink 4 3 3 2" xfId="207" xr:uid="{00000000-0005-0000-0000-0000240D0000}"/>
    <cellStyle name="Hyperlink 4 3 3 2 2" xfId="483" xr:uid="{00000000-0005-0000-0000-0000250D0000}"/>
    <cellStyle name="Hyperlink 4 3 3 2 2 2" xfId="1035" xr:uid="{00000000-0005-0000-0000-0000260D0000}"/>
    <cellStyle name="Hyperlink 4 3 3 2 2 2 2" xfId="2148" xr:uid="{00000000-0005-0000-0000-0000270D0000}"/>
    <cellStyle name="Hyperlink 4 3 3 2 2 2 2 2" xfId="4359" xr:uid="{00000000-0005-0000-0000-0000280D0000}"/>
    <cellStyle name="Hyperlink 4 3 3 2 2 2 3" xfId="3254" xr:uid="{00000000-0005-0000-0000-0000290D0000}"/>
    <cellStyle name="Hyperlink 4 3 3 2 2 3" xfId="1596" xr:uid="{00000000-0005-0000-0000-00002A0D0000}"/>
    <cellStyle name="Hyperlink 4 3 3 2 2 3 2" xfId="3807" xr:uid="{00000000-0005-0000-0000-00002B0D0000}"/>
    <cellStyle name="Hyperlink 4 3 3 2 2 4" xfId="2702" xr:uid="{00000000-0005-0000-0000-00002C0D0000}"/>
    <cellStyle name="Hyperlink 4 3 3 2 3" xfId="759" xr:uid="{00000000-0005-0000-0000-00002D0D0000}"/>
    <cellStyle name="Hyperlink 4 3 3 2 3 2" xfId="1872" xr:uid="{00000000-0005-0000-0000-00002E0D0000}"/>
    <cellStyle name="Hyperlink 4 3 3 2 3 2 2" xfId="4083" xr:uid="{00000000-0005-0000-0000-00002F0D0000}"/>
    <cellStyle name="Hyperlink 4 3 3 2 3 3" xfId="2978" xr:uid="{00000000-0005-0000-0000-0000300D0000}"/>
    <cellStyle name="Hyperlink 4 3 3 2 4" xfId="1320" xr:uid="{00000000-0005-0000-0000-0000310D0000}"/>
    <cellStyle name="Hyperlink 4 3 3 2 4 2" xfId="3531" xr:uid="{00000000-0005-0000-0000-0000320D0000}"/>
    <cellStyle name="Hyperlink 4 3 3 2 5" xfId="2426" xr:uid="{00000000-0005-0000-0000-0000330D0000}"/>
    <cellStyle name="Hyperlink 4 3 3 3" xfId="299" xr:uid="{00000000-0005-0000-0000-0000340D0000}"/>
    <cellStyle name="Hyperlink 4 3 3 3 2" xfId="575" xr:uid="{00000000-0005-0000-0000-0000350D0000}"/>
    <cellStyle name="Hyperlink 4 3 3 3 2 2" xfId="1127" xr:uid="{00000000-0005-0000-0000-0000360D0000}"/>
    <cellStyle name="Hyperlink 4 3 3 3 2 2 2" xfId="2240" xr:uid="{00000000-0005-0000-0000-0000370D0000}"/>
    <cellStyle name="Hyperlink 4 3 3 3 2 2 2 2" xfId="4451" xr:uid="{00000000-0005-0000-0000-0000380D0000}"/>
    <cellStyle name="Hyperlink 4 3 3 3 2 2 3" xfId="3346" xr:uid="{00000000-0005-0000-0000-0000390D0000}"/>
    <cellStyle name="Hyperlink 4 3 3 3 2 3" xfId="1688" xr:uid="{00000000-0005-0000-0000-00003A0D0000}"/>
    <cellStyle name="Hyperlink 4 3 3 3 2 3 2" xfId="3899" xr:uid="{00000000-0005-0000-0000-00003B0D0000}"/>
    <cellStyle name="Hyperlink 4 3 3 3 2 4" xfId="2794" xr:uid="{00000000-0005-0000-0000-00003C0D0000}"/>
    <cellStyle name="Hyperlink 4 3 3 3 3" xfId="851" xr:uid="{00000000-0005-0000-0000-00003D0D0000}"/>
    <cellStyle name="Hyperlink 4 3 3 3 3 2" xfId="1964" xr:uid="{00000000-0005-0000-0000-00003E0D0000}"/>
    <cellStyle name="Hyperlink 4 3 3 3 3 2 2" xfId="4175" xr:uid="{00000000-0005-0000-0000-00003F0D0000}"/>
    <cellStyle name="Hyperlink 4 3 3 3 3 3" xfId="3070" xr:uid="{00000000-0005-0000-0000-0000400D0000}"/>
    <cellStyle name="Hyperlink 4 3 3 3 4" xfId="1412" xr:uid="{00000000-0005-0000-0000-0000410D0000}"/>
    <cellStyle name="Hyperlink 4 3 3 3 4 2" xfId="3623" xr:uid="{00000000-0005-0000-0000-0000420D0000}"/>
    <cellStyle name="Hyperlink 4 3 3 3 5" xfId="2518" xr:uid="{00000000-0005-0000-0000-0000430D0000}"/>
    <cellStyle name="Hyperlink 4 3 3 4" xfId="391" xr:uid="{00000000-0005-0000-0000-0000440D0000}"/>
    <cellStyle name="Hyperlink 4 3 3 4 2" xfId="943" xr:uid="{00000000-0005-0000-0000-0000450D0000}"/>
    <cellStyle name="Hyperlink 4 3 3 4 2 2" xfId="2056" xr:uid="{00000000-0005-0000-0000-0000460D0000}"/>
    <cellStyle name="Hyperlink 4 3 3 4 2 2 2" xfId="4267" xr:uid="{00000000-0005-0000-0000-0000470D0000}"/>
    <cellStyle name="Hyperlink 4 3 3 4 2 3" xfId="3162" xr:uid="{00000000-0005-0000-0000-0000480D0000}"/>
    <cellStyle name="Hyperlink 4 3 3 4 3" xfId="1504" xr:uid="{00000000-0005-0000-0000-0000490D0000}"/>
    <cellStyle name="Hyperlink 4 3 3 4 3 2" xfId="3715" xr:uid="{00000000-0005-0000-0000-00004A0D0000}"/>
    <cellStyle name="Hyperlink 4 3 3 4 4" xfId="2610" xr:uid="{00000000-0005-0000-0000-00004B0D0000}"/>
    <cellStyle name="Hyperlink 4 3 3 5" xfId="667" xr:uid="{00000000-0005-0000-0000-00004C0D0000}"/>
    <cellStyle name="Hyperlink 4 3 3 5 2" xfId="1780" xr:uid="{00000000-0005-0000-0000-00004D0D0000}"/>
    <cellStyle name="Hyperlink 4 3 3 5 2 2" xfId="3991" xr:uid="{00000000-0005-0000-0000-00004E0D0000}"/>
    <cellStyle name="Hyperlink 4 3 3 5 3" xfId="2886" xr:uid="{00000000-0005-0000-0000-00004F0D0000}"/>
    <cellStyle name="Hyperlink 4 3 3 6" xfId="1228" xr:uid="{00000000-0005-0000-0000-0000500D0000}"/>
    <cellStyle name="Hyperlink 4 3 3 6 2" xfId="3439" xr:uid="{00000000-0005-0000-0000-0000510D0000}"/>
    <cellStyle name="Hyperlink 4 3 3 7" xfId="2334" xr:uid="{00000000-0005-0000-0000-0000520D0000}"/>
    <cellStyle name="Hyperlink 4 3 4" xfId="161" xr:uid="{00000000-0005-0000-0000-0000530D0000}"/>
    <cellStyle name="Hyperlink 4 3 4 2" xfId="437" xr:uid="{00000000-0005-0000-0000-0000540D0000}"/>
    <cellStyle name="Hyperlink 4 3 4 2 2" xfId="989" xr:uid="{00000000-0005-0000-0000-0000550D0000}"/>
    <cellStyle name="Hyperlink 4 3 4 2 2 2" xfId="2102" xr:uid="{00000000-0005-0000-0000-0000560D0000}"/>
    <cellStyle name="Hyperlink 4 3 4 2 2 2 2" xfId="4313" xr:uid="{00000000-0005-0000-0000-0000570D0000}"/>
    <cellStyle name="Hyperlink 4 3 4 2 2 3" xfId="3208" xr:uid="{00000000-0005-0000-0000-0000580D0000}"/>
    <cellStyle name="Hyperlink 4 3 4 2 3" xfId="1550" xr:uid="{00000000-0005-0000-0000-0000590D0000}"/>
    <cellStyle name="Hyperlink 4 3 4 2 3 2" xfId="3761" xr:uid="{00000000-0005-0000-0000-00005A0D0000}"/>
    <cellStyle name="Hyperlink 4 3 4 2 4" xfId="2656" xr:uid="{00000000-0005-0000-0000-00005B0D0000}"/>
    <cellStyle name="Hyperlink 4 3 4 3" xfId="713" xr:uid="{00000000-0005-0000-0000-00005C0D0000}"/>
    <cellStyle name="Hyperlink 4 3 4 3 2" xfId="1826" xr:uid="{00000000-0005-0000-0000-00005D0D0000}"/>
    <cellStyle name="Hyperlink 4 3 4 3 2 2" xfId="4037" xr:uid="{00000000-0005-0000-0000-00005E0D0000}"/>
    <cellStyle name="Hyperlink 4 3 4 3 3" xfId="2932" xr:uid="{00000000-0005-0000-0000-00005F0D0000}"/>
    <cellStyle name="Hyperlink 4 3 4 4" xfId="1274" xr:uid="{00000000-0005-0000-0000-0000600D0000}"/>
    <cellStyle name="Hyperlink 4 3 4 4 2" xfId="3485" xr:uid="{00000000-0005-0000-0000-0000610D0000}"/>
    <cellStyle name="Hyperlink 4 3 4 5" xfId="2380" xr:uid="{00000000-0005-0000-0000-0000620D0000}"/>
    <cellStyle name="Hyperlink 4 3 5" xfId="253" xr:uid="{00000000-0005-0000-0000-0000630D0000}"/>
    <cellStyle name="Hyperlink 4 3 5 2" xfId="529" xr:uid="{00000000-0005-0000-0000-0000640D0000}"/>
    <cellStyle name="Hyperlink 4 3 5 2 2" xfId="1081" xr:uid="{00000000-0005-0000-0000-0000650D0000}"/>
    <cellStyle name="Hyperlink 4 3 5 2 2 2" xfId="2194" xr:uid="{00000000-0005-0000-0000-0000660D0000}"/>
    <cellStyle name="Hyperlink 4 3 5 2 2 2 2" xfId="4405" xr:uid="{00000000-0005-0000-0000-0000670D0000}"/>
    <cellStyle name="Hyperlink 4 3 5 2 2 3" xfId="3300" xr:uid="{00000000-0005-0000-0000-0000680D0000}"/>
    <cellStyle name="Hyperlink 4 3 5 2 3" xfId="1642" xr:uid="{00000000-0005-0000-0000-0000690D0000}"/>
    <cellStyle name="Hyperlink 4 3 5 2 3 2" xfId="3853" xr:uid="{00000000-0005-0000-0000-00006A0D0000}"/>
    <cellStyle name="Hyperlink 4 3 5 2 4" xfId="2748" xr:uid="{00000000-0005-0000-0000-00006B0D0000}"/>
    <cellStyle name="Hyperlink 4 3 5 3" xfId="805" xr:uid="{00000000-0005-0000-0000-00006C0D0000}"/>
    <cellStyle name="Hyperlink 4 3 5 3 2" xfId="1918" xr:uid="{00000000-0005-0000-0000-00006D0D0000}"/>
    <cellStyle name="Hyperlink 4 3 5 3 2 2" xfId="4129" xr:uid="{00000000-0005-0000-0000-00006E0D0000}"/>
    <cellStyle name="Hyperlink 4 3 5 3 3" xfId="3024" xr:uid="{00000000-0005-0000-0000-00006F0D0000}"/>
    <cellStyle name="Hyperlink 4 3 5 4" xfId="1366" xr:uid="{00000000-0005-0000-0000-0000700D0000}"/>
    <cellStyle name="Hyperlink 4 3 5 4 2" xfId="3577" xr:uid="{00000000-0005-0000-0000-0000710D0000}"/>
    <cellStyle name="Hyperlink 4 3 5 5" xfId="2472" xr:uid="{00000000-0005-0000-0000-0000720D0000}"/>
    <cellStyle name="Hyperlink 4 3 6" xfId="345" xr:uid="{00000000-0005-0000-0000-0000730D0000}"/>
    <cellStyle name="Hyperlink 4 3 6 2" xfId="897" xr:uid="{00000000-0005-0000-0000-0000740D0000}"/>
    <cellStyle name="Hyperlink 4 3 6 2 2" xfId="2010" xr:uid="{00000000-0005-0000-0000-0000750D0000}"/>
    <cellStyle name="Hyperlink 4 3 6 2 2 2" xfId="4221" xr:uid="{00000000-0005-0000-0000-0000760D0000}"/>
    <cellStyle name="Hyperlink 4 3 6 2 3" xfId="3116" xr:uid="{00000000-0005-0000-0000-0000770D0000}"/>
    <cellStyle name="Hyperlink 4 3 6 3" xfId="1458" xr:uid="{00000000-0005-0000-0000-0000780D0000}"/>
    <cellStyle name="Hyperlink 4 3 6 3 2" xfId="3669" xr:uid="{00000000-0005-0000-0000-0000790D0000}"/>
    <cellStyle name="Hyperlink 4 3 6 4" xfId="2564" xr:uid="{00000000-0005-0000-0000-00007A0D0000}"/>
    <cellStyle name="Hyperlink 4 3 7" xfId="621" xr:uid="{00000000-0005-0000-0000-00007B0D0000}"/>
    <cellStyle name="Hyperlink 4 3 7 2" xfId="1734" xr:uid="{00000000-0005-0000-0000-00007C0D0000}"/>
    <cellStyle name="Hyperlink 4 3 7 2 2" xfId="3945" xr:uid="{00000000-0005-0000-0000-00007D0D0000}"/>
    <cellStyle name="Hyperlink 4 3 7 3" xfId="2840" xr:uid="{00000000-0005-0000-0000-00007E0D0000}"/>
    <cellStyle name="Hyperlink 4 3 8" xfId="1182" xr:uid="{00000000-0005-0000-0000-00007F0D0000}"/>
    <cellStyle name="Hyperlink 4 3 8 2" xfId="3393" xr:uid="{00000000-0005-0000-0000-0000800D0000}"/>
    <cellStyle name="Hyperlink 4 3 9" xfId="2288" xr:uid="{00000000-0005-0000-0000-0000810D0000}"/>
    <cellStyle name="Hyperlink 4 4" xfId="79" xr:uid="{00000000-0005-0000-0000-0000820D0000}"/>
    <cellStyle name="Hyperlink 4 4 2" xfId="125" xr:uid="{00000000-0005-0000-0000-0000830D0000}"/>
    <cellStyle name="Hyperlink 4 4 2 2" xfId="217" xr:uid="{00000000-0005-0000-0000-0000840D0000}"/>
    <cellStyle name="Hyperlink 4 4 2 2 2" xfId="493" xr:uid="{00000000-0005-0000-0000-0000850D0000}"/>
    <cellStyle name="Hyperlink 4 4 2 2 2 2" xfId="1045" xr:uid="{00000000-0005-0000-0000-0000860D0000}"/>
    <cellStyle name="Hyperlink 4 4 2 2 2 2 2" xfId="2158" xr:uid="{00000000-0005-0000-0000-0000870D0000}"/>
    <cellStyle name="Hyperlink 4 4 2 2 2 2 2 2" xfId="4369" xr:uid="{00000000-0005-0000-0000-0000880D0000}"/>
    <cellStyle name="Hyperlink 4 4 2 2 2 2 3" xfId="3264" xr:uid="{00000000-0005-0000-0000-0000890D0000}"/>
    <cellStyle name="Hyperlink 4 4 2 2 2 3" xfId="1606" xr:uid="{00000000-0005-0000-0000-00008A0D0000}"/>
    <cellStyle name="Hyperlink 4 4 2 2 2 3 2" xfId="3817" xr:uid="{00000000-0005-0000-0000-00008B0D0000}"/>
    <cellStyle name="Hyperlink 4 4 2 2 2 4" xfId="2712" xr:uid="{00000000-0005-0000-0000-00008C0D0000}"/>
    <cellStyle name="Hyperlink 4 4 2 2 3" xfId="769" xr:uid="{00000000-0005-0000-0000-00008D0D0000}"/>
    <cellStyle name="Hyperlink 4 4 2 2 3 2" xfId="1882" xr:uid="{00000000-0005-0000-0000-00008E0D0000}"/>
    <cellStyle name="Hyperlink 4 4 2 2 3 2 2" xfId="4093" xr:uid="{00000000-0005-0000-0000-00008F0D0000}"/>
    <cellStyle name="Hyperlink 4 4 2 2 3 3" xfId="2988" xr:uid="{00000000-0005-0000-0000-0000900D0000}"/>
    <cellStyle name="Hyperlink 4 4 2 2 4" xfId="1330" xr:uid="{00000000-0005-0000-0000-0000910D0000}"/>
    <cellStyle name="Hyperlink 4 4 2 2 4 2" xfId="3541" xr:uid="{00000000-0005-0000-0000-0000920D0000}"/>
    <cellStyle name="Hyperlink 4 4 2 2 5" xfId="2436" xr:uid="{00000000-0005-0000-0000-0000930D0000}"/>
    <cellStyle name="Hyperlink 4 4 2 3" xfId="309" xr:uid="{00000000-0005-0000-0000-0000940D0000}"/>
    <cellStyle name="Hyperlink 4 4 2 3 2" xfId="585" xr:uid="{00000000-0005-0000-0000-0000950D0000}"/>
    <cellStyle name="Hyperlink 4 4 2 3 2 2" xfId="1137" xr:uid="{00000000-0005-0000-0000-0000960D0000}"/>
    <cellStyle name="Hyperlink 4 4 2 3 2 2 2" xfId="2250" xr:uid="{00000000-0005-0000-0000-0000970D0000}"/>
    <cellStyle name="Hyperlink 4 4 2 3 2 2 2 2" xfId="4461" xr:uid="{00000000-0005-0000-0000-0000980D0000}"/>
    <cellStyle name="Hyperlink 4 4 2 3 2 2 3" xfId="3356" xr:uid="{00000000-0005-0000-0000-0000990D0000}"/>
    <cellStyle name="Hyperlink 4 4 2 3 2 3" xfId="1698" xr:uid="{00000000-0005-0000-0000-00009A0D0000}"/>
    <cellStyle name="Hyperlink 4 4 2 3 2 3 2" xfId="3909" xr:uid="{00000000-0005-0000-0000-00009B0D0000}"/>
    <cellStyle name="Hyperlink 4 4 2 3 2 4" xfId="2804" xr:uid="{00000000-0005-0000-0000-00009C0D0000}"/>
    <cellStyle name="Hyperlink 4 4 2 3 3" xfId="861" xr:uid="{00000000-0005-0000-0000-00009D0D0000}"/>
    <cellStyle name="Hyperlink 4 4 2 3 3 2" xfId="1974" xr:uid="{00000000-0005-0000-0000-00009E0D0000}"/>
    <cellStyle name="Hyperlink 4 4 2 3 3 2 2" xfId="4185" xr:uid="{00000000-0005-0000-0000-00009F0D0000}"/>
    <cellStyle name="Hyperlink 4 4 2 3 3 3" xfId="3080" xr:uid="{00000000-0005-0000-0000-0000A00D0000}"/>
    <cellStyle name="Hyperlink 4 4 2 3 4" xfId="1422" xr:uid="{00000000-0005-0000-0000-0000A10D0000}"/>
    <cellStyle name="Hyperlink 4 4 2 3 4 2" xfId="3633" xr:uid="{00000000-0005-0000-0000-0000A20D0000}"/>
    <cellStyle name="Hyperlink 4 4 2 3 5" xfId="2528" xr:uid="{00000000-0005-0000-0000-0000A30D0000}"/>
    <cellStyle name="Hyperlink 4 4 2 4" xfId="401" xr:uid="{00000000-0005-0000-0000-0000A40D0000}"/>
    <cellStyle name="Hyperlink 4 4 2 4 2" xfId="953" xr:uid="{00000000-0005-0000-0000-0000A50D0000}"/>
    <cellStyle name="Hyperlink 4 4 2 4 2 2" xfId="2066" xr:uid="{00000000-0005-0000-0000-0000A60D0000}"/>
    <cellStyle name="Hyperlink 4 4 2 4 2 2 2" xfId="4277" xr:uid="{00000000-0005-0000-0000-0000A70D0000}"/>
    <cellStyle name="Hyperlink 4 4 2 4 2 3" xfId="3172" xr:uid="{00000000-0005-0000-0000-0000A80D0000}"/>
    <cellStyle name="Hyperlink 4 4 2 4 3" xfId="1514" xr:uid="{00000000-0005-0000-0000-0000A90D0000}"/>
    <cellStyle name="Hyperlink 4 4 2 4 3 2" xfId="3725" xr:uid="{00000000-0005-0000-0000-0000AA0D0000}"/>
    <cellStyle name="Hyperlink 4 4 2 4 4" xfId="2620" xr:uid="{00000000-0005-0000-0000-0000AB0D0000}"/>
    <cellStyle name="Hyperlink 4 4 2 5" xfId="677" xr:uid="{00000000-0005-0000-0000-0000AC0D0000}"/>
    <cellStyle name="Hyperlink 4 4 2 5 2" xfId="1790" xr:uid="{00000000-0005-0000-0000-0000AD0D0000}"/>
    <cellStyle name="Hyperlink 4 4 2 5 2 2" xfId="4001" xr:uid="{00000000-0005-0000-0000-0000AE0D0000}"/>
    <cellStyle name="Hyperlink 4 4 2 5 3" xfId="2896" xr:uid="{00000000-0005-0000-0000-0000AF0D0000}"/>
    <cellStyle name="Hyperlink 4 4 2 6" xfId="1238" xr:uid="{00000000-0005-0000-0000-0000B00D0000}"/>
    <cellStyle name="Hyperlink 4 4 2 6 2" xfId="3449" xr:uid="{00000000-0005-0000-0000-0000B10D0000}"/>
    <cellStyle name="Hyperlink 4 4 2 7" xfId="2344" xr:uid="{00000000-0005-0000-0000-0000B20D0000}"/>
    <cellStyle name="Hyperlink 4 4 3" xfId="171" xr:uid="{00000000-0005-0000-0000-0000B30D0000}"/>
    <cellStyle name="Hyperlink 4 4 3 2" xfId="447" xr:uid="{00000000-0005-0000-0000-0000B40D0000}"/>
    <cellStyle name="Hyperlink 4 4 3 2 2" xfId="999" xr:uid="{00000000-0005-0000-0000-0000B50D0000}"/>
    <cellStyle name="Hyperlink 4 4 3 2 2 2" xfId="2112" xr:uid="{00000000-0005-0000-0000-0000B60D0000}"/>
    <cellStyle name="Hyperlink 4 4 3 2 2 2 2" xfId="4323" xr:uid="{00000000-0005-0000-0000-0000B70D0000}"/>
    <cellStyle name="Hyperlink 4 4 3 2 2 3" xfId="3218" xr:uid="{00000000-0005-0000-0000-0000B80D0000}"/>
    <cellStyle name="Hyperlink 4 4 3 2 3" xfId="1560" xr:uid="{00000000-0005-0000-0000-0000B90D0000}"/>
    <cellStyle name="Hyperlink 4 4 3 2 3 2" xfId="3771" xr:uid="{00000000-0005-0000-0000-0000BA0D0000}"/>
    <cellStyle name="Hyperlink 4 4 3 2 4" xfId="2666" xr:uid="{00000000-0005-0000-0000-0000BB0D0000}"/>
    <cellStyle name="Hyperlink 4 4 3 3" xfId="723" xr:uid="{00000000-0005-0000-0000-0000BC0D0000}"/>
    <cellStyle name="Hyperlink 4 4 3 3 2" xfId="1836" xr:uid="{00000000-0005-0000-0000-0000BD0D0000}"/>
    <cellStyle name="Hyperlink 4 4 3 3 2 2" xfId="4047" xr:uid="{00000000-0005-0000-0000-0000BE0D0000}"/>
    <cellStyle name="Hyperlink 4 4 3 3 3" xfId="2942" xr:uid="{00000000-0005-0000-0000-0000BF0D0000}"/>
    <cellStyle name="Hyperlink 4 4 3 4" xfId="1284" xr:uid="{00000000-0005-0000-0000-0000C00D0000}"/>
    <cellStyle name="Hyperlink 4 4 3 4 2" xfId="3495" xr:uid="{00000000-0005-0000-0000-0000C10D0000}"/>
    <cellStyle name="Hyperlink 4 4 3 5" xfId="2390" xr:uid="{00000000-0005-0000-0000-0000C20D0000}"/>
    <cellStyle name="Hyperlink 4 4 4" xfId="263" xr:uid="{00000000-0005-0000-0000-0000C30D0000}"/>
    <cellStyle name="Hyperlink 4 4 4 2" xfId="539" xr:uid="{00000000-0005-0000-0000-0000C40D0000}"/>
    <cellStyle name="Hyperlink 4 4 4 2 2" xfId="1091" xr:uid="{00000000-0005-0000-0000-0000C50D0000}"/>
    <cellStyle name="Hyperlink 4 4 4 2 2 2" xfId="2204" xr:uid="{00000000-0005-0000-0000-0000C60D0000}"/>
    <cellStyle name="Hyperlink 4 4 4 2 2 2 2" xfId="4415" xr:uid="{00000000-0005-0000-0000-0000C70D0000}"/>
    <cellStyle name="Hyperlink 4 4 4 2 2 3" xfId="3310" xr:uid="{00000000-0005-0000-0000-0000C80D0000}"/>
    <cellStyle name="Hyperlink 4 4 4 2 3" xfId="1652" xr:uid="{00000000-0005-0000-0000-0000C90D0000}"/>
    <cellStyle name="Hyperlink 4 4 4 2 3 2" xfId="3863" xr:uid="{00000000-0005-0000-0000-0000CA0D0000}"/>
    <cellStyle name="Hyperlink 4 4 4 2 4" xfId="2758" xr:uid="{00000000-0005-0000-0000-0000CB0D0000}"/>
    <cellStyle name="Hyperlink 4 4 4 3" xfId="815" xr:uid="{00000000-0005-0000-0000-0000CC0D0000}"/>
    <cellStyle name="Hyperlink 4 4 4 3 2" xfId="1928" xr:uid="{00000000-0005-0000-0000-0000CD0D0000}"/>
    <cellStyle name="Hyperlink 4 4 4 3 2 2" xfId="4139" xr:uid="{00000000-0005-0000-0000-0000CE0D0000}"/>
    <cellStyle name="Hyperlink 4 4 4 3 3" xfId="3034" xr:uid="{00000000-0005-0000-0000-0000CF0D0000}"/>
    <cellStyle name="Hyperlink 4 4 4 4" xfId="1376" xr:uid="{00000000-0005-0000-0000-0000D00D0000}"/>
    <cellStyle name="Hyperlink 4 4 4 4 2" xfId="3587" xr:uid="{00000000-0005-0000-0000-0000D10D0000}"/>
    <cellStyle name="Hyperlink 4 4 4 5" xfId="2482" xr:uid="{00000000-0005-0000-0000-0000D20D0000}"/>
    <cellStyle name="Hyperlink 4 4 5" xfId="355" xr:uid="{00000000-0005-0000-0000-0000D30D0000}"/>
    <cellStyle name="Hyperlink 4 4 5 2" xfId="907" xr:uid="{00000000-0005-0000-0000-0000D40D0000}"/>
    <cellStyle name="Hyperlink 4 4 5 2 2" xfId="2020" xr:uid="{00000000-0005-0000-0000-0000D50D0000}"/>
    <cellStyle name="Hyperlink 4 4 5 2 2 2" xfId="4231" xr:uid="{00000000-0005-0000-0000-0000D60D0000}"/>
    <cellStyle name="Hyperlink 4 4 5 2 3" xfId="3126" xr:uid="{00000000-0005-0000-0000-0000D70D0000}"/>
    <cellStyle name="Hyperlink 4 4 5 3" xfId="1468" xr:uid="{00000000-0005-0000-0000-0000D80D0000}"/>
    <cellStyle name="Hyperlink 4 4 5 3 2" xfId="3679" xr:uid="{00000000-0005-0000-0000-0000D90D0000}"/>
    <cellStyle name="Hyperlink 4 4 5 4" xfId="2574" xr:uid="{00000000-0005-0000-0000-0000DA0D0000}"/>
    <cellStyle name="Hyperlink 4 4 6" xfId="631" xr:uid="{00000000-0005-0000-0000-0000DB0D0000}"/>
    <cellStyle name="Hyperlink 4 4 6 2" xfId="1744" xr:uid="{00000000-0005-0000-0000-0000DC0D0000}"/>
    <cellStyle name="Hyperlink 4 4 6 2 2" xfId="3955" xr:uid="{00000000-0005-0000-0000-0000DD0D0000}"/>
    <cellStyle name="Hyperlink 4 4 6 3" xfId="2850" xr:uid="{00000000-0005-0000-0000-0000DE0D0000}"/>
    <cellStyle name="Hyperlink 4 4 7" xfId="1192" xr:uid="{00000000-0005-0000-0000-0000DF0D0000}"/>
    <cellStyle name="Hyperlink 4 4 7 2" xfId="3403" xr:uid="{00000000-0005-0000-0000-0000E00D0000}"/>
    <cellStyle name="Hyperlink 4 4 8" xfId="2298" xr:uid="{00000000-0005-0000-0000-0000E10D0000}"/>
    <cellStyle name="Hyperlink 4 5" xfId="105" xr:uid="{00000000-0005-0000-0000-0000E20D0000}"/>
    <cellStyle name="Hyperlink 4 5 2" xfId="197" xr:uid="{00000000-0005-0000-0000-0000E30D0000}"/>
    <cellStyle name="Hyperlink 4 5 2 2" xfId="473" xr:uid="{00000000-0005-0000-0000-0000E40D0000}"/>
    <cellStyle name="Hyperlink 4 5 2 2 2" xfId="1025" xr:uid="{00000000-0005-0000-0000-0000E50D0000}"/>
    <cellStyle name="Hyperlink 4 5 2 2 2 2" xfId="2138" xr:uid="{00000000-0005-0000-0000-0000E60D0000}"/>
    <cellStyle name="Hyperlink 4 5 2 2 2 2 2" xfId="4349" xr:uid="{00000000-0005-0000-0000-0000E70D0000}"/>
    <cellStyle name="Hyperlink 4 5 2 2 2 3" xfId="3244" xr:uid="{00000000-0005-0000-0000-0000E80D0000}"/>
    <cellStyle name="Hyperlink 4 5 2 2 3" xfId="1586" xr:uid="{00000000-0005-0000-0000-0000E90D0000}"/>
    <cellStyle name="Hyperlink 4 5 2 2 3 2" xfId="3797" xr:uid="{00000000-0005-0000-0000-0000EA0D0000}"/>
    <cellStyle name="Hyperlink 4 5 2 2 4" xfId="2692" xr:uid="{00000000-0005-0000-0000-0000EB0D0000}"/>
    <cellStyle name="Hyperlink 4 5 2 3" xfId="749" xr:uid="{00000000-0005-0000-0000-0000EC0D0000}"/>
    <cellStyle name="Hyperlink 4 5 2 3 2" xfId="1862" xr:uid="{00000000-0005-0000-0000-0000ED0D0000}"/>
    <cellStyle name="Hyperlink 4 5 2 3 2 2" xfId="4073" xr:uid="{00000000-0005-0000-0000-0000EE0D0000}"/>
    <cellStyle name="Hyperlink 4 5 2 3 3" xfId="2968" xr:uid="{00000000-0005-0000-0000-0000EF0D0000}"/>
    <cellStyle name="Hyperlink 4 5 2 4" xfId="1310" xr:uid="{00000000-0005-0000-0000-0000F00D0000}"/>
    <cellStyle name="Hyperlink 4 5 2 4 2" xfId="3521" xr:uid="{00000000-0005-0000-0000-0000F10D0000}"/>
    <cellStyle name="Hyperlink 4 5 2 5" xfId="2416" xr:uid="{00000000-0005-0000-0000-0000F20D0000}"/>
    <cellStyle name="Hyperlink 4 5 3" xfId="289" xr:uid="{00000000-0005-0000-0000-0000F30D0000}"/>
    <cellStyle name="Hyperlink 4 5 3 2" xfId="565" xr:uid="{00000000-0005-0000-0000-0000F40D0000}"/>
    <cellStyle name="Hyperlink 4 5 3 2 2" xfId="1117" xr:uid="{00000000-0005-0000-0000-0000F50D0000}"/>
    <cellStyle name="Hyperlink 4 5 3 2 2 2" xfId="2230" xr:uid="{00000000-0005-0000-0000-0000F60D0000}"/>
    <cellStyle name="Hyperlink 4 5 3 2 2 2 2" xfId="4441" xr:uid="{00000000-0005-0000-0000-0000F70D0000}"/>
    <cellStyle name="Hyperlink 4 5 3 2 2 3" xfId="3336" xr:uid="{00000000-0005-0000-0000-0000F80D0000}"/>
    <cellStyle name="Hyperlink 4 5 3 2 3" xfId="1678" xr:uid="{00000000-0005-0000-0000-0000F90D0000}"/>
    <cellStyle name="Hyperlink 4 5 3 2 3 2" xfId="3889" xr:uid="{00000000-0005-0000-0000-0000FA0D0000}"/>
    <cellStyle name="Hyperlink 4 5 3 2 4" xfId="2784" xr:uid="{00000000-0005-0000-0000-0000FB0D0000}"/>
    <cellStyle name="Hyperlink 4 5 3 3" xfId="841" xr:uid="{00000000-0005-0000-0000-0000FC0D0000}"/>
    <cellStyle name="Hyperlink 4 5 3 3 2" xfId="1954" xr:uid="{00000000-0005-0000-0000-0000FD0D0000}"/>
    <cellStyle name="Hyperlink 4 5 3 3 2 2" xfId="4165" xr:uid="{00000000-0005-0000-0000-0000FE0D0000}"/>
    <cellStyle name="Hyperlink 4 5 3 3 3" xfId="3060" xr:uid="{00000000-0005-0000-0000-0000FF0D0000}"/>
    <cellStyle name="Hyperlink 4 5 3 4" xfId="1402" xr:uid="{00000000-0005-0000-0000-0000000E0000}"/>
    <cellStyle name="Hyperlink 4 5 3 4 2" xfId="3613" xr:uid="{00000000-0005-0000-0000-0000010E0000}"/>
    <cellStyle name="Hyperlink 4 5 3 5" xfId="2508" xr:uid="{00000000-0005-0000-0000-0000020E0000}"/>
    <cellStyle name="Hyperlink 4 5 4" xfId="381" xr:uid="{00000000-0005-0000-0000-0000030E0000}"/>
    <cellStyle name="Hyperlink 4 5 4 2" xfId="933" xr:uid="{00000000-0005-0000-0000-0000040E0000}"/>
    <cellStyle name="Hyperlink 4 5 4 2 2" xfId="2046" xr:uid="{00000000-0005-0000-0000-0000050E0000}"/>
    <cellStyle name="Hyperlink 4 5 4 2 2 2" xfId="4257" xr:uid="{00000000-0005-0000-0000-0000060E0000}"/>
    <cellStyle name="Hyperlink 4 5 4 2 3" xfId="3152" xr:uid="{00000000-0005-0000-0000-0000070E0000}"/>
    <cellStyle name="Hyperlink 4 5 4 3" xfId="1494" xr:uid="{00000000-0005-0000-0000-0000080E0000}"/>
    <cellStyle name="Hyperlink 4 5 4 3 2" xfId="3705" xr:uid="{00000000-0005-0000-0000-0000090E0000}"/>
    <cellStyle name="Hyperlink 4 5 4 4" xfId="2600" xr:uid="{00000000-0005-0000-0000-00000A0E0000}"/>
    <cellStyle name="Hyperlink 4 5 5" xfId="657" xr:uid="{00000000-0005-0000-0000-00000B0E0000}"/>
    <cellStyle name="Hyperlink 4 5 5 2" xfId="1770" xr:uid="{00000000-0005-0000-0000-00000C0E0000}"/>
    <cellStyle name="Hyperlink 4 5 5 2 2" xfId="3981" xr:uid="{00000000-0005-0000-0000-00000D0E0000}"/>
    <cellStyle name="Hyperlink 4 5 5 3" xfId="2876" xr:uid="{00000000-0005-0000-0000-00000E0E0000}"/>
    <cellStyle name="Hyperlink 4 5 6" xfId="1218" xr:uid="{00000000-0005-0000-0000-00000F0E0000}"/>
    <cellStyle name="Hyperlink 4 5 6 2" xfId="3429" xr:uid="{00000000-0005-0000-0000-0000100E0000}"/>
    <cellStyle name="Hyperlink 4 5 7" xfId="2324" xr:uid="{00000000-0005-0000-0000-0000110E0000}"/>
    <cellStyle name="Hyperlink 4 6" xfId="151" xr:uid="{00000000-0005-0000-0000-0000120E0000}"/>
    <cellStyle name="Hyperlink 4 6 2" xfId="427" xr:uid="{00000000-0005-0000-0000-0000130E0000}"/>
    <cellStyle name="Hyperlink 4 6 2 2" xfId="979" xr:uid="{00000000-0005-0000-0000-0000140E0000}"/>
    <cellStyle name="Hyperlink 4 6 2 2 2" xfId="2092" xr:uid="{00000000-0005-0000-0000-0000150E0000}"/>
    <cellStyle name="Hyperlink 4 6 2 2 2 2" xfId="4303" xr:uid="{00000000-0005-0000-0000-0000160E0000}"/>
    <cellStyle name="Hyperlink 4 6 2 2 3" xfId="3198" xr:uid="{00000000-0005-0000-0000-0000170E0000}"/>
    <cellStyle name="Hyperlink 4 6 2 3" xfId="1540" xr:uid="{00000000-0005-0000-0000-0000180E0000}"/>
    <cellStyle name="Hyperlink 4 6 2 3 2" xfId="3751" xr:uid="{00000000-0005-0000-0000-0000190E0000}"/>
    <cellStyle name="Hyperlink 4 6 2 4" xfId="2646" xr:uid="{00000000-0005-0000-0000-00001A0E0000}"/>
    <cellStyle name="Hyperlink 4 6 3" xfId="703" xr:uid="{00000000-0005-0000-0000-00001B0E0000}"/>
    <cellStyle name="Hyperlink 4 6 3 2" xfId="1816" xr:uid="{00000000-0005-0000-0000-00001C0E0000}"/>
    <cellStyle name="Hyperlink 4 6 3 2 2" xfId="4027" xr:uid="{00000000-0005-0000-0000-00001D0E0000}"/>
    <cellStyle name="Hyperlink 4 6 3 3" xfId="2922" xr:uid="{00000000-0005-0000-0000-00001E0E0000}"/>
    <cellStyle name="Hyperlink 4 6 4" xfId="1264" xr:uid="{00000000-0005-0000-0000-00001F0E0000}"/>
    <cellStyle name="Hyperlink 4 6 4 2" xfId="3475" xr:uid="{00000000-0005-0000-0000-0000200E0000}"/>
    <cellStyle name="Hyperlink 4 6 5" xfId="2370" xr:uid="{00000000-0005-0000-0000-0000210E0000}"/>
    <cellStyle name="Hyperlink 4 7" xfId="243" xr:uid="{00000000-0005-0000-0000-0000220E0000}"/>
    <cellStyle name="Hyperlink 4 7 2" xfId="519" xr:uid="{00000000-0005-0000-0000-0000230E0000}"/>
    <cellStyle name="Hyperlink 4 7 2 2" xfId="1071" xr:uid="{00000000-0005-0000-0000-0000240E0000}"/>
    <cellStyle name="Hyperlink 4 7 2 2 2" xfId="2184" xr:uid="{00000000-0005-0000-0000-0000250E0000}"/>
    <cellStyle name="Hyperlink 4 7 2 2 2 2" xfId="4395" xr:uid="{00000000-0005-0000-0000-0000260E0000}"/>
    <cellStyle name="Hyperlink 4 7 2 2 3" xfId="3290" xr:uid="{00000000-0005-0000-0000-0000270E0000}"/>
    <cellStyle name="Hyperlink 4 7 2 3" xfId="1632" xr:uid="{00000000-0005-0000-0000-0000280E0000}"/>
    <cellStyle name="Hyperlink 4 7 2 3 2" xfId="3843" xr:uid="{00000000-0005-0000-0000-0000290E0000}"/>
    <cellStyle name="Hyperlink 4 7 2 4" xfId="2738" xr:uid="{00000000-0005-0000-0000-00002A0E0000}"/>
    <cellStyle name="Hyperlink 4 7 3" xfId="795" xr:uid="{00000000-0005-0000-0000-00002B0E0000}"/>
    <cellStyle name="Hyperlink 4 7 3 2" xfId="1908" xr:uid="{00000000-0005-0000-0000-00002C0E0000}"/>
    <cellStyle name="Hyperlink 4 7 3 2 2" xfId="4119" xr:uid="{00000000-0005-0000-0000-00002D0E0000}"/>
    <cellStyle name="Hyperlink 4 7 3 3" xfId="3014" xr:uid="{00000000-0005-0000-0000-00002E0E0000}"/>
    <cellStyle name="Hyperlink 4 7 4" xfId="1356" xr:uid="{00000000-0005-0000-0000-00002F0E0000}"/>
    <cellStyle name="Hyperlink 4 7 4 2" xfId="3567" xr:uid="{00000000-0005-0000-0000-0000300E0000}"/>
    <cellStyle name="Hyperlink 4 7 5" xfId="2462" xr:uid="{00000000-0005-0000-0000-0000310E0000}"/>
    <cellStyle name="Hyperlink 4 8" xfId="335" xr:uid="{00000000-0005-0000-0000-0000320E0000}"/>
    <cellStyle name="Hyperlink 4 8 2" xfId="887" xr:uid="{00000000-0005-0000-0000-0000330E0000}"/>
    <cellStyle name="Hyperlink 4 8 2 2" xfId="2000" xr:uid="{00000000-0005-0000-0000-0000340E0000}"/>
    <cellStyle name="Hyperlink 4 8 2 2 2" xfId="4211" xr:uid="{00000000-0005-0000-0000-0000350E0000}"/>
    <cellStyle name="Hyperlink 4 8 2 3" xfId="3106" xr:uid="{00000000-0005-0000-0000-0000360E0000}"/>
    <cellStyle name="Hyperlink 4 8 3" xfId="1448" xr:uid="{00000000-0005-0000-0000-0000370E0000}"/>
    <cellStyle name="Hyperlink 4 8 3 2" xfId="3659" xr:uid="{00000000-0005-0000-0000-0000380E0000}"/>
    <cellStyle name="Hyperlink 4 8 4" xfId="2554" xr:uid="{00000000-0005-0000-0000-0000390E0000}"/>
    <cellStyle name="Hyperlink 4 9" xfId="611" xr:uid="{00000000-0005-0000-0000-00003A0E0000}"/>
    <cellStyle name="Hyperlink 4 9 2" xfId="1724" xr:uid="{00000000-0005-0000-0000-00003B0E0000}"/>
    <cellStyle name="Hyperlink 4 9 2 2" xfId="3935" xr:uid="{00000000-0005-0000-0000-00003C0E0000}"/>
    <cellStyle name="Hyperlink 4 9 3" xfId="2830" xr:uid="{00000000-0005-0000-0000-00003D0E0000}"/>
    <cellStyle name="Hyperlink 5" xfId="59" xr:uid="{00000000-0005-0000-0000-00003E0E0000}"/>
    <cellStyle name="Hyperlink 5 10" xfId="2279" xr:uid="{00000000-0005-0000-0000-00003F0E0000}"/>
    <cellStyle name="Hyperlink 5 2" xfId="70" xr:uid="{00000000-0005-0000-0000-0000400E0000}"/>
    <cellStyle name="Hyperlink 5 2 2" xfId="90" xr:uid="{00000000-0005-0000-0000-0000410E0000}"/>
    <cellStyle name="Hyperlink 5 2 2 2" xfId="136" xr:uid="{00000000-0005-0000-0000-0000420E0000}"/>
    <cellStyle name="Hyperlink 5 2 2 2 2" xfId="228" xr:uid="{00000000-0005-0000-0000-0000430E0000}"/>
    <cellStyle name="Hyperlink 5 2 2 2 2 2" xfId="504" xr:uid="{00000000-0005-0000-0000-0000440E0000}"/>
    <cellStyle name="Hyperlink 5 2 2 2 2 2 2" xfId="1056" xr:uid="{00000000-0005-0000-0000-0000450E0000}"/>
    <cellStyle name="Hyperlink 5 2 2 2 2 2 2 2" xfId="2169" xr:uid="{00000000-0005-0000-0000-0000460E0000}"/>
    <cellStyle name="Hyperlink 5 2 2 2 2 2 2 2 2" xfId="4380" xr:uid="{00000000-0005-0000-0000-0000470E0000}"/>
    <cellStyle name="Hyperlink 5 2 2 2 2 2 2 3" xfId="3275" xr:uid="{00000000-0005-0000-0000-0000480E0000}"/>
    <cellStyle name="Hyperlink 5 2 2 2 2 2 3" xfId="1617" xr:uid="{00000000-0005-0000-0000-0000490E0000}"/>
    <cellStyle name="Hyperlink 5 2 2 2 2 2 3 2" xfId="3828" xr:uid="{00000000-0005-0000-0000-00004A0E0000}"/>
    <cellStyle name="Hyperlink 5 2 2 2 2 2 4" xfId="2723" xr:uid="{00000000-0005-0000-0000-00004B0E0000}"/>
    <cellStyle name="Hyperlink 5 2 2 2 2 3" xfId="780" xr:uid="{00000000-0005-0000-0000-00004C0E0000}"/>
    <cellStyle name="Hyperlink 5 2 2 2 2 3 2" xfId="1893" xr:uid="{00000000-0005-0000-0000-00004D0E0000}"/>
    <cellStyle name="Hyperlink 5 2 2 2 2 3 2 2" xfId="4104" xr:uid="{00000000-0005-0000-0000-00004E0E0000}"/>
    <cellStyle name="Hyperlink 5 2 2 2 2 3 3" xfId="2999" xr:uid="{00000000-0005-0000-0000-00004F0E0000}"/>
    <cellStyle name="Hyperlink 5 2 2 2 2 4" xfId="1341" xr:uid="{00000000-0005-0000-0000-0000500E0000}"/>
    <cellStyle name="Hyperlink 5 2 2 2 2 4 2" xfId="3552" xr:uid="{00000000-0005-0000-0000-0000510E0000}"/>
    <cellStyle name="Hyperlink 5 2 2 2 2 5" xfId="2447" xr:uid="{00000000-0005-0000-0000-0000520E0000}"/>
    <cellStyle name="Hyperlink 5 2 2 2 3" xfId="320" xr:uid="{00000000-0005-0000-0000-0000530E0000}"/>
    <cellStyle name="Hyperlink 5 2 2 2 3 2" xfId="596" xr:uid="{00000000-0005-0000-0000-0000540E0000}"/>
    <cellStyle name="Hyperlink 5 2 2 2 3 2 2" xfId="1148" xr:uid="{00000000-0005-0000-0000-0000550E0000}"/>
    <cellStyle name="Hyperlink 5 2 2 2 3 2 2 2" xfId="2261" xr:uid="{00000000-0005-0000-0000-0000560E0000}"/>
    <cellStyle name="Hyperlink 5 2 2 2 3 2 2 2 2" xfId="4472" xr:uid="{00000000-0005-0000-0000-0000570E0000}"/>
    <cellStyle name="Hyperlink 5 2 2 2 3 2 2 3" xfId="3367" xr:uid="{00000000-0005-0000-0000-0000580E0000}"/>
    <cellStyle name="Hyperlink 5 2 2 2 3 2 3" xfId="1709" xr:uid="{00000000-0005-0000-0000-0000590E0000}"/>
    <cellStyle name="Hyperlink 5 2 2 2 3 2 3 2" xfId="3920" xr:uid="{00000000-0005-0000-0000-00005A0E0000}"/>
    <cellStyle name="Hyperlink 5 2 2 2 3 2 4" xfId="2815" xr:uid="{00000000-0005-0000-0000-00005B0E0000}"/>
    <cellStyle name="Hyperlink 5 2 2 2 3 3" xfId="872" xr:uid="{00000000-0005-0000-0000-00005C0E0000}"/>
    <cellStyle name="Hyperlink 5 2 2 2 3 3 2" xfId="1985" xr:uid="{00000000-0005-0000-0000-00005D0E0000}"/>
    <cellStyle name="Hyperlink 5 2 2 2 3 3 2 2" xfId="4196" xr:uid="{00000000-0005-0000-0000-00005E0E0000}"/>
    <cellStyle name="Hyperlink 5 2 2 2 3 3 3" xfId="3091" xr:uid="{00000000-0005-0000-0000-00005F0E0000}"/>
    <cellStyle name="Hyperlink 5 2 2 2 3 4" xfId="1433" xr:uid="{00000000-0005-0000-0000-0000600E0000}"/>
    <cellStyle name="Hyperlink 5 2 2 2 3 4 2" xfId="3644" xr:uid="{00000000-0005-0000-0000-0000610E0000}"/>
    <cellStyle name="Hyperlink 5 2 2 2 3 5" xfId="2539" xr:uid="{00000000-0005-0000-0000-0000620E0000}"/>
    <cellStyle name="Hyperlink 5 2 2 2 4" xfId="412" xr:uid="{00000000-0005-0000-0000-0000630E0000}"/>
    <cellStyle name="Hyperlink 5 2 2 2 4 2" xfId="964" xr:uid="{00000000-0005-0000-0000-0000640E0000}"/>
    <cellStyle name="Hyperlink 5 2 2 2 4 2 2" xfId="2077" xr:uid="{00000000-0005-0000-0000-0000650E0000}"/>
    <cellStyle name="Hyperlink 5 2 2 2 4 2 2 2" xfId="4288" xr:uid="{00000000-0005-0000-0000-0000660E0000}"/>
    <cellStyle name="Hyperlink 5 2 2 2 4 2 3" xfId="3183" xr:uid="{00000000-0005-0000-0000-0000670E0000}"/>
    <cellStyle name="Hyperlink 5 2 2 2 4 3" xfId="1525" xr:uid="{00000000-0005-0000-0000-0000680E0000}"/>
    <cellStyle name="Hyperlink 5 2 2 2 4 3 2" xfId="3736" xr:uid="{00000000-0005-0000-0000-0000690E0000}"/>
    <cellStyle name="Hyperlink 5 2 2 2 4 4" xfId="2631" xr:uid="{00000000-0005-0000-0000-00006A0E0000}"/>
    <cellStyle name="Hyperlink 5 2 2 2 5" xfId="688" xr:uid="{00000000-0005-0000-0000-00006B0E0000}"/>
    <cellStyle name="Hyperlink 5 2 2 2 5 2" xfId="1801" xr:uid="{00000000-0005-0000-0000-00006C0E0000}"/>
    <cellStyle name="Hyperlink 5 2 2 2 5 2 2" xfId="4012" xr:uid="{00000000-0005-0000-0000-00006D0E0000}"/>
    <cellStyle name="Hyperlink 5 2 2 2 5 3" xfId="2907" xr:uid="{00000000-0005-0000-0000-00006E0E0000}"/>
    <cellStyle name="Hyperlink 5 2 2 2 6" xfId="1249" xr:uid="{00000000-0005-0000-0000-00006F0E0000}"/>
    <cellStyle name="Hyperlink 5 2 2 2 6 2" xfId="3460" xr:uid="{00000000-0005-0000-0000-0000700E0000}"/>
    <cellStyle name="Hyperlink 5 2 2 2 7" xfId="2355" xr:uid="{00000000-0005-0000-0000-0000710E0000}"/>
    <cellStyle name="Hyperlink 5 2 2 3" xfId="182" xr:uid="{00000000-0005-0000-0000-0000720E0000}"/>
    <cellStyle name="Hyperlink 5 2 2 3 2" xfId="458" xr:uid="{00000000-0005-0000-0000-0000730E0000}"/>
    <cellStyle name="Hyperlink 5 2 2 3 2 2" xfId="1010" xr:uid="{00000000-0005-0000-0000-0000740E0000}"/>
    <cellStyle name="Hyperlink 5 2 2 3 2 2 2" xfId="2123" xr:uid="{00000000-0005-0000-0000-0000750E0000}"/>
    <cellStyle name="Hyperlink 5 2 2 3 2 2 2 2" xfId="4334" xr:uid="{00000000-0005-0000-0000-0000760E0000}"/>
    <cellStyle name="Hyperlink 5 2 2 3 2 2 3" xfId="3229" xr:uid="{00000000-0005-0000-0000-0000770E0000}"/>
    <cellStyle name="Hyperlink 5 2 2 3 2 3" xfId="1571" xr:uid="{00000000-0005-0000-0000-0000780E0000}"/>
    <cellStyle name="Hyperlink 5 2 2 3 2 3 2" xfId="3782" xr:uid="{00000000-0005-0000-0000-0000790E0000}"/>
    <cellStyle name="Hyperlink 5 2 2 3 2 4" xfId="2677" xr:uid="{00000000-0005-0000-0000-00007A0E0000}"/>
    <cellStyle name="Hyperlink 5 2 2 3 3" xfId="734" xr:uid="{00000000-0005-0000-0000-00007B0E0000}"/>
    <cellStyle name="Hyperlink 5 2 2 3 3 2" xfId="1847" xr:uid="{00000000-0005-0000-0000-00007C0E0000}"/>
    <cellStyle name="Hyperlink 5 2 2 3 3 2 2" xfId="4058" xr:uid="{00000000-0005-0000-0000-00007D0E0000}"/>
    <cellStyle name="Hyperlink 5 2 2 3 3 3" xfId="2953" xr:uid="{00000000-0005-0000-0000-00007E0E0000}"/>
    <cellStyle name="Hyperlink 5 2 2 3 4" xfId="1295" xr:uid="{00000000-0005-0000-0000-00007F0E0000}"/>
    <cellStyle name="Hyperlink 5 2 2 3 4 2" xfId="3506" xr:uid="{00000000-0005-0000-0000-0000800E0000}"/>
    <cellStyle name="Hyperlink 5 2 2 3 5" xfId="2401" xr:uid="{00000000-0005-0000-0000-0000810E0000}"/>
    <cellStyle name="Hyperlink 5 2 2 4" xfId="274" xr:uid="{00000000-0005-0000-0000-0000820E0000}"/>
    <cellStyle name="Hyperlink 5 2 2 4 2" xfId="550" xr:uid="{00000000-0005-0000-0000-0000830E0000}"/>
    <cellStyle name="Hyperlink 5 2 2 4 2 2" xfId="1102" xr:uid="{00000000-0005-0000-0000-0000840E0000}"/>
    <cellStyle name="Hyperlink 5 2 2 4 2 2 2" xfId="2215" xr:uid="{00000000-0005-0000-0000-0000850E0000}"/>
    <cellStyle name="Hyperlink 5 2 2 4 2 2 2 2" xfId="4426" xr:uid="{00000000-0005-0000-0000-0000860E0000}"/>
    <cellStyle name="Hyperlink 5 2 2 4 2 2 3" xfId="3321" xr:uid="{00000000-0005-0000-0000-0000870E0000}"/>
    <cellStyle name="Hyperlink 5 2 2 4 2 3" xfId="1663" xr:uid="{00000000-0005-0000-0000-0000880E0000}"/>
    <cellStyle name="Hyperlink 5 2 2 4 2 3 2" xfId="3874" xr:uid="{00000000-0005-0000-0000-0000890E0000}"/>
    <cellStyle name="Hyperlink 5 2 2 4 2 4" xfId="2769" xr:uid="{00000000-0005-0000-0000-00008A0E0000}"/>
    <cellStyle name="Hyperlink 5 2 2 4 3" xfId="826" xr:uid="{00000000-0005-0000-0000-00008B0E0000}"/>
    <cellStyle name="Hyperlink 5 2 2 4 3 2" xfId="1939" xr:uid="{00000000-0005-0000-0000-00008C0E0000}"/>
    <cellStyle name="Hyperlink 5 2 2 4 3 2 2" xfId="4150" xr:uid="{00000000-0005-0000-0000-00008D0E0000}"/>
    <cellStyle name="Hyperlink 5 2 2 4 3 3" xfId="3045" xr:uid="{00000000-0005-0000-0000-00008E0E0000}"/>
    <cellStyle name="Hyperlink 5 2 2 4 4" xfId="1387" xr:uid="{00000000-0005-0000-0000-00008F0E0000}"/>
    <cellStyle name="Hyperlink 5 2 2 4 4 2" xfId="3598" xr:uid="{00000000-0005-0000-0000-0000900E0000}"/>
    <cellStyle name="Hyperlink 5 2 2 4 5" xfId="2493" xr:uid="{00000000-0005-0000-0000-0000910E0000}"/>
    <cellStyle name="Hyperlink 5 2 2 5" xfId="366" xr:uid="{00000000-0005-0000-0000-0000920E0000}"/>
    <cellStyle name="Hyperlink 5 2 2 5 2" xfId="918" xr:uid="{00000000-0005-0000-0000-0000930E0000}"/>
    <cellStyle name="Hyperlink 5 2 2 5 2 2" xfId="2031" xr:uid="{00000000-0005-0000-0000-0000940E0000}"/>
    <cellStyle name="Hyperlink 5 2 2 5 2 2 2" xfId="4242" xr:uid="{00000000-0005-0000-0000-0000950E0000}"/>
    <cellStyle name="Hyperlink 5 2 2 5 2 3" xfId="3137" xr:uid="{00000000-0005-0000-0000-0000960E0000}"/>
    <cellStyle name="Hyperlink 5 2 2 5 3" xfId="1479" xr:uid="{00000000-0005-0000-0000-0000970E0000}"/>
    <cellStyle name="Hyperlink 5 2 2 5 3 2" xfId="3690" xr:uid="{00000000-0005-0000-0000-0000980E0000}"/>
    <cellStyle name="Hyperlink 5 2 2 5 4" xfId="2585" xr:uid="{00000000-0005-0000-0000-0000990E0000}"/>
    <cellStyle name="Hyperlink 5 2 2 6" xfId="642" xr:uid="{00000000-0005-0000-0000-00009A0E0000}"/>
    <cellStyle name="Hyperlink 5 2 2 6 2" xfId="1755" xr:uid="{00000000-0005-0000-0000-00009B0E0000}"/>
    <cellStyle name="Hyperlink 5 2 2 6 2 2" xfId="3966" xr:uid="{00000000-0005-0000-0000-00009C0E0000}"/>
    <cellStyle name="Hyperlink 5 2 2 6 3" xfId="2861" xr:uid="{00000000-0005-0000-0000-00009D0E0000}"/>
    <cellStyle name="Hyperlink 5 2 2 7" xfId="1203" xr:uid="{00000000-0005-0000-0000-00009E0E0000}"/>
    <cellStyle name="Hyperlink 5 2 2 7 2" xfId="3414" xr:uid="{00000000-0005-0000-0000-00009F0E0000}"/>
    <cellStyle name="Hyperlink 5 2 2 8" xfId="2309" xr:uid="{00000000-0005-0000-0000-0000A00E0000}"/>
    <cellStyle name="Hyperlink 5 2 3" xfId="116" xr:uid="{00000000-0005-0000-0000-0000A10E0000}"/>
    <cellStyle name="Hyperlink 5 2 3 2" xfId="208" xr:uid="{00000000-0005-0000-0000-0000A20E0000}"/>
    <cellStyle name="Hyperlink 5 2 3 2 2" xfId="484" xr:uid="{00000000-0005-0000-0000-0000A30E0000}"/>
    <cellStyle name="Hyperlink 5 2 3 2 2 2" xfId="1036" xr:uid="{00000000-0005-0000-0000-0000A40E0000}"/>
    <cellStyle name="Hyperlink 5 2 3 2 2 2 2" xfId="2149" xr:uid="{00000000-0005-0000-0000-0000A50E0000}"/>
    <cellStyle name="Hyperlink 5 2 3 2 2 2 2 2" xfId="4360" xr:uid="{00000000-0005-0000-0000-0000A60E0000}"/>
    <cellStyle name="Hyperlink 5 2 3 2 2 2 3" xfId="3255" xr:uid="{00000000-0005-0000-0000-0000A70E0000}"/>
    <cellStyle name="Hyperlink 5 2 3 2 2 3" xfId="1597" xr:uid="{00000000-0005-0000-0000-0000A80E0000}"/>
    <cellStyle name="Hyperlink 5 2 3 2 2 3 2" xfId="3808" xr:uid="{00000000-0005-0000-0000-0000A90E0000}"/>
    <cellStyle name="Hyperlink 5 2 3 2 2 4" xfId="2703" xr:uid="{00000000-0005-0000-0000-0000AA0E0000}"/>
    <cellStyle name="Hyperlink 5 2 3 2 3" xfId="760" xr:uid="{00000000-0005-0000-0000-0000AB0E0000}"/>
    <cellStyle name="Hyperlink 5 2 3 2 3 2" xfId="1873" xr:uid="{00000000-0005-0000-0000-0000AC0E0000}"/>
    <cellStyle name="Hyperlink 5 2 3 2 3 2 2" xfId="4084" xr:uid="{00000000-0005-0000-0000-0000AD0E0000}"/>
    <cellStyle name="Hyperlink 5 2 3 2 3 3" xfId="2979" xr:uid="{00000000-0005-0000-0000-0000AE0E0000}"/>
    <cellStyle name="Hyperlink 5 2 3 2 4" xfId="1321" xr:uid="{00000000-0005-0000-0000-0000AF0E0000}"/>
    <cellStyle name="Hyperlink 5 2 3 2 4 2" xfId="3532" xr:uid="{00000000-0005-0000-0000-0000B00E0000}"/>
    <cellStyle name="Hyperlink 5 2 3 2 5" xfId="2427" xr:uid="{00000000-0005-0000-0000-0000B10E0000}"/>
    <cellStyle name="Hyperlink 5 2 3 3" xfId="300" xr:uid="{00000000-0005-0000-0000-0000B20E0000}"/>
    <cellStyle name="Hyperlink 5 2 3 3 2" xfId="576" xr:uid="{00000000-0005-0000-0000-0000B30E0000}"/>
    <cellStyle name="Hyperlink 5 2 3 3 2 2" xfId="1128" xr:uid="{00000000-0005-0000-0000-0000B40E0000}"/>
    <cellStyle name="Hyperlink 5 2 3 3 2 2 2" xfId="2241" xr:uid="{00000000-0005-0000-0000-0000B50E0000}"/>
    <cellStyle name="Hyperlink 5 2 3 3 2 2 2 2" xfId="4452" xr:uid="{00000000-0005-0000-0000-0000B60E0000}"/>
    <cellStyle name="Hyperlink 5 2 3 3 2 2 3" xfId="3347" xr:uid="{00000000-0005-0000-0000-0000B70E0000}"/>
    <cellStyle name="Hyperlink 5 2 3 3 2 3" xfId="1689" xr:uid="{00000000-0005-0000-0000-0000B80E0000}"/>
    <cellStyle name="Hyperlink 5 2 3 3 2 3 2" xfId="3900" xr:uid="{00000000-0005-0000-0000-0000B90E0000}"/>
    <cellStyle name="Hyperlink 5 2 3 3 2 4" xfId="2795" xr:uid="{00000000-0005-0000-0000-0000BA0E0000}"/>
    <cellStyle name="Hyperlink 5 2 3 3 3" xfId="852" xr:uid="{00000000-0005-0000-0000-0000BB0E0000}"/>
    <cellStyle name="Hyperlink 5 2 3 3 3 2" xfId="1965" xr:uid="{00000000-0005-0000-0000-0000BC0E0000}"/>
    <cellStyle name="Hyperlink 5 2 3 3 3 2 2" xfId="4176" xr:uid="{00000000-0005-0000-0000-0000BD0E0000}"/>
    <cellStyle name="Hyperlink 5 2 3 3 3 3" xfId="3071" xr:uid="{00000000-0005-0000-0000-0000BE0E0000}"/>
    <cellStyle name="Hyperlink 5 2 3 3 4" xfId="1413" xr:uid="{00000000-0005-0000-0000-0000BF0E0000}"/>
    <cellStyle name="Hyperlink 5 2 3 3 4 2" xfId="3624" xr:uid="{00000000-0005-0000-0000-0000C00E0000}"/>
    <cellStyle name="Hyperlink 5 2 3 3 5" xfId="2519" xr:uid="{00000000-0005-0000-0000-0000C10E0000}"/>
    <cellStyle name="Hyperlink 5 2 3 4" xfId="392" xr:uid="{00000000-0005-0000-0000-0000C20E0000}"/>
    <cellStyle name="Hyperlink 5 2 3 4 2" xfId="944" xr:uid="{00000000-0005-0000-0000-0000C30E0000}"/>
    <cellStyle name="Hyperlink 5 2 3 4 2 2" xfId="2057" xr:uid="{00000000-0005-0000-0000-0000C40E0000}"/>
    <cellStyle name="Hyperlink 5 2 3 4 2 2 2" xfId="4268" xr:uid="{00000000-0005-0000-0000-0000C50E0000}"/>
    <cellStyle name="Hyperlink 5 2 3 4 2 3" xfId="3163" xr:uid="{00000000-0005-0000-0000-0000C60E0000}"/>
    <cellStyle name="Hyperlink 5 2 3 4 3" xfId="1505" xr:uid="{00000000-0005-0000-0000-0000C70E0000}"/>
    <cellStyle name="Hyperlink 5 2 3 4 3 2" xfId="3716" xr:uid="{00000000-0005-0000-0000-0000C80E0000}"/>
    <cellStyle name="Hyperlink 5 2 3 4 4" xfId="2611" xr:uid="{00000000-0005-0000-0000-0000C90E0000}"/>
    <cellStyle name="Hyperlink 5 2 3 5" xfId="668" xr:uid="{00000000-0005-0000-0000-0000CA0E0000}"/>
    <cellStyle name="Hyperlink 5 2 3 5 2" xfId="1781" xr:uid="{00000000-0005-0000-0000-0000CB0E0000}"/>
    <cellStyle name="Hyperlink 5 2 3 5 2 2" xfId="3992" xr:uid="{00000000-0005-0000-0000-0000CC0E0000}"/>
    <cellStyle name="Hyperlink 5 2 3 5 3" xfId="2887" xr:uid="{00000000-0005-0000-0000-0000CD0E0000}"/>
    <cellStyle name="Hyperlink 5 2 3 6" xfId="1229" xr:uid="{00000000-0005-0000-0000-0000CE0E0000}"/>
    <cellStyle name="Hyperlink 5 2 3 6 2" xfId="3440" xr:uid="{00000000-0005-0000-0000-0000CF0E0000}"/>
    <cellStyle name="Hyperlink 5 2 3 7" xfId="2335" xr:uid="{00000000-0005-0000-0000-0000D00E0000}"/>
    <cellStyle name="Hyperlink 5 2 4" xfId="162" xr:uid="{00000000-0005-0000-0000-0000D10E0000}"/>
    <cellStyle name="Hyperlink 5 2 4 2" xfId="438" xr:uid="{00000000-0005-0000-0000-0000D20E0000}"/>
    <cellStyle name="Hyperlink 5 2 4 2 2" xfId="990" xr:uid="{00000000-0005-0000-0000-0000D30E0000}"/>
    <cellStyle name="Hyperlink 5 2 4 2 2 2" xfId="2103" xr:uid="{00000000-0005-0000-0000-0000D40E0000}"/>
    <cellStyle name="Hyperlink 5 2 4 2 2 2 2" xfId="4314" xr:uid="{00000000-0005-0000-0000-0000D50E0000}"/>
    <cellStyle name="Hyperlink 5 2 4 2 2 3" xfId="3209" xr:uid="{00000000-0005-0000-0000-0000D60E0000}"/>
    <cellStyle name="Hyperlink 5 2 4 2 3" xfId="1551" xr:uid="{00000000-0005-0000-0000-0000D70E0000}"/>
    <cellStyle name="Hyperlink 5 2 4 2 3 2" xfId="3762" xr:uid="{00000000-0005-0000-0000-0000D80E0000}"/>
    <cellStyle name="Hyperlink 5 2 4 2 4" xfId="2657" xr:uid="{00000000-0005-0000-0000-0000D90E0000}"/>
    <cellStyle name="Hyperlink 5 2 4 3" xfId="714" xr:uid="{00000000-0005-0000-0000-0000DA0E0000}"/>
    <cellStyle name="Hyperlink 5 2 4 3 2" xfId="1827" xr:uid="{00000000-0005-0000-0000-0000DB0E0000}"/>
    <cellStyle name="Hyperlink 5 2 4 3 2 2" xfId="4038" xr:uid="{00000000-0005-0000-0000-0000DC0E0000}"/>
    <cellStyle name="Hyperlink 5 2 4 3 3" xfId="2933" xr:uid="{00000000-0005-0000-0000-0000DD0E0000}"/>
    <cellStyle name="Hyperlink 5 2 4 4" xfId="1275" xr:uid="{00000000-0005-0000-0000-0000DE0E0000}"/>
    <cellStyle name="Hyperlink 5 2 4 4 2" xfId="3486" xr:uid="{00000000-0005-0000-0000-0000DF0E0000}"/>
    <cellStyle name="Hyperlink 5 2 4 5" xfId="2381" xr:uid="{00000000-0005-0000-0000-0000E00E0000}"/>
    <cellStyle name="Hyperlink 5 2 5" xfId="254" xr:uid="{00000000-0005-0000-0000-0000E10E0000}"/>
    <cellStyle name="Hyperlink 5 2 5 2" xfId="530" xr:uid="{00000000-0005-0000-0000-0000E20E0000}"/>
    <cellStyle name="Hyperlink 5 2 5 2 2" xfId="1082" xr:uid="{00000000-0005-0000-0000-0000E30E0000}"/>
    <cellStyle name="Hyperlink 5 2 5 2 2 2" xfId="2195" xr:uid="{00000000-0005-0000-0000-0000E40E0000}"/>
    <cellStyle name="Hyperlink 5 2 5 2 2 2 2" xfId="4406" xr:uid="{00000000-0005-0000-0000-0000E50E0000}"/>
    <cellStyle name="Hyperlink 5 2 5 2 2 3" xfId="3301" xr:uid="{00000000-0005-0000-0000-0000E60E0000}"/>
    <cellStyle name="Hyperlink 5 2 5 2 3" xfId="1643" xr:uid="{00000000-0005-0000-0000-0000E70E0000}"/>
    <cellStyle name="Hyperlink 5 2 5 2 3 2" xfId="3854" xr:uid="{00000000-0005-0000-0000-0000E80E0000}"/>
    <cellStyle name="Hyperlink 5 2 5 2 4" xfId="2749" xr:uid="{00000000-0005-0000-0000-0000E90E0000}"/>
    <cellStyle name="Hyperlink 5 2 5 3" xfId="806" xr:uid="{00000000-0005-0000-0000-0000EA0E0000}"/>
    <cellStyle name="Hyperlink 5 2 5 3 2" xfId="1919" xr:uid="{00000000-0005-0000-0000-0000EB0E0000}"/>
    <cellStyle name="Hyperlink 5 2 5 3 2 2" xfId="4130" xr:uid="{00000000-0005-0000-0000-0000EC0E0000}"/>
    <cellStyle name="Hyperlink 5 2 5 3 3" xfId="3025" xr:uid="{00000000-0005-0000-0000-0000ED0E0000}"/>
    <cellStyle name="Hyperlink 5 2 5 4" xfId="1367" xr:uid="{00000000-0005-0000-0000-0000EE0E0000}"/>
    <cellStyle name="Hyperlink 5 2 5 4 2" xfId="3578" xr:uid="{00000000-0005-0000-0000-0000EF0E0000}"/>
    <cellStyle name="Hyperlink 5 2 5 5" xfId="2473" xr:uid="{00000000-0005-0000-0000-0000F00E0000}"/>
    <cellStyle name="Hyperlink 5 2 6" xfId="346" xr:uid="{00000000-0005-0000-0000-0000F10E0000}"/>
    <cellStyle name="Hyperlink 5 2 6 2" xfId="898" xr:uid="{00000000-0005-0000-0000-0000F20E0000}"/>
    <cellStyle name="Hyperlink 5 2 6 2 2" xfId="2011" xr:uid="{00000000-0005-0000-0000-0000F30E0000}"/>
    <cellStyle name="Hyperlink 5 2 6 2 2 2" xfId="4222" xr:uid="{00000000-0005-0000-0000-0000F40E0000}"/>
    <cellStyle name="Hyperlink 5 2 6 2 3" xfId="3117" xr:uid="{00000000-0005-0000-0000-0000F50E0000}"/>
    <cellStyle name="Hyperlink 5 2 6 3" xfId="1459" xr:uid="{00000000-0005-0000-0000-0000F60E0000}"/>
    <cellStyle name="Hyperlink 5 2 6 3 2" xfId="3670" xr:uid="{00000000-0005-0000-0000-0000F70E0000}"/>
    <cellStyle name="Hyperlink 5 2 6 4" xfId="2565" xr:uid="{00000000-0005-0000-0000-0000F80E0000}"/>
    <cellStyle name="Hyperlink 5 2 7" xfId="622" xr:uid="{00000000-0005-0000-0000-0000F90E0000}"/>
    <cellStyle name="Hyperlink 5 2 7 2" xfId="1735" xr:uid="{00000000-0005-0000-0000-0000FA0E0000}"/>
    <cellStyle name="Hyperlink 5 2 7 2 2" xfId="3946" xr:uid="{00000000-0005-0000-0000-0000FB0E0000}"/>
    <cellStyle name="Hyperlink 5 2 7 3" xfId="2841" xr:uid="{00000000-0005-0000-0000-0000FC0E0000}"/>
    <cellStyle name="Hyperlink 5 2 8" xfId="1183" xr:uid="{00000000-0005-0000-0000-0000FD0E0000}"/>
    <cellStyle name="Hyperlink 5 2 8 2" xfId="3394" xr:uid="{00000000-0005-0000-0000-0000FE0E0000}"/>
    <cellStyle name="Hyperlink 5 2 9" xfId="2289" xr:uid="{00000000-0005-0000-0000-0000FF0E0000}"/>
    <cellStyle name="Hyperlink 5 3" xfId="80" xr:uid="{00000000-0005-0000-0000-0000000F0000}"/>
    <cellStyle name="Hyperlink 5 3 2" xfId="126" xr:uid="{00000000-0005-0000-0000-0000010F0000}"/>
    <cellStyle name="Hyperlink 5 3 2 2" xfId="218" xr:uid="{00000000-0005-0000-0000-0000020F0000}"/>
    <cellStyle name="Hyperlink 5 3 2 2 2" xfId="494" xr:uid="{00000000-0005-0000-0000-0000030F0000}"/>
    <cellStyle name="Hyperlink 5 3 2 2 2 2" xfId="1046" xr:uid="{00000000-0005-0000-0000-0000040F0000}"/>
    <cellStyle name="Hyperlink 5 3 2 2 2 2 2" xfId="2159" xr:uid="{00000000-0005-0000-0000-0000050F0000}"/>
    <cellStyle name="Hyperlink 5 3 2 2 2 2 2 2" xfId="4370" xr:uid="{00000000-0005-0000-0000-0000060F0000}"/>
    <cellStyle name="Hyperlink 5 3 2 2 2 2 3" xfId="3265" xr:uid="{00000000-0005-0000-0000-0000070F0000}"/>
    <cellStyle name="Hyperlink 5 3 2 2 2 3" xfId="1607" xr:uid="{00000000-0005-0000-0000-0000080F0000}"/>
    <cellStyle name="Hyperlink 5 3 2 2 2 3 2" xfId="3818" xr:uid="{00000000-0005-0000-0000-0000090F0000}"/>
    <cellStyle name="Hyperlink 5 3 2 2 2 4" xfId="2713" xr:uid="{00000000-0005-0000-0000-00000A0F0000}"/>
    <cellStyle name="Hyperlink 5 3 2 2 3" xfId="770" xr:uid="{00000000-0005-0000-0000-00000B0F0000}"/>
    <cellStyle name="Hyperlink 5 3 2 2 3 2" xfId="1883" xr:uid="{00000000-0005-0000-0000-00000C0F0000}"/>
    <cellStyle name="Hyperlink 5 3 2 2 3 2 2" xfId="4094" xr:uid="{00000000-0005-0000-0000-00000D0F0000}"/>
    <cellStyle name="Hyperlink 5 3 2 2 3 3" xfId="2989" xr:uid="{00000000-0005-0000-0000-00000E0F0000}"/>
    <cellStyle name="Hyperlink 5 3 2 2 4" xfId="1331" xr:uid="{00000000-0005-0000-0000-00000F0F0000}"/>
    <cellStyle name="Hyperlink 5 3 2 2 4 2" xfId="3542" xr:uid="{00000000-0005-0000-0000-0000100F0000}"/>
    <cellStyle name="Hyperlink 5 3 2 2 5" xfId="2437" xr:uid="{00000000-0005-0000-0000-0000110F0000}"/>
    <cellStyle name="Hyperlink 5 3 2 3" xfId="310" xr:uid="{00000000-0005-0000-0000-0000120F0000}"/>
    <cellStyle name="Hyperlink 5 3 2 3 2" xfId="586" xr:uid="{00000000-0005-0000-0000-0000130F0000}"/>
    <cellStyle name="Hyperlink 5 3 2 3 2 2" xfId="1138" xr:uid="{00000000-0005-0000-0000-0000140F0000}"/>
    <cellStyle name="Hyperlink 5 3 2 3 2 2 2" xfId="2251" xr:uid="{00000000-0005-0000-0000-0000150F0000}"/>
    <cellStyle name="Hyperlink 5 3 2 3 2 2 2 2" xfId="4462" xr:uid="{00000000-0005-0000-0000-0000160F0000}"/>
    <cellStyle name="Hyperlink 5 3 2 3 2 2 3" xfId="3357" xr:uid="{00000000-0005-0000-0000-0000170F0000}"/>
    <cellStyle name="Hyperlink 5 3 2 3 2 3" xfId="1699" xr:uid="{00000000-0005-0000-0000-0000180F0000}"/>
    <cellStyle name="Hyperlink 5 3 2 3 2 3 2" xfId="3910" xr:uid="{00000000-0005-0000-0000-0000190F0000}"/>
    <cellStyle name="Hyperlink 5 3 2 3 2 4" xfId="2805" xr:uid="{00000000-0005-0000-0000-00001A0F0000}"/>
    <cellStyle name="Hyperlink 5 3 2 3 3" xfId="862" xr:uid="{00000000-0005-0000-0000-00001B0F0000}"/>
    <cellStyle name="Hyperlink 5 3 2 3 3 2" xfId="1975" xr:uid="{00000000-0005-0000-0000-00001C0F0000}"/>
    <cellStyle name="Hyperlink 5 3 2 3 3 2 2" xfId="4186" xr:uid="{00000000-0005-0000-0000-00001D0F0000}"/>
    <cellStyle name="Hyperlink 5 3 2 3 3 3" xfId="3081" xr:uid="{00000000-0005-0000-0000-00001E0F0000}"/>
    <cellStyle name="Hyperlink 5 3 2 3 4" xfId="1423" xr:uid="{00000000-0005-0000-0000-00001F0F0000}"/>
    <cellStyle name="Hyperlink 5 3 2 3 4 2" xfId="3634" xr:uid="{00000000-0005-0000-0000-0000200F0000}"/>
    <cellStyle name="Hyperlink 5 3 2 3 5" xfId="2529" xr:uid="{00000000-0005-0000-0000-0000210F0000}"/>
    <cellStyle name="Hyperlink 5 3 2 4" xfId="402" xr:uid="{00000000-0005-0000-0000-0000220F0000}"/>
    <cellStyle name="Hyperlink 5 3 2 4 2" xfId="954" xr:uid="{00000000-0005-0000-0000-0000230F0000}"/>
    <cellStyle name="Hyperlink 5 3 2 4 2 2" xfId="2067" xr:uid="{00000000-0005-0000-0000-0000240F0000}"/>
    <cellStyle name="Hyperlink 5 3 2 4 2 2 2" xfId="4278" xr:uid="{00000000-0005-0000-0000-0000250F0000}"/>
    <cellStyle name="Hyperlink 5 3 2 4 2 3" xfId="3173" xr:uid="{00000000-0005-0000-0000-0000260F0000}"/>
    <cellStyle name="Hyperlink 5 3 2 4 3" xfId="1515" xr:uid="{00000000-0005-0000-0000-0000270F0000}"/>
    <cellStyle name="Hyperlink 5 3 2 4 3 2" xfId="3726" xr:uid="{00000000-0005-0000-0000-0000280F0000}"/>
    <cellStyle name="Hyperlink 5 3 2 4 4" xfId="2621" xr:uid="{00000000-0005-0000-0000-0000290F0000}"/>
    <cellStyle name="Hyperlink 5 3 2 5" xfId="678" xr:uid="{00000000-0005-0000-0000-00002A0F0000}"/>
    <cellStyle name="Hyperlink 5 3 2 5 2" xfId="1791" xr:uid="{00000000-0005-0000-0000-00002B0F0000}"/>
    <cellStyle name="Hyperlink 5 3 2 5 2 2" xfId="4002" xr:uid="{00000000-0005-0000-0000-00002C0F0000}"/>
    <cellStyle name="Hyperlink 5 3 2 5 3" xfId="2897" xr:uid="{00000000-0005-0000-0000-00002D0F0000}"/>
    <cellStyle name="Hyperlink 5 3 2 6" xfId="1239" xr:uid="{00000000-0005-0000-0000-00002E0F0000}"/>
    <cellStyle name="Hyperlink 5 3 2 6 2" xfId="3450" xr:uid="{00000000-0005-0000-0000-00002F0F0000}"/>
    <cellStyle name="Hyperlink 5 3 2 7" xfId="2345" xr:uid="{00000000-0005-0000-0000-0000300F0000}"/>
    <cellStyle name="Hyperlink 5 3 3" xfId="172" xr:uid="{00000000-0005-0000-0000-0000310F0000}"/>
    <cellStyle name="Hyperlink 5 3 3 2" xfId="448" xr:uid="{00000000-0005-0000-0000-0000320F0000}"/>
    <cellStyle name="Hyperlink 5 3 3 2 2" xfId="1000" xr:uid="{00000000-0005-0000-0000-0000330F0000}"/>
    <cellStyle name="Hyperlink 5 3 3 2 2 2" xfId="2113" xr:uid="{00000000-0005-0000-0000-0000340F0000}"/>
    <cellStyle name="Hyperlink 5 3 3 2 2 2 2" xfId="4324" xr:uid="{00000000-0005-0000-0000-0000350F0000}"/>
    <cellStyle name="Hyperlink 5 3 3 2 2 3" xfId="3219" xr:uid="{00000000-0005-0000-0000-0000360F0000}"/>
    <cellStyle name="Hyperlink 5 3 3 2 3" xfId="1561" xr:uid="{00000000-0005-0000-0000-0000370F0000}"/>
    <cellStyle name="Hyperlink 5 3 3 2 3 2" xfId="3772" xr:uid="{00000000-0005-0000-0000-0000380F0000}"/>
    <cellStyle name="Hyperlink 5 3 3 2 4" xfId="2667" xr:uid="{00000000-0005-0000-0000-0000390F0000}"/>
    <cellStyle name="Hyperlink 5 3 3 3" xfId="724" xr:uid="{00000000-0005-0000-0000-00003A0F0000}"/>
    <cellStyle name="Hyperlink 5 3 3 3 2" xfId="1837" xr:uid="{00000000-0005-0000-0000-00003B0F0000}"/>
    <cellStyle name="Hyperlink 5 3 3 3 2 2" xfId="4048" xr:uid="{00000000-0005-0000-0000-00003C0F0000}"/>
    <cellStyle name="Hyperlink 5 3 3 3 3" xfId="2943" xr:uid="{00000000-0005-0000-0000-00003D0F0000}"/>
    <cellStyle name="Hyperlink 5 3 3 4" xfId="1285" xr:uid="{00000000-0005-0000-0000-00003E0F0000}"/>
    <cellStyle name="Hyperlink 5 3 3 4 2" xfId="3496" xr:uid="{00000000-0005-0000-0000-00003F0F0000}"/>
    <cellStyle name="Hyperlink 5 3 3 5" xfId="2391" xr:uid="{00000000-0005-0000-0000-0000400F0000}"/>
    <cellStyle name="Hyperlink 5 3 4" xfId="264" xr:uid="{00000000-0005-0000-0000-0000410F0000}"/>
    <cellStyle name="Hyperlink 5 3 4 2" xfId="540" xr:uid="{00000000-0005-0000-0000-0000420F0000}"/>
    <cellStyle name="Hyperlink 5 3 4 2 2" xfId="1092" xr:uid="{00000000-0005-0000-0000-0000430F0000}"/>
    <cellStyle name="Hyperlink 5 3 4 2 2 2" xfId="2205" xr:uid="{00000000-0005-0000-0000-0000440F0000}"/>
    <cellStyle name="Hyperlink 5 3 4 2 2 2 2" xfId="4416" xr:uid="{00000000-0005-0000-0000-0000450F0000}"/>
    <cellStyle name="Hyperlink 5 3 4 2 2 3" xfId="3311" xr:uid="{00000000-0005-0000-0000-0000460F0000}"/>
    <cellStyle name="Hyperlink 5 3 4 2 3" xfId="1653" xr:uid="{00000000-0005-0000-0000-0000470F0000}"/>
    <cellStyle name="Hyperlink 5 3 4 2 3 2" xfId="3864" xr:uid="{00000000-0005-0000-0000-0000480F0000}"/>
    <cellStyle name="Hyperlink 5 3 4 2 4" xfId="2759" xr:uid="{00000000-0005-0000-0000-0000490F0000}"/>
    <cellStyle name="Hyperlink 5 3 4 3" xfId="816" xr:uid="{00000000-0005-0000-0000-00004A0F0000}"/>
    <cellStyle name="Hyperlink 5 3 4 3 2" xfId="1929" xr:uid="{00000000-0005-0000-0000-00004B0F0000}"/>
    <cellStyle name="Hyperlink 5 3 4 3 2 2" xfId="4140" xr:uid="{00000000-0005-0000-0000-00004C0F0000}"/>
    <cellStyle name="Hyperlink 5 3 4 3 3" xfId="3035" xr:uid="{00000000-0005-0000-0000-00004D0F0000}"/>
    <cellStyle name="Hyperlink 5 3 4 4" xfId="1377" xr:uid="{00000000-0005-0000-0000-00004E0F0000}"/>
    <cellStyle name="Hyperlink 5 3 4 4 2" xfId="3588" xr:uid="{00000000-0005-0000-0000-00004F0F0000}"/>
    <cellStyle name="Hyperlink 5 3 4 5" xfId="2483" xr:uid="{00000000-0005-0000-0000-0000500F0000}"/>
    <cellStyle name="Hyperlink 5 3 5" xfId="356" xr:uid="{00000000-0005-0000-0000-0000510F0000}"/>
    <cellStyle name="Hyperlink 5 3 5 2" xfId="908" xr:uid="{00000000-0005-0000-0000-0000520F0000}"/>
    <cellStyle name="Hyperlink 5 3 5 2 2" xfId="2021" xr:uid="{00000000-0005-0000-0000-0000530F0000}"/>
    <cellStyle name="Hyperlink 5 3 5 2 2 2" xfId="4232" xr:uid="{00000000-0005-0000-0000-0000540F0000}"/>
    <cellStyle name="Hyperlink 5 3 5 2 3" xfId="3127" xr:uid="{00000000-0005-0000-0000-0000550F0000}"/>
    <cellStyle name="Hyperlink 5 3 5 3" xfId="1469" xr:uid="{00000000-0005-0000-0000-0000560F0000}"/>
    <cellStyle name="Hyperlink 5 3 5 3 2" xfId="3680" xr:uid="{00000000-0005-0000-0000-0000570F0000}"/>
    <cellStyle name="Hyperlink 5 3 5 4" xfId="2575" xr:uid="{00000000-0005-0000-0000-0000580F0000}"/>
    <cellStyle name="Hyperlink 5 3 6" xfId="632" xr:uid="{00000000-0005-0000-0000-0000590F0000}"/>
    <cellStyle name="Hyperlink 5 3 6 2" xfId="1745" xr:uid="{00000000-0005-0000-0000-00005A0F0000}"/>
    <cellStyle name="Hyperlink 5 3 6 2 2" xfId="3956" xr:uid="{00000000-0005-0000-0000-00005B0F0000}"/>
    <cellStyle name="Hyperlink 5 3 6 3" xfId="2851" xr:uid="{00000000-0005-0000-0000-00005C0F0000}"/>
    <cellStyle name="Hyperlink 5 3 7" xfId="1193" xr:uid="{00000000-0005-0000-0000-00005D0F0000}"/>
    <cellStyle name="Hyperlink 5 3 7 2" xfId="3404" xr:uid="{00000000-0005-0000-0000-00005E0F0000}"/>
    <cellStyle name="Hyperlink 5 3 8" xfId="2299" xr:uid="{00000000-0005-0000-0000-00005F0F0000}"/>
    <cellStyle name="Hyperlink 5 4" xfId="106" xr:uid="{00000000-0005-0000-0000-0000600F0000}"/>
    <cellStyle name="Hyperlink 5 4 2" xfId="198" xr:uid="{00000000-0005-0000-0000-0000610F0000}"/>
    <cellStyle name="Hyperlink 5 4 2 2" xfId="474" xr:uid="{00000000-0005-0000-0000-0000620F0000}"/>
    <cellStyle name="Hyperlink 5 4 2 2 2" xfId="1026" xr:uid="{00000000-0005-0000-0000-0000630F0000}"/>
    <cellStyle name="Hyperlink 5 4 2 2 2 2" xfId="2139" xr:uid="{00000000-0005-0000-0000-0000640F0000}"/>
    <cellStyle name="Hyperlink 5 4 2 2 2 2 2" xfId="4350" xr:uid="{00000000-0005-0000-0000-0000650F0000}"/>
    <cellStyle name="Hyperlink 5 4 2 2 2 3" xfId="3245" xr:uid="{00000000-0005-0000-0000-0000660F0000}"/>
    <cellStyle name="Hyperlink 5 4 2 2 3" xfId="1587" xr:uid="{00000000-0005-0000-0000-0000670F0000}"/>
    <cellStyle name="Hyperlink 5 4 2 2 3 2" xfId="3798" xr:uid="{00000000-0005-0000-0000-0000680F0000}"/>
    <cellStyle name="Hyperlink 5 4 2 2 4" xfId="2693" xr:uid="{00000000-0005-0000-0000-0000690F0000}"/>
    <cellStyle name="Hyperlink 5 4 2 3" xfId="750" xr:uid="{00000000-0005-0000-0000-00006A0F0000}"/>
    <cellStyle name="Hyperlink 5 4 2 3 2" xfId="1863" xr:uid="{00000000-0005-0000-0000-00006B0F0000}"/>
    <cellStyle name="Hyperlink 5 4 2 3 2 2" xfId="4074" xr:uid="{00000000-0005-0000-0000-00006C0F0000}"/>
    <cellStyle name="Hyperlink 5 4 2 3 3" xfId="2969" xr:uid="{00000000-0005-0000-0000-00006D0F0000}"/>
    <cellStyle name="Hyperlink 5 4 2 4" xfId="1311" xr:uid="{00000000-0005-0000-0000-00006E0F0000}"/>
    <cellStyle name="Hyperlink 5 4 2 4 2" xfId="3522" xr:uid="{00000000-0005-0000-0000-00006F0F0000}"/>
    <cellStyle name="Hyperlink 5 4 2 5" xfId="2417" xr:uid="{00000000-0005-0000-0000-0000700F0000}"/>
    <cellStyle name="Hyperlink 5 4 3" xfId="290" xr:uid="{00000000-0005-0000-0000-0000710F0000}"/>
    <cellStyle name="Hyperlink 5 4 3 2" xfId="566" xr:uid="{00000000-0005-0000-0000-0000720F0000}"/>
    <cellStyle name="Hyperlink 5 4 3 2 2" xfId="1118" xr:uid="{00000000-0005-0000-0000-0000730F0000}"/>
    <cellStyle name="Hyperlink 5 4 3 2 2 2" xfId="2231" xr:uid="{00000000-0005-0000-0000-0000740F0000}"/>
    <cellStyle name="Hyperlink 5 4 3 2 2 2 2" xfId="4442" xr:uid="{00000000-0005-0000-0000-0000750F0000}"/>
    <cellStyle name="Hyperlink 5 4 3 2 2 3" xfId="3337" xr:uid="{00000000-0005-0000-0000-0000760F0000}"/>
    <cellStyle name="Hyperlink 5 4 3 2 3" xfId="1679" xr:uid="{00000000-0005-0000-0000-0000770F0000}"/>
    <cellStyle name="Hyperlink 5 4 3 2 3 2" xfId="3890" xr:uid="{00000000-0005-0000-0000-0000780F0000}"/>
    <cellStyle name="Hyperlink 5 4 3 2 4" xfId="2785" xr:uid="{00000000-0005-0000-0000-0000790F0000}"/>
    <cellStyle name="Hyperlink 5 4 3 3" xfId="842" xr:uid="{00000000-0005-0000-0000-00007A0F0000}"/>
    <cellStyle name="Hyperlink 5 4 3 3 2" xfId="1955" xr:uid="{00000000-0005-0000-0000-00007B0F0000}"/>
    <cellStyle name="Hyperlink 5 4 3 3 2 2" xfId="4166" xr:uid="{00000000-0005-0000-0000-00007C0F0000}"/>
    <cellStyle name="Hyperlink 5 4 3 3 3" xfId="3061" xr:uid="{00000000-0005-0000-0000-00007D0F0000}"/>
    <cellStyle name="Hyperlink 5 4 3 4" xfId="1403" xr:uid="{00000000-0005-0000-0000-00007E0F0000}"/>
    <cellStyle name="Hyperlink 5 4 3 4 2" xfId="3614" xr:uid="{00000000-0005-0000-0000-00007F0F0000}"/>
    <cellStyle name="Hyperlink 5 4 3 5" xfId="2509" xr:uid="{00000000-0005-0000-0000-0000800F0000}"/>
    <cellStyle name="Hyperlink 5 4 4" xfId="382" xr:uid="{00000000-0005-0000-0000-0000810F0000}"/>
    <cellStyle name="Hyperlink 5 4 4 2" xfId="934" xr:uid="{00000000-0005-0000-0000-0000820F0000}"/>
    <cellStyle name="Hyperlink 5 4 4 2 2" xfId="2047" xr:uid="{00000000-0005-0000-0000-0000830F0000}"/>
    <cellStyle name="Hyperlink 5 4 4 2 2 2" xfId="4258" xr:uid="{00000000-0005-0000-0000-0000840F0000}"/>
    <cellStyle name="Hyperlink 5 4 4 2 3" xfId="3153" xr:uid="{00000000-0005-0000-0000-0000850F0000}"/>
    <cellStyle name="Hyperlink 5 4 4 3" xfId="1495" xr:uid="{00000000-0005-0000-0000-0000860F0000}"/>
    <cellStyle name="Hyperlink 5 4 4 3 2" xfId="3706" xr:uid="{00000000-0005-0000-0000-0000870F0000}"/>
    <cellStyle name="Hyperlink 5 4 4 4" xfId="2601" xr:uid="{00000000-0005-0000-0000-0000880F0000}"/>
    <cellStyle name="Hyperlink 5 4 5" xfId="658" xr:uid="{00000000-0005-0000-0000-0000890F0000}"/>
    <cellStyle name="Hyperlink 5 4 5 2" xfId="1771" xr:uid="{00000000-0005-0000-0000-00008A0F0000}"/>
    <cellStyle name="Hyperlink 5 4 5 2 2" xfId="3982" xr:uid="{00000000-0005-0000-0000-00008B0F0000}"/>
    <cellStyle name="Hyperlink 5 4 5 3" xfId="2877" xr:uid="{00000000-0005-0000-0000-00008C0F0000}"/>
    <cellStyle name="Hyperlink 5 4 6" xfId="1219" xr:uid="{00000000-0005-0000-0000-00008D0F0000}"/>
    <cellStyle name="Hyperlink 5 4 6 2" xfId="3430" xr:uid="{00000000-0005-0000-0000-00008E0F0000}"/>
    <cellStyle name="Hyperlink 5 4 7" xfId="2325" xr:uid="{00000000-0005-0000-0000-00008F0F0000}"/>
    <cellStyle name="Hyperlink 5 5" xfId="152" xr:uid="{00000000-0005-0000-0000-0000900F0000}"/>
    <cellStyle name="Hyperlink 5 5 2" xfId="428" xr:uid="{00000000-0005-0000-0000-0000910F0000}"/>
    <cellStyle name="Hyperlink 5 5 2 2" xfId="980" xr:uid="{00000000-0005-0000-0000-0000920F0000}"/>
    <cellStyle name="Hyperlink 5 5 2 2 2" xfId="2093" xr:uid="{00000000-0005-0000-0000-0000930F0000}"/>
    <cellStyle name="Hyperlink 5 5 2 2 2 2" xfId="4304" xr:uid="{00000000-0005-0000-0000-0000940F0000}"/>
    <cellStyle name="Hyperlink 5 5 2 2 3" xfId="3199" xr:uid="{00000000-0005-0000-0000-0000950F0000}"/>
    <cellStyle name="Hyperlink 5 5 2 3" xfId="1541" xr:uid="{00000000-0005-0000-0000-0000960F0000}"/>
    <cellStyle name="Hyperlink 5 5 2 3 2" xfId="3752" xr:uid="{00000000-0005-0000-0000-0000970F0000}"/>
    <cellStyle name="Hyperlink 5 5 2 4" xfId="2647" xr:uid="{00000000-0005-0000-0000-0000980F0000}"/>
    <cellStyle name="Hyperlink 5 5 3" xfId="704" xr:uid="{00000000-0005-0000-0000-0000990F0000}"/>
    <cellStyle name="Hyperlink 5 5 3 2" xfId="1817" xr:uid="{00000000-0005-0000-0000-00009A0F0000}"/>
    <cellStyle name="Hyperlink 5 5 3 2 2" xfId="4028" xr:uid="{00000000-0005-0000-0000-00009B0F0000}"/>
    <cellStyle name="Hyperlink 5 5 3 3" xfId="2923" xr:uid="{00000000-0005-0000-0000-00009C0F0000}"/>
    <cellStyle name="Hyperlink 5 5 4" xfId="1265" xr:uid="{00000000-0005-0000-0000-00009D0F0000}"/>
    <cellStyle name="Hyperlink 5 5 4 2" xfId="3476" xr:uid="{00000000-0005-0000-0000-00009E0F0000}"/>
    <cellStyle name="Hyperlink 5 5 5" xfId="2371" xr:uid="{00000000-0005-0000-0000-00009F0F0000}"/>
    <cellStyle name="Hyperlink 5 6" xfId="244" xr:uid="{00000000-0005-0000-0000-0000A00F0000}"/>
    <cellStyle name="Hyperlink 5 6 2" xfId="520" xr:uid="{00000000-0005-0000-0000-0000A10F0000}"/>
    <cellStyle name="Hyperlink 5 6 2 2" xfId="1072" xr:uid="{00000000-0005-0000-0000-0000A20F0000}"/>
    <cellStyle name="Hyperlink 5 6 2 2 2" xfId="2185" xr:uid="{00000000-0005-0000-0000-0000A30F0000}"/>
    <cellStyle name="Hyperlink 5 6 2 2 2 2" xfId="4396" xr:uid="{00000000-0005-0000-0000-0000A40F0000}"/>
    <cellStyle name="Hyperlink 5 6 2 2 3" xfId="3291" xr:uid="{00000000-0005-0000-0000-0000A50F0000}"/>
    <cellStyle name="Hyperlink 5 6 2 3" xfId="1633" xr:uid="{00000000-0005-0000-0000-0000A60F0000}"/>
    <cellStyle name="Hyperlink 5 6 2 3 2" xfId="3844" xr:uid="{00000000-0005-0000-0000-0000A70F0000}"/>
    <cellStyle name="Hyperlink 5 6 2 4" xfId="2739" xr:uid="{00000000-0005-0000-0000-0000A80F0000}"/>
    <cellStyle name="Hyperlink 5 6 3" xfId="796" xr:uid="{00000000-0005-0000-0000-0000A90F0000}"/>
    <cellStyle name="Hyperlink 5 6 3 2" xfId="1909" xr:uid="{00000000-0005-0000-0000-0000AA0F0000}"/>
    <cellStyle name="Hyperlink 5 6 3 2 2" xfId="4120" xr:uid="{00000000-0005-0000-0000-0000AB0F0000}"/>
    <cellStyle name="Hyperlink 5 6 3 3" xfId="3015" xr:uid="{00000000-0005-0000-0000-0000AC0F0000}"/>
    <cellStyle name="Hyperlink 5 6 4" xfId="1357" xr:uid="{00000000-0005-0000-0000-0000AD0F0000}"/>
    <cellStyle name="Hyperlink 5 6 4 2" xfId="3568" xr:uid="{00000000-0005-0000-0000-0000AE0F0000}"/>
    <cellStyle name="Hyperlink 5 6 5" xfId="2463" xr:uid="{00000000-0005-0000-0000-0000AF0F0000}"/>
    <cellStyle name="Hyperlink 5 7" xfId="336" xr:uid="{00000000-0005-0000-0000-0000B00F0000}"/>
    <cellStyle name="Hyperlink 5 7 2" xfId="888" xr:uid="{00000000-0005-0000-0000-0000B10F0000}"/>
    <cellStyle name="Hyperlink 5 7 2 2" xfId="2001" xr:uid="{00000000-0005-0000-0000-0000B20F0000}"/>
    <cellStyle name="Hyperlink 5 7 2 2 2" xfId="4212" xr:uid="{00000000-0005-0000-0000-0000B30F0000}"/>
    <cellStyle name="Hyperlink 5 7 2 3" xfId="3107" xr:uid="{00000000-0005-0000-0000-0000B40F0000}"/>
    <cellStyle name="Hyperlink 5 7 3" xfId="1449" xr:uid="{00000000-0005-0000-0000-0000B50F0000}"/>
    <cellStyle name="Hyperlink 5 7 3 2" xfId="3660" xr:uid="{00000000-0005-0000-0000-0000B60F0000}"/>
    <cellStyle name="Hyperlink 5 7 4" xfId="2555" xr:uid="{00000000-0005-0000-0000-0000B70F0000}"/>
    <cellStyle name="Hyperlink 5 8" xfId="612" xr:uid="{00000000-0005-0000-0000-0000B80F0000}"/>
    <cellStyle name="Hyperlink 5 8 2" xfId="1725" xr:uid="{00000000-0005-0000-0000-0000B90F0000}"/>
    <cellStyle name="Hyperlink 5 8 2 2" xfId="3936" xr:uid="{00000000-0005-0000-0000-0000BA0F0000}"/>
    <cellStyle name="Hyperlink 5 8 3" xfId="2831" xr:uid="{00000000-0005-0000-0000-0000BB0F0000}"/>
    <cellStyle name="Hyperlink 5 9" xfId="1173" xr:uid="{00000000-0005-0000-0000-0000BC0F0000}"/>
    <cellStyle name="Hyperlink 5 9 2" xfId="3384" xr:uid="{00000000-0005-0000-0000-0000BD0F0000}"/>
    <cellStyle name="Hyperlink 6" xfId="65" xr:uid="{00000000-0005-0000-0000-0000BE0F0000}"/>
    <cellStyle name="Hyperlink 6 2" xfId="85" xr:uid="{00000000-0005-0000-0000-0000BF0F0000}"/>
    <cellStyle name="Hyperlink 6 2 2" xfId="131" xr:uid="{00000000-0005-0000-0000-0000C00F0000}"/>
    <cellStyle name="Hyperlink 6 2 2 2" xfId="223" xr:uid="{00000000-0005-0000-0000-0000C10F0000}"/>
    <cellStyle name="Hyperlink 6 2 2 2 2" xfId="499" xr:uid="{00000000-0005-0000-0000-0000C20F0000}"/>
    <cellStyle name="Hyperlink 6 2 2 2 2 2" xfId="1051" xr:uid="{00000000-0005-0000-0000-0000C30F0000}"/>
    <cellStyle name="Hyperlink 6 2 2 2 2 2 2" xfId="2164" xr:uid="{00000000-0005-0000-0000-0000C40F0000}"/>
    <cellStyle name="Hyperlink 6 2 2 2 2 2 2 2" xfId="4375" xr:uid="{00000000-0005-0000-0000-0000C50F0000}"/>
    <cellStyle name="Hyperlink 6 2 2 2 2 2 3" xfId="3270" xr:uid="{00000000-0005-0000-0000-0000C60F0000}"/>
    <cellStyle name="Hyperlink 6 2 2 2 2 3" xfId="1612" xr:uid="{00000000-0005-0000-0000-0000C70F0000}"/>
    <cellStyle name="Hyperlink 6 2 2 2 2 3 2" xfId="3823" xr:uid="{00000000-0005-0000-0000-0000C80F0000}"/>
    <cellStyle name="Hyperlink 6 2 2 2 2 4" xfId="2718" xr:uid="{00000000-0005-0000-0000-0000C90F0000}"/>
    <cellStyle name="Hyperlink 6 2 2 2 3" xfId="775" xr:uid="{00000000-0005-0000-0000-0000CA0F0000}"/>
    <cellStyle name="Hyperlink 6 2 2 2 3 2" xfId="1888" xr:uid="{00000000-0005-0000-0000-0000CB0F0000}"/>
    <cellStyle name="Hyperlink 6 2 2 2 3 2 2" xfId="4099" xr:uid="{00000000-0005-0000-0000-0000CC0F0000}"/>
    <cellStyle name="Hyperlink 6 2 2 2 3 3" xfId="2994" xr:uid="{00000000-0005-0000-0000-0000CD0F0000}"/>
    <cellStyle name="Hyperlink 6 2 2 2 4" xfId="1336" xr:uid="{00000000-0005-0000-0000-0000CE0F0000}"/>
    <cellStyle name="Hyperlink 6 2 2 2 4 2" xfId="3547" xr:uid="{00000000-0005-0000-0000-0000CF0F0000}"/>
    <cellStyle name="Hyperlink 6 2 2 2 5" xfId="2442" xr:uid="{00000000-0005-0000-0000-0000D00F0000}"/>
    <cellStyle name="Hyperlink 6 2 2 3" xfId="315" xr:uid="{00000000-0005-0000-0000-0000D10F0000}"/>
    <cellStyle name="Hyperlink 6 2 2 3 2" xfId="591" xr:uid="{00000000-0005-0000-0000-0000D20F0000}"/>
    <cellStyle name="Hyperlink 6 2 2 3 2 2" xfId="1143" xr:uid="{00000000-0005-0000-0000-0000D30F0000}"/>
    <cellStyle name="Hyperlink 6 2 2 3 2 2 2" xfId="2256" xr:uid="{00000000-0005-0000-0000-0000D40F0000}"/>
    <cellStyle name="Hyperlink 6 2 2 3 2 2 2 2" xfId="4467" xr:uid="{00000000-0005-0000-0000-0000D50F0000}"/>
    <cellStyle name="Hyperlink 6 2 2 3 2 2 3" xfId="3362" xr:uid="{00000000-0005-0000-0000-0000D60F0000}"/>
    <cellStyle name="Hyperlink 6 2 2 3 2 3" xfId="1704" xr:uid="{00000000-0005-0000-0000-0000D70F0000}"/>
    <cellStyle name="Hyperlink 6 2 2 3 2 3 2" xfId="3915" xr:uid="{00000000-0005-0000-0000-0000D80F0000}"/>
    <cellStyle name="Hyperlink 6 2 2 3 2 4" xfId="2810" xr:uid="{00000000-0005-0000-0000-0000D90F0000}"/>
    <cellStyle name="Hyperlink 6 2 2 3 3" xfId="867" xr:uid="{00000000-0005-0000-0000-0000DA0F0000}"/>
    <cellStyle name="Hyperlink 6 2 2 3 3 2" xfId="1980" xr:uid="{00000000-0005-0000-0000-0000DB0F0000}"/>
    <cellStyle name="Hyperlink 6 2 2 3 3 2 2" xfId="4191" xr:uid="{00000000-0005-0000-0000-0000DC0F0000}"/>
    <cellStyle name="Hyperlink 6 2 2 3 3 3" xfId="3086" xr:uid="{00000000-0005-0000-0000-0000DD0F0000}"/>
    <cellStyle name="Hyperlink 6 2 2 3 4" xfId="1428" xr:uid="{00000000-0005-0000-0000-0000DE0F0000}"/>
    <cellStyle name="Hyperlink 6 2 2 3 4 2" xfId="3639" xr:uid="{00000000-0005-0000-0000-0000DF0F0000}"/>
    <cellStyle name="Hyperlink 6 2 2 3 5" xfId="2534" xr:uid="{00000000-0005-0000-0000-0000E00F0000}"/>
    <cellStyle name="Hyperlink 6 2 2 4" xfId="407" xr:uid="{00000000-0005-0000-0000-0000E10F0000}"/>
    <cellStyle name="Hyperlink 6 2 2 4 2" xfId="959" xr:uid="{00000000-0005-0000-0000-0000E20F0000}"/>
    <cellStyle name="Hyperlink 6 2 2 4 2 2" xfId="2072" xr:uid="{00000000-0005-0000-0000-0000E30F0000}"/>
    <cellStyle name="Hyperlink 6 2 2 4 2 2 2" xfId="4283" xr:uid="{00000000-0005-0000-0000-0000E40F0000}"/>
    <cellStyle name="Hyperlink 6 2 2 4 2 3" xfId="3178" xr:uid="{00000000-0005-0000-0000-0000E50F0000}"/>
    <cellStyle name="Hyperlink 6 2 2 4 3" xfId="1520" xr:uid="{00000000-0005-0000-0000-0000E60F0000}"/>
    <cellStyle name="Hyperlink 6 2 2 4 3 2" xfId="3731" xr:uid="{00000000-0005-0000-0000-0000E70F0000}"/>
    <cellStyle name="Hyperlink 6 2 2 4 4" xfId="2626" xr:uid="{00000000-0005-0000-0000-0000E80F0000}"/>
    <cellStyle name="Hyperlink 6 2 2 5" xfId="683" xr:uid="{00000000-0005-0000-0000-0000E90F0000}"/>
    <cellStyle name="Hyperlink 6 2 2 5 2" xfId="1796" xr:uid="{00000000-0005-0000-0000-0000EA0F0000}"/>
    <cellStyle name="Hyperlink 6 2 2 5 2 2" xfId="4007" xr:uid="{00000000-0005-0000-0000-0000EB0F0000}"/>
    <cellStyle name="Hyperlink 6 2 2 5 3" xfId="2902" xr:uid="{00000000-0005-0000-0000-0000EC0F0000}"/>
    <cellStyle name="Hyperlink 6 2 2 6" xfId="1244" xr:uid="{00000000-0005-0000-0000-0000ED0F0000}"/>
    <cellStyle name="Hyperlink 6 2 2 6 2" xfId="3455" xr:uid="{00000000-0005-0000-0000-0000EE0F0000}"/>
    <cellStyle name="Hyperlink 6 2 2 7" xfId="2350" xr:uid="{00000000-0005-0000-0000-0000EF0F0000}"/>
    <cellStyle name="Hyperlink 6 2 3" xfId="177" xr:uid="{00000000-0005-0000-0000-0000F00F0000}"/>
    <cellStyle name="Hyperlink 6 2 3 2" xfId="453" xr:uid="{00000000-0005-0000-0000-0000F10F0000}"/>
    <cellStyle name="Hyperlink 6 2 3 2 2" xfId="1005" xr:uid="{00000000-0005-0000-0000-0000F20F0000}"/>
    <cellStyle name="Hyperlink 6 2 3 2 2 2" xfId="2118" xr:uid="{00000000-0005-0000-0000-0000F30F0000}"/>
    <cellStyle name="Hyperlink 6 2 3 2 2 2 2" xfId="4329" xr:uid="{00000000-0005-0000-0000-0000F40F0000}"/>
    <cellStyle name="Hyperlink 6 2 3 2 2 3" xfId="3224" xr:uid="{00000000-0005-0000-0000-0000F50F0000}"/>
    <cellStyle name="Hyperlink 6 2 3 2 3" xfId="1566" xr:uid="{00000000-0005-0000-0000-0000F60F0000}"/>
    <cellStyle name="Hyperlink 6 2 3 2 3 2" xfId="3777" xr:uid="{00000000-0005-0000-0000-0000F70F0000}"/>
    <cellStyle name="Hyperlink 6 2 3 2 4" xfId="2672" xr:uid="{00000000-0005-0000-0000-0000F80F0000}"/>
    <cellStyle name="Hyperlink 6 2 3 3" xfId="729" xr:uid="{00000000-0005-0000-0000-0000F90F0000}"/>
    <cellStyle name="Hyperlink 6 2 3 3 2" xfId="1842" xr:uid="{00000000-0005-0000-0000-0000FA0F0000}"/>
    <cellStyle name="Hyperlink 6 2 3 3 2 2" xfId="4053" xr:uid="{00000000-0005-0000-0000-0000FB0F0000}"/>
    <cellStyle name="Hyperlink 6 2 3 3 3" xfId="2948" xr:uid="{00000000-0005-0000-0000-0000FC0F0000}"/>
    <cellStyle name="Hyperlink 6 2 3 4" xfId="1290" xr:uid="{00000000-0005-0000-0000-0000FD0F0000}"/>
    <cellStyle name="Hyperlink 6 2 3 4 2" xfId="3501" xr:uid="{00000000-0005-0000-0000-0000FE0F0000}"/>
    <cellStyle name="Hyperlink 6 2 3 5" xfId="2396" xr:uid="{00000000-0005-0000-0000-0000FF0F0000}"/>
    <cellStyle name="Hyperlink 6 2 4" xfId="269" xr:uid="{00000000-0005-0000-0000-000000100000}"/>
    <cellStyle name="Hyperlink 6 2 4 2" xfId="545" xr:uid="{00000000-0005-0000-0000-000001100000}"/>
    <cellStyle name="Hyperlink 6 2 4 2 2" xfId="1097" xr:uid="{00000000-0005-0000-0000-000002100000}"/>
    <cellStyle name="Hyperlink 6 2 4 2 2 2" xfId="2210" xr:uid="{00000000-0005-0000-0000-000003100000}"/>
    <cellStyle name="Hyperlink 6 2 4 2 2 2 2" xfId="4421" xr:uid="{00000000-0005-0000-0000-000004100000}"/>
    <cellStyle name="Hyperlink 6 2 4 2 2 3" xfId="3316" xr:uid="{00000000-0005-0000-0000-000005100000}"/>
    <cellStyle name="Hyperlink 6 2 4 2 3" xfId="1658" xr:uid="{00000000-0005-0000-0000-000006100000}"/>
    <cellStyle name="Hyperlink 6 2 4 2 3 2" xfId="3869" xr:uid="{00000000-0005-0000-0000-000007100000}"/>
    <cellStyle name="Hyperlink 6 2 4 2 4" xfId="2764" xr:uid="{00000000-0005-0000-0000-000008100000}"/>
    <cellStyle name="Hyperlink 6 2 4 3" xfId="821" xr:uid="{00000000-0005-0000-0000-000009100000}"/>
    <cellStyle name="Hyperlink 6 2 4 3 2" xfId="1934" xr:uid="{00000000-0005-0000-0000-00000A100000}"/>
    <cellStyle name="Hyperlink 6 2 4 3 2 2" xfId="4145" xr:uid="{00000000-0005-0000-0000-00000B100000}"/>
    <cellStyle name="Hyperlink 6 2 4 3 3" xfId="3040" xr:uid="{00000000-0005-0000-0000-00000C100000}"/>
    <cellStyle name="Hyperlink 6 2 4 4" xfId="1382" xr:uid="{00000000-0005-0000-0000-00000D100000}"/>
    <cellStyle name="Hyperlink 6 2 4 4 2" xfId="3593" xr:uid="{00000000-0005-0000-0000-00000E100000}"/>
    <cellStyle name="Hyperlink 6 2 4 5" xfId="2488" xr:uid="{00000000-0005-0000-0000-00000F100000}"/>
    <cellStyle name="Hyperlink 6 2 5" xfId="361" xr:uid="{00000000-0005-0000-0000-000010100000}"/>
    <cellStyle name="Hyperlink 6 2 5 2" xfId="913" xr:uid="{00000000-0005-0000-0000-000011100000}"/>
    <cellStyle name="Hyperlink 6 2 5 2 2" xfId="2026" xr:uid="{00000000-0005-0000-0000-000012100000}"/>
    <cellStyle name="Hyperlink 6 2 5 2 2 2" xfId="4237" xr:uid="{00000000-0005-0000-0000-000013100000}"/>
    <cellStyle name="Hyperlink 6 2 5 2 3" xfId="3132" xr:uid="{00000000-0005-0000-0000-000014100000}"/>
    <cellStyle name="Hyperlink 6 2 5 3" xfId="1474" xr:uid="{00000000-0005-0000-0000-000015100000}"/>
    <cellStyle name="Hyperlink 6 2 5 3 2" xfId="3685" xr:uid="{00000000-0005-0000-0000-000016100000}"/>
    <cellStyle name="Hyperlink 6 2 5 4" xfId="2580" xr:uid="{00000000-0005-0000-0000-000017100000}"/>
    <cellStyle name="Hyperlink 6 2 6" xfId="637" xr:uid="{00000000-0005-0000-0000-000018100000}"/>
    <cellStyle name="Hyperlink 6 2 6 2" xfId="1750" xr:uid="{00000000-0005-0000-0000-000019100000}"/>
    <cellStyle name="Hyperlink 6 2 6 2 2" xfId="3961" xr:uid="{00000000-0005-0000-0000-00001A100000}"/>
    <cellStyle name="Hyperlink 6 2 6 3" xfId="2856" xr:uid="{00000000-0005-0000-0000-00001B100000}"/>
    <cellStyle name="Hyperlink 6 2 7" xfId="1198" xr:uid="{00000000-0005-0000-0000-00001C100000}"/>
    <cellStyle name="Hyperlink 6 2 7 2" xfId="3409" xr:uid="{00000000-0005-0000-0000-00001D100000}"/>
    <cellStyle name="Hyperlink 6 2 8" xfId="2304" xr:uid="{00000000-0005-0000-0000-00001E100000}"/>
    <cellStyle name="Hyperlink 6 3" xfId="111" xr:uid="{00000000-0005-0000-0000-00001F100000}"/>
    <cellStyle name="Hyperlink 6 3 2" xfId="203" xr:uid="{00000000-0005-0000-0000-000020100000}"/>
    <cellStyle name="Hyperlink 6 3 2 2" xfId="479" xr:uid="{00000000-0005-0000-0000-000021100000}"/>
    <cellStyle name="Hyperlink 6 3 2 2 2" xfId="1031" xr:uid="{00000000-0005-0000-0000-000022100000}"/>
    <cellStyle name="Hyperlink 6 3 2 2 2 2" xfId="2144" xr:uid="{00000000-0005-0000-0000-000023100000}"/>
    <cellStyle name="Hyperlink 6 3 2 2 2 2 2" xfId="4355" xr:uid="{00000000-0005-0000-0000-000024100000}"/>
    <cellStyle name="Hyperlink 6 3 2 2 2 3" xfId="3250" xr:uid="{00000000-0005-0000-0000-000025100000}"/>
    <cellStyle name="Hyperlink 6 3 2 2 3" xfId="1592" xr:uid="{00000000-0005-0000-0000-000026100000}"/>
    <cellStyle name="Hyperlink 6 3 2 2 3 2" xfId="3803" xr:uid="{00000000-0005-0000-0000-000027100000}"/>
    <cellStyle name="Hyperlink 6 3 2 2 4" xfId="2698" xr:uid="{00000000-0005-0000-0000-000028100000}"/>
    <cellStyle name="Hyperlink 6 3 2 3" xfId="755" xr:uid="{00000000-0005-0000-0000-000029100000}"/>
    <cellStyle name="Hyperlink 6 3 2 3 2" xfId="1868" xr:uid="{00000000-0005-0000-0000-00002A100000}"/>
    <cellStyle name="Hyperlink 6 3 2 3 2 2" xfId="4079" xr:uid="{00000000-0005-0000-0000-00002B100000}"/>
    <cellStyle name="Hyperlink 6 3 2 3 3" xfId="2974" xr:uid="{00000000-0005-0000-0000-00002C100000}"/>
    <cellStyle name="Hyperlink 6 3 2 4" xfId="1316" xr:uid="{00000000-0005-0000-0000-00002D100000}"/>
    <cellStyle name="Hyperlink 6 3 2 4 2" xfId="3527" xr:uid="{00000000-0005-0000-0000-00002E100000}"/>
    <cellStyle name="Hyperlink 6 3 2 5" xfId="2422" xr:uid="{00000000-0005-0000-0000-00002F100000}"/>
    <cellStyle name="Hyperlink 6 3 3" xfId="295" xr:uid="{00000000-0005-0000-0000-000030100000}"/>
    <cellStyle name="Hyperlink 6 3 3 2" xfId="571" xr:uid="{00000000-0005-0000-0000-000031100000}"/>
    <cellStyle name="Hyperlink 6 3 3 2 2" xfId="1123" xr:uid="{00000000-0005-0000-0000-000032100000}"/>
    <cellStyle name="Hyperlink 6 3 3 2 2 2" xfId="2236" xr:uid="{00000000-0005-0000-0000-000033100000}"/>
    <cellStyle name="Hyperlink 6 3 3 2 2 2 2" xfId="4447" xr:uid="{00000000-0005-0000-0000-000034100000}"/>
    <cellStyle name="Hyperlink 6 3 3 2 2 3" xfId="3342" xr:uid="{00000000-0005-0000-0000-000035100000}"/>
    <cellStyle name="Hyperlink 6 3 3 2 3" xfId="1684" xr:uid="{00000000-0005-0000-0000-000036100000}"/>
    <cellStyle name="Hyperlink 6 3 3 2 3 2" xfId="3895" xr:uid="{00000000-0005-0000-0000-000037100000}"/>
    <cellStyle name="Hyperlink 6 3 3 2 4" xfId="2790" xr:uid="{00000000-0005-0000-0000-000038100000}"/>
    <cellStyle name="Hyperlink 6 3 3 3" xfId="847" xr:uid="{00000000-0005-0000-0000-000039100000}"/>
    <cellStyle name="Hyperlink 6 3 3 3 2" xfId="1960" xr:uid="{00000000-0005-0000-0000-00003A100000}"/>
    <cellStyle name="Hyperlink 6 3 3 3 2 2" xfId="4171" xr:uid="{00000000-0005-0000-0000-00003B100000}"/>
    <cellStyle name="Hyperlink 6 3 3 3 3" xfId="3066" xr:uid="{00000000-0005-0000-0000-00003C100000}"/>
    <cellStyle name="Hyperlink 6 3 3 4" xfId="1408" xr:uid="{00000000-0005-0000-0000-00003D100000}"/>
    <cellStyle name="Hyperlink 6 3 3 4 2" xfId="3619" xr:uid="{00000000-0005-0000-0000-00003E100000}"/>
    <cellStyle name="Hyperlink 6 3 3 5" xfId="2514" xr:uid="{00000000-0005-0000-0000-00003F100000}"/>
    <cellStyle name="Hyperlink 6 3 4" xfId="387" xr:uid="{00000000-0005-0000-0000-000040100000}"/>
    <cellStyle name="Hyperlink 6 3 4 2" xfId="939" xr:uid="{00000000-0005-0000-0000-000041100000}"/>
    <cellStyle name="Hyperlink 6 3 4 2 2" xfId="2052" xr:uid="{00000000-0005-0000-0000-000042100000}"/>
    <cellStyle name="Hyperlink 6 3 4 2 2 2" xfId="4263" xr:uid="{00000000-0005-0000-0000-000043100000}"/>
    <cellStyle name="Hyperlink 6 3 4 2 3" xfId="3158" xr:uid="{00000000-0005-0000-0000-000044100000}"/>
    <cellStyle name="Hyperlink 6 3 4 3" xfId="1500" xr:uid="{00000000-0005-0000-0000-000045100000}"/>
    <cellStyle name="Hyperlink 6 3 4 3 2" xfId="3711" xr:uid="{00000000-0005-0000-0000-000046100000}"/>
    <cellStyle name="Hyperlink 6 3 4 4" xfId="2606" xr:uid="{00000000-0005-0000-0000-000047100000}"/>
    <cellStyle name="Hyperlink 6 3 5" xfId="663" xr:uid="{00000000-0005-0000-0000-000048100000}"/>
    <cellStyle name="Hyperlink 6 3 5 2" xfId="1776" xr:uid="{00000000-0005-0000-0000-000049100000}"/>
    <cellStyle name="Hyperlink 6 3 5 2 2" xfId="3987" xr:uid="{00000000-0005-0000-0000-00004A100000}"/>
    <cellStyle name="Hyperlink 6 3 5 3" xfId="2882" xr:uid="{00000000-0005-0000-0000-00004B100000}"/>
    <cellStyle name="Hyperlink 6 3 6" xfId="1224" xr:uid="{00000000-0005-0000-0000-00004C100000}"/>
    <cellStyle name="Hyperlink 6 3 6 2" xfId="3435" xr:uid="{00000000-0005-0000-0000-00004D100000}"/>
    <cellStyle name="Hyperlink 6 3 7" xfId="2330" xr:uid="{00000000-0005-0000-0000-00004E100000}"/>
    <cellStyle name="Hyperlink 6 4" xfId="157" xr:uid="{00000000-0005-0000-0000-00004F100000}"/>
    <cellStyle name="Hyperlink 6 4 2" xfId="433" xr:uid="{00000000-0005-0000-0000-000050100000}"/>
    <cellStyle name="Hyperlink 6 4 2 2" xfId="985" xr:uid="{00000000-0005-0000-0000-000051100000}"/>
    <cellStyle name="Hyperlink 6 4 2 2 2" xfId="2098" xr:uid="{00000000-0005-0000-0000-000052100000}"/>
    <cellStyle name="Hyperlink 6 4 2 2 2 2" xfId="4309" xr:uid="{00000000-0005-0000-0000-000053100000}"/>
    <cellStyle name="Hyperlink 6 4 2 2 3" xfId="3204" xr:uid="{00000000-0005-0000-0000-000054100000}"/>
    <cellStyle name="Hyperlink 6 4 2 3" xfId="1546" xr:uid="{00000000-0005-0000-0000-000055100000}"/>
    <cellStyle name="Hyperlink 6 4 2 3 2" xfId="3757" xr:uid="{00000000-0005-0000-0000-000056100000}"/>
    <cellStyle name="Hyperlink 6 4 2 4" xfId="2652" xr:uid="{00000000-0005-0000-0000-000057100000}"/>
    <cellStyle name="Hyperlink 6 4 3" xfId="709" xr:uid="{00000000-0005-0000-0000-000058100000}"/>
    <cellStyle name="Hyperlink 6 4 3 2" xfId="1822" xr:uid="{00000000-0005-0000-0000-000059100000}"/>
    <cellStyle name="Hyperlink 6 4 3 2 2" xfId="4033" xr:uid="{00000000-0005-0000-0000-00005A100000}"/>
    <cellStyle name="Hyperlink 6 4 3 3" xfId="2928" xr:uid="{00000000-0005-0000-0000-00005B100000}"/>
    <cellStyle name="Hyperlink 6 4 4" xfId="1270" xr:uid="{00000000-0005-0000-0000-00005C100000}"/>
    <cellStyle name="Hyperlink 6 4 4 2" xfId="3481" xr:uid="{00000000-0005-0000-0000-00005D100000}"/>
    <cellStyle name="Hyperlink 6 4 5" xfId="2376" xr:uid="{00000000-0005-0000-0000-00005E100000}"/>
    <cellStyle name="Hyperlink 6 5" xfId="249" xr:uid="{00000000-0005-0000-0000-00005F100000}"/>
    <cellStyle name="Hyperlink 6 5 2" xfId="525" xr:uid="{00000000-0005-0000-0000-000060100000}"/>
    <cellStyle name="Hyperlink 6 5 2 2" xfId="1077" xr:uid="{00000000-0005-0000-0000-000061100000}"/>
    <cellStyle name="Hyperlink 6 5 2 2 2" xfId="2190" xr:uid="{00000000-0005-0000-0000-000062100000}"/>
    <cellStyle name="Hyperlink 6 5 2 2 2 2" xfId="4401" xr:uid="{00000000-0005-0000-0000-000063100000}"/>
    <cellStyle name="Hyperlink 6 5 2 2 3" xfId="3296" xr:uid="{00000000-0005-0000-0000-000064100000}"/>
    <cellStyle name="Hyperlink 6 5 2 3" xfId="1638" xr:uid="{00000000-0005-0000-0000-000065100000}"/>
    <cellStyle name="Hyperlink 6 5 2 3 2" xfId="3849" xr:uid="{00000000-0005-0000-0000-000066100000}"/>
    <cellStyle name="Hyperlink 6 5 2 4" xfId="2744" xr:uid="{00000000-0005-0000-0000-000067100000}"/>
    <cellStyle name="Hyperlink 6 5 3" xfId="801" xr:uid="{00000000-0005-0000-0000-000068100000}"/>
    <cellStyle name="Hyperlink 6 5 3 2" xfId="1914" xr:uid="{00000000-0005-0000-0000-000069100000}"/>
    <cellStyle name="Hyperlink 6 5 3 2 2" xfId="4125" xr:uid="{00000000-0005-0000-0000-00006A100000}"/>
    <cellStyle name="Hyperlink 6 5 3 3" xfId="3020" xr:uid="{00000000-0005-0000-0000-00006B100000}"/>
    <cellStyle name="Hyperlink 6 5 4" xfId="1362" xr:uid="{00000000-0005-0000-0000-00006C100000}"/>
    <cellStyle name="Hyperlink 6 5 4 2" xfId="3573" xr:uid="{00000000-0005-0000-0000-00006D100000}"/>
    <cellStyle name="Hyperlink 6 5 5" xfId="2468" xr:uid="{00000000-0005-0000-0000-00006E100000}"/>
    <cellStyle name="Hyperlink 6 6" xfId="341" xr:uid="{00000000-0005-0000-0000-00006F100000}"/>
    <cellStyle name="Hyperlink 6 6 2" xfId="893" xr:uid="{00000000-0005-0000-0000-000070100000}"/>
    <cellStyle name="Hyperlink 6 6 2 2" xfId="2006" xr:uid="{00000000-0005-0000-0000-000071100000}"/>
    <cellStyle name="Hyperlink 6 6 2 2 2" xfId="4217" xr:uid="{00000000-0005-0000-0000-000072100000}"/>
    <cellStyle name="Hyperlink 6 6 2 3" xfId="3112" xr:uid="{00000000-0005-0000-0000-000073100000}"/>
    <cellStyle name="Hyperlink 6 6 3" xfId="1454" xr:uid="{00000000-0005-0000-0000-000074100000}"/>
    <cellStyle name="Hyperlink 6 6 3 2" xfId="3665" xr:uid="{00000000-0005-0000-0000-000075100000}"/>
    <cellStyle name="Hyperlink 6 6 4" xfId="2560" xr:uid="{00000000-0005-0000-0000-000076100000}"/>
    <cellStyle name="Hyperlink 6 7" xfId="617" xr:uid="{00000000-0005-0000-0000-000077100000}"/>
    <cellStyle name="Hyperlink 6 7 2" xfId="1730" xr:uid="{00000000-0005-0000-0000-000078100000}"/>
    <cellStyle name="Hyperlink 6 7 2 2" xfId="3941" xr:uid="{00000000-0005-0000-0000-000079100000}"/>
    <cellStyle name="Hyperlink 6 7 3" xfId="2836" xr:uid="{00000000-0005-0000-0000-00007A100000}"/>
    <cellStyle name="Hyperlink 6 8" xfId="1178" xr:uid="{00000000-0005-0000-0000-00007B100000}"/>
    <cellStyle name="Hyperlink 6 8 2" xfId="3389" xr:uid="{00000000-0005-0000-0000-00007C100000}"/>
    <cellStyle name="Hyperlink 6 9" xfId="2284" xr:uid="{00000000-0005-0000-0000-00007D100000}"/>
    <cellStyle name="Hyperlink 7" xfId="75" xr:uid="{00000000-0005-0000-0000-00007E100000}"/>
    <cellStyle name="Hyperlink 7 2" xfId="121" xr:uid="{00000000-0005-0000-0000-00007F100000}"/>
    <cellStyle name="Hyperlink 7 2 2" xfId="213" xr:uid="{00000000-0005-0000-0000-000080100000}"/>
    <cellStyle name="Hyperlink 7 2 2 2" xfId="489" xr:uid="{00000000-0005-0000-0000-000081100000}"/>
    <cellStyle name="Hyperlink 7 2 2 2 2" xfId="1041" xr:uid="{00000000-0005-0000-0000-000082100000}"/>
    <cellStyle name="Hyperlink 7 2 2 2 2 2" xfId="2154" xr:uid="{00000000-0005-0000-0000-000083100000}"/>
    <cellStyle name="Hyperlink 7 2 2 2 2 2 2" xfId="4365" xr:uid="{00000000-0005-0000-0000-000084100000}"/>
    <cellStyle name="Hyperlink 7 2 2 2 2 3" xfId="3260" xr:uid="{00000000-0005-0000-0000-000085100000}"/>
    <cellStyle name="Hyperlink 7 2 2 2 3" xfId="1602" xr:uid="{00000000-0005-0000-0000-000086100000}"/>
    <cellStyle name="Hyperlink 7 2 2 2 3 2" xfId="3813" xr:uid="{00000000-0005-0000-0000-000087100000}"/>
    <cellStyle name="Hyperlink 7 2 2 2 4" xfId="2708" xr:uid="{00000000-0005-0000-0000-000088100000}"/>
    <cellStyle name="Hyperlink 7 2 2 3" xfId="765" xr:uid="{00000000-0005-0000-0000-000089100000}"/>
    <cellStyle name="Hyperlink 7 2 2 3 2" xfId="1878" xr:uid="{00000000-0005-0000-0000-00008A100000}"/>
    <cellStyle name="Hyperlink 7 2 2 3 2 2" xfId="4089" xr:uid="{00000000-0005-0000-0000-00008B100000}"/>
    <cellStyle name="Hyperlink 7 2 2 3 3" xfId="2984" xr:uid="{00000000-0005-0000-0000-00008C100000}"/>
    <cellStyle name="Hyperlink 7 2 2 4" xfId="1326" xr:uid="{00000000-0005-0000-0000-00008D100000}"/>
    <cellStyle name="Hyperlink 7 2 2 4 2" xfId="3537" xr:uid="{00000000-0005-0000-0000-00008E100000}"/>
    <cellStyle name="Hyperlink 7 2 2 5" xfId="2432" xr:uid="{00000000-0005-0000-0000-00008F100000}"/>
    <cellStyle name="Hyperlink 7 2 3" xfId="305" xr:uid="{00000000-0005-0000-0000-000090100000}"/>
    <cellStyle name="Hyperlink 7 2 3 2" xfId="581" xr:uid="{00000000-0005-0000-0000-000091100000}"/>
    <cellStyle name="Hyperlink 7 2 3 2 2" xfId="1133" xr:uid="{00000000-0005-0000-0000-000092100000}"/>
    <cellStyle name="Hyperlink 7 2 3 2 2 2" xfId="2246" xr:uid="{00000000-0005-0000-0000-000093100000}"/>
    <cellStyle name="Hyperlink 7 2 3 2 2 2 2" xfId="4457" xr:uid="{00000000-0005-0000-0000-000094100000}"/>
    <cellStyle name="Hyperlink 7 2 3 2 2 3" xfId="3352" xr:uid="{00000000-0005-0000-0000-000095100000}"/>
    <cellStyle name="Hyperlink 7 2 3 2 3" xfId="1694" xr:uid="{00000000-0005-0000-0000-000096100000}"/>
    <cellStyle name="Hyperlink 7 2 3 2 3 2" xfId="3905" xr:uid="{00000000-0005-0000-0000-000097100000}"/>
    <cellStyle name="Hyperlink 7 2 3 2 4" xfId="2800" xr:uid="{00000000-0005-0000-0000-000098100000}"/>
    <cellStyle name="Hyperlink 7 2 3 3" xfId="857" xr:uid="{00000000-0005-0000-0000-000099100000}"/>
    <cellStyle name="Hyperlink 7 2 3 3 2" xfId="1970" xr:uid="{00000000-0005-0000-0000-00009A100000}"/>
    <cellStyle name="Hyperlink 7 2 3 3 2 2" xfId="4181" xr:uid="{00000000-0005-0000-0000-00009B100000}"/>
    <cellStyle name="Hyperlink 7 2 3 3 3" xfId="3076" xr:uid="{00000000-0005-0000-0000-00009C100000}"/>
    <cellStyle name="Hyperlink 7 2 3 4" xfId="1418" xr:uid="{00000000-0005-0000-0000-00009D100000}"/>
    <cellStyle name="Hyperlink 7 2 3 4 2" xfId="3629" xr:uid="{00000000-0005-0000-0000-00009E100000}"/>
    <cellStyle name="Hyperlink 7 2 3 5" xfId="2524" xr:uid="{00000000-0005-0000-0000-00009F100000}"/>
    <cellStyle name="Hyperlink 7 2 4" xfId="397" xr:uid="{00000000-0005-0000-0000-0000A0100000}"/>
    <cellStyle name="Hyperlink 7 2 4 2" xfId="949" xr:uid="{00000000-0005-0000-0000-0000A1100000}"/>
    <cellStyle name="Hyperlink 7 2 4 2 2" xfId="2062" xr:uid="{00000000-0005-0000-0000-0000A2100000}"/>
    <cellStyle name="Hyperlink 7 2 4 2 2 2" xfId="4273" xr:uid="{00000000-0005-0000-0000-0000A3100000}"/>
    <cellStyle name="Hyperlink 7 2 4 2 3" xfId="3168" xr:uid="{00000000-0005-0000-0000-0000A4100000}"/>
    <cellStyle name="Hyperlink 7 2 4 3" xfId="1510" xr:uid="{00000000-0005-0000-0000-0000A5100000}"/>
    <cellStyle name="Hyperlink 7 2 4 3 2" xfId="3721" xr:uid="{00000000-0005-0000-0000-0000A6100000}"/>
    <cellStyle name="Hyperlink 7 2 4 4" xfId="2616" xr:uid="{00000000-0005-0000-0000-0000A7100000}"/>
    <cellStyle name="Hyperlink 7 2 5" xfId="673" xr:uid="{00000000-0005-0000-0000-0000A8100000}"/>
    <cellStyle name="Hyperlink 7 2 5 2" xfId="1786" xr:uid="{00000000-0005-0000-0000-0000A9100000}"/>
    <cellStyle name="Hyperlink 7 2 5 2 2" xfId="3997" xr:uid="{00000000-0005-0000-0000-0000AA100000}"/>
    <cellStyle name="Hyperlink 7 2 5 3" xfId="2892" xr:uid="{00000000-0005-0000-0000-0000AB100000}"/>
    <cellStyle name="Hyperlink 7 2 6" xfId="1234" xr:uid="{00000000-0005-0000-0000-0000AC100000}"/>
    <cellStyle name="Hyperlink 7 2 6 2" xfId="3445" xr:uid="{00000000-0005-0000-0000-0000AD100000}"/>
    <cellStyle name="Hyperlink 7 2 7" xfId="2340" xr:uid="{00000000-0005-0000-0000-0000AE100000}"/>
    <cellStyle name="Hyperlink 7 3" xfId="167" xr:uid="{00000000-0005-0000-0000-0000AF100000}"/>
    <cellStyle name="Hyperlink 7 3 2" xfId="443" xr:uid="{00000000-0005-0000-0000-0000B0100000}"/>
    <cellStyle name="Hyperlink 7 3 2 2" xfId="995" xr:uid="{00000000-0005-0000-0000-0000B1100000}"/>
    <cellStyle name="Hyperlink 7 3 2 2 2" xfId="2108" xr:uid="{00000000-0005-0000-0000-0000B2100000}"/>
    <cellStyle name="Hyperlink 7 3 2 2 2 2" xfId="4319" xr:uid="{00000000-0005-0000-0000-0000B3100000}"/>
    <cellStyle name="Hyperlink 7 3 2 2 3" xfId="3214" xr:uid="{00000000-0005-0000-0000-0000B4100000}"/>
    <cellStyle name="Hyperlink 7 3 2 3" xfId="1556" xr:uid="{00000000-0005-0000-0000-0000B5100000}"/>
    <cellStyle name="Hyperlink 7 3 2 3 2" xfId="3767" xr:uid="{00000000-0005-0000-0000-0000B6100000}"/>
    <cellStyle name="Hyperlink 7 3 2 4" xfId="2662" xr:uid="{00000000-0005-0000-0000-0000B7100000}"/>
    <cellStyle name="Hyperlink 7 3 3" xfId="719" xr:uid="{00000000-0005-0000-0000-0000B8100000}"/>
    <cellStyle name="Hyperlink 7 3 3 2" xfId="1832" xr:uid="{00000000-0005-0000-0000-0000B9100000}"/>
    <cellStyle name="Hyperlink 7 3 3 2 2" xfId="4043" xr:uid="{00000000-0005-0000-0000-0000BA100000}"/>
    <cellStyle name="Hyperlink 7 3 3 3" xfId="2938" xr:uid="{00000000-0005-0000-0000-0000BB100000}"/>
    <cellStyle name="Hyperlink 7 3 4" xfId="1280" xr:uid="{00000000-0005-0000-0000-0000BC100000}"/>
    <cellStyle name="Hyperlink 7 3 4 2" xfId="3491" xr:uid="{00000000-0005-0000-0000-0000BD100000}"/>
    <cellStyle name="Hyperlink 7 3 5" xfId="2386" xr:uid="{00000000-0005-0000-0000-0000BE100000}"/>
    <cellStyle name="Hyperlink 7 4" xfId="259" xr:uid="{00000000-0005-0000-0000-0000BF100000}"/>
    <cellStyle name="Hyperlink 7 4 2" xfId="535" xr:uid="{00000000-0005-0000-0000-0000C0100000}"/>
    <cellStyle name="Hyperlink 7 4 2 2" xfId="1087" xr:uid="{00000000-0005-0000-0000-0000C1100000}"/>
    <cellStyle name="Hyperlink 7 4 2 2 2" xfId="2200" xr:uid="{00000000-0005-0000-0000-0000C2100000}"/>
    <cellStyle name="Hyperlink 7 4 2 2 2 2" xfId="4411" xr:uid="{00000000-0005-0000-0000-0000C3100000}"/>
    <cellStyle name="Hyperlink 7 4 2 2 3" xfId="3306" xr:uid="{00000000-0005-0000-0000-0000C4100000}"/>
    <cellStyle name="Hyperlink 7 4 2 3" xfId="1648" xr:uid="{00000000-0005-0000-0000-0000C5100000}"/>
    <cellStyle name="Hyperlink 7 4 2 3 2" xfId="3859" xr:uid="{00000000-0005-0000-0000-0000C6100000}"/>
    <cellStyle name="Hyperlink 7 4 2 4" xfId="2754" xr:uid="{00000000-0005-0000-0000-0000C7100000}"/>
    <cellStyle name="Hyperlink 7 4 3" xfId="811" xr:uid="{00000000-0005-0000-0000-0000C8100000}"/>
    <cellStyle name="Hyperlink 7 4 3 2" xfId="1924" xr:uid="{00000000-0005-0000-0000-0000C9100000}"/>
    <cellStyle name="Hyperlink 7 4 3 2 2" xfId="4135" xr:uid="{00000000-0005-0000-0000-0000CA100000}"/>
    <cellStyle name="Hyperlink 7 4 3 3" xfId="3030" xr:uid="{00000000-0005-0000-0000-0000CB100000}"/>
    <cellStyle name="Hyperlink 7 4 4" xfId="1372" xr:uid="{00000000-0005-0000-0000-0000CC100000}"/>
    <cellStyle name="Hyperlink 7 4 4 2" xfId="3583" xr:uid="{00000000-0005-0000-0000-0000CD100000}"/>
    <cellStyle name="Hyperlink 7 4 5" xfId="2478" xr:uid="{00000000-0005-0000-0000-0000CE100000}"/>
    <cellStyle name="Hyperlink 7 5" xfId="351" xr:uid="{00000000-0005-0000-0000-0000CF100000}"/>
    <cellStyle name="Hyperlink 7 5 2" xfId="903" xr:uid="{00000000-0005-0000-0000-0000D0100000}"/>
    <cellStyle name="Hyperlink 7 5 2 2" xfId="2016" xr:uid="{00000000-0005-0000-0000-0000D1100000}"/>
    <cellStyle name="Hyperlink 7 5 2 2 2" xfId="4227" xr:uid="{00000000-0005-0000-0000-0000D2100000}"/>
    <cellStyle name="Hyperlink 7 5 2 3" xfId="3122" xr:uid="{00000000-0005-0000-0000-0000D3100000}"/>
    <cellStyle name="Hyperlink 7 5 3" xfId="1464" xr:uid="{00000000-0005-0000-0000-0000D4100000}"/>
    <cellStyle name="Hyperlink 7 5 3 2" xfId="3675" xr:uid="{00000000-0005-0000-0000-0000D5100000}"/>
    <cellStyle name="Hyperlink 7 5 4" xfId="2570" xr:uid="{00000000-0005-0000-0000-0000D6100000}"/>
    <cellStyle name="Hyperlink 7 6" xfId="627" xr:uid="{00000000-0005-0000-0000-0000D7100000}"/>
    <cellStyle name="Hyperlink 7 6 2" xfId="1740" xr:uid="{00000000-0005-0000-0000-0000D8100000}"/>
    <cellStyle name="Hyperlink 7 6 2 2" xfId="3951" xr:uid="{00000000-0005-0000-0000-0000D9100000}"/>
    <cellStyle name="Hyperlink 7 6 3" xfId="2846" xr:uid="{00000000-0005-0000-0000-0000DA100000}"/>
    <cellStyle name="Hyperlink 7 7" xfId="1188" xr:uid="{00000000-0005-0000-0000-0000DB100000}"/>
    <cellStyle name="Hyperlink 7 7 2" xfId="3399" xr:uid="{00000000-0005-0000-0000-0000DC100000}"/>
    <cellStyle name="Hyperlink 7 8" xfId="2294" xr:uid="{00000000-0005-0000-0000-0000DD100000}"/>
    <cellStyle name="Hyperlink 8" xfId="96" xr:uid="{00000000-0005-0000-0000-0000DE100000}"/>
    <cellStyle name="Hyperlink 8 2" xfId="142" xr:uid="{00000000-0005-0000-0000-0000DF100000}"/>
    <cellStyle name="Hyperlink 8 2 2" xfId="234" xr:uid="{00000000-0005-0000-0000-0000E0100000}"/>
    <cellStyle name="Hyperlink 8 2 2 2" xfId="510" xr:uid="{00000000-0005-0000-0000-0000E1100000}"/>
    <cellStyle name="Hyperlink 8 2 2 2 2" xfId="1062" xr:uid="{00000000-0005-0000-0000-0000E2100000}"/>
    <cellStyle name="Hyperlink 8 2 2 2 2 2" xfId="2175" xr:uid="{00000000-0005-0000-0000-0000E3100000}"/>
    <cellStyle name="Hyperlink 8 2 2 2 2 2 2" xfId="4386" xr:uid="{00000000-0005-0000-0000-0000E4100000}"/>
    <cellStyle name="Hyperlink 8 2 2 2 2 3" xfId="3281" xr:uid="{00000000-0005-0000-0000-0000E5100000}"/>
    <cellStyle name="Hyperlink 8 2 2 2 3" xfId="1623" xr:uid="{00000000-0005-0000-0000-0000E6100000}"/>
    <cellStyle name="Hyperlink 8 2 2 2 3 2" xfId="3834" xr:uid="{00000000-0005-0000-0000-0000E7100000}"/>
    <cellStyle name="Hyperlink 8 2 2 2 4" xfId="2729" xr:uid="{00000000-0005-0000-0000-0000E8100000}"/>
    <cellStyle name="Hyperlink 8 2 2 3" xfId="786" xr:uid="{00000000-0005-0000-0000-0000E9100000}"/>
    <cellStyle name="Hyperlink 8 2 2 3 2" xfId="1899" xr:uid="{00000000-0005-0000-0000-0000EA100000}"/>
    <cellStyle name="Hyperlink 8 2 2 3 2 2" xfId="4110" xr:uid="{00000000-0005-0000-0000-0000EB100000}"/>
    <cellStyle name="Hyperlink 8 2 2 3 3" xfId="3005" xr:uid="{00000000-0005-0000-0000-0000EC100000}"/>
    <cellStyle name="Hyperlink 8 2 2 4" xfId="1347" xr:uid="{00000000-0005-0000-0000-0000ED100000}"/>
    <cellStyle name="Hyperlink 8 2 2 4 2" xfId="3558" xr:uid="{00000000-0005-0000-0000-0000EE100000}"/>
    <cellStyle name="Hyperlink 8 2 2 5" xfId="2453" xr:uid="{00000000-0005-0000-0000-0000EF100000}"/>
    <cellStyle name="Hyperlink 8 2 3" xfId="326" xr:uid="{00000000-0005-0000-0000-0000F0100000}"/>
    <cellStyle name="Hyperlink 8 2 3 2" xfId="602" xr:uid="{00000000-0005-0000-0000-0000F1100000}"/>
    <cellStyle name="Hyperlink 8 2 3 2 2" xfId="1154" xr:uid="{00000000-0005-0000-0000-0000F2100000}"/>
    <cellStyle name="Hyperlink 8 2 3 2 2 2" xfId="2267" xr:uid="{00000000-0005-0000-0000-0000F3100000}"/>
    <cellStyle name="Hyperlink 8 2 3 2 2 2 2" xfId="4478" xr:uid="{00000000-0005-0000-0000-0000F4100000}"/>
    <cellStyle name="Hyperlink 8 2 3 2 2 3" xfId="3373" xr:uid="{00000000-0005-0000-0000-0000F5100000}"/>
    <cellStyle name="Hyperlink 8 2 3 2 3" xfId="1715" xr:uid="{00000000-0005-0000-0000-0000F6100000}"/>
    <cellStyle name="Hyperlink 8 2 3 2 3 2" xfId="3926" xr:uid="{00000000-0005-0000-0000-0000F7100000}"/>
    <cellStyle name="Hyperlink 8 2 3 2 4" xfId="2821" xr:uid="{00000000-0005-0000-0000-0000F8100000}"/>
    <cellStyle name="Hyperlink 8 2 3 3" xfId="878" xr:uid="{00000000-0005-0000-0000-0000F9100000}"/>
    <cellStyle name="Hyperlink 8 2 3 3 2" xfId="1991" xr:uid="{00000000-0005-0000-0000-0000FA100000}"/>
    <cellStyle name="Hyperlink 8 2 3 3 2 2" xfId="4202" xr:uid="{00000000-0005-0000-0000-0000FB100000}"/>
    <cellStyle name="Hyperlink 8 2 3 3 3" xfId="3097" xr:uid="{00000000-0005-0000-0000-0000FC100000}"/>
    <cellStyle name="Hyperlink 8 2 3 4" xfId="1439" xr:uid="{00000000-0005-0000-0000-0000FD100000}"/>
    <cellStyle name="Hyperlink 8 2 3 4 2" xfId="3650" xr:uid="{00000000-0005-0000-0000-0000FE100000}"/>
    <cellStyle name="Hyperlink 8 2 3 5" xfId="2545" xr:uid="{00000000-0005-0000-0000-0000FF100000}"/>
    <cellStyle name="Hyperlink 8 2 4" xfId="418" xr:uid="{00000000-0005-0000-0000-000000110000}"/>
    <cellStyle name="Hyperlink 8 2 4 2" xfId="970" xr:uid="{00000000-0005-0000-0000-000001110000}"/>
    <cellStyle name="Hyperlink 8 2 4 2 2" xfId="2083" xr:uid="{00000000-0005-0000-0000-000002110000}"/>
    <cellStyle name="Hyperlink 8 2 4 2 2 2" xfId="4294" xr:uid="{00000000-0005-0000-0000-000003110000}"/>
    <cellStyle name="Hyperlink 8 2 4 2 3" xfId="3189" xr:uid="{00000000-0005-0000-0000-000004110000}"/>
    <cellStyle name="Hyperlink 8 2 4 3" xfId="1531" xr:uid="{00000000-0005-0000-0000-000005110000}"/>
    <cellStyle name="Hyperlink 8 2 4 3 2" xfId="3742" xr:uid="{00000000-0005-0000-0000-000006110000}"/>
    <cellStyle name="Hyperlink 8 2 4 4" xfId="2637" xr:uid="{00000000-0005-0000-0000-000007110000}"/>
    <cellStyle name="Hyperlink 8 2 5" xfId="694" xr:uid="{00000000-0005-0000-0000-000008110000}"/>
    <cellStyle name="Hyperlink 8 2 5 2" xfId="1807" xr:uid="{00000000-0005-0000-0000-000009110000}"/>
    <cellStyle name="Hyperlink 8 2 5 2 2" xfId="4018" xr:uid="{00000000-0005-0000-0000-00000A110000}"/>
    <cellStyle name="Hyperlink 8 2 5 3" xfId="2913" xr:uid="{00000000-0005-0000-0000-00000B110000}"/>
    <cellStyle name="Hyperlink 8 2 6" xfId="1255" xr:uid="{00000000-0005-0000-0000-00000C110000}"/>
    <cellStyle name="Hyperlink 8 2 6 2" xfId="3466" xr:uid="{00000000-0005-0000-0000-00000D110000}"/>
    <cellStyle name="Hyperlink 8 2 7" xfId="2361" xr:uid="{00000000-0005-0000-0000-00000E110000}"/>
    <cellStyle name="Hyperlink 8 3" xfId="188" xr:uid="{00000000-0005-0000-0000-00000F110000}"/>
    <cellStyle name="Hyperlink 8 3 2" xfId="464" xr:uid="{00000000-0005-0000-0000-000010110000}"/>
    <cellStyle name="Hyperlink 8 3 2 2" xfId="1016" xr:uid="{00000000-0005-0000-0000-000011110000}"/>
    <cellStyle name="Hyperlink 8 3 2 2 2" xfId="2129" xr:uid="{00000000-0005-0000-0000-000012110000}"/>
    <cellStyle name="Hyperlink 8 3 2 2 2 2" xfId="4340" xr:uid="{00000000-0005-0000-0000-000013110000}"/>
    <cellStyle name="Hyperlink 8 3 2 2 3" xfId="3235" xr:uid="{00000000-0005-0000-0000-000014110000}"/>
    <cellStyle name="Hyperlink 8 3 2 3" xfId="1577" xr:uid="{00000000-0005-0000-0000-000015110000}"/>
    <cellStyle name="Hyperlink 8 3 2 3 2" xfId="3788" xr:uid="{00000000-0005-0000-0000-000016110000}"/>
    <cellStyle name="Hyperlink 8 3 2 4" xfId="2683" xr:uid="{00000000-0005-0000-0000-000017110000}"/>
    <cellStyle name="Hyperlink 8 3 3" xfId="740" xr:uid="{00000000-0005-0000-0000-000018110000}"/>
    <cellStyle name="Hyperlink 8 3 3 2" xfId="1853" xr:uid="{00000000-0005-0000-0000-000019110000}"/>
    <cellStyle name="Hyperlink 8 3 3 2 2" xfId="4064" xr:uid="{00000000-0005-0000-0000-00001A110000}"/>
    <cellStyle name="Hyperlink 8 3 3 3" xfId="2959" xr:uid="{00000000-0005-0000-0000-00001B110000}"/>
    <cellStyle name="Hyperlink 8 3 4" xfId="1301" xr:uid="{00000000-0005-0000-0000-00001C110000}"/>
    <cellStyle name="Hyperlink 8 3 4 2" xfId="3512" xr:uid="{00000000-0005-0000-0000-00001D110000}"/>
    <cellStyle name="Hyperlink 8 3 5" xfId="2407" xr:uid="{00000000-0005-0000-0000-00001E110000}"/>
    <cellStyle name="Hyperlink 8 4" xfId="280" xr:uid="{00000000-0005-0000-0000-00001F110000}"/>
    <cellStyle name="Hyperlink 8 4 2" xfId="556" xr:uid="{00000000-0005-0000-0000-000020110000}"/>
    <cellStyle name="Hyperlink 8 4 2 2" xfId="1108" xr:uid="{00000000-0005-0000-0000-000021110000}"/>
    <cellStyle name="Hyperlink 8 4 2 2 2" xfId="2221" xr:uid="{00000000-0005-0000-0000-000022110000}"/>
    <cellStyle name="Hyperlink 8 4 2 2 2 2" xfId="4432" xr:uid="{00000000-0005-0000-0000-000023110000}"/>
    <cellStyle name="Hyperlink 8 4 2 2 3" xfId="3327" xr:uid="{00000000-0005-0000-0000-000024110000}"/>
    <cellStyle name="Hyperlink 8 4 2 3" xfId="1669" xr:uid="{00000000-0005-0000-0000-000025110000}"/>
    <cellStyle name="Hyperlink 8 4 2 3 2" xfId="3880" xr:uid="{00000000-0005-0000-0000-000026110000}"/>
    <cellStyle name="Hyperlink 8 4 2 4" xfId="2775" xr:uid="{00000000-0005-0000-0000-000027110000}"/>
    <cellStyle name="Hyperlink 8 4 3" xfId="832" xr:uid="{00000000-0005-0000-0000-000028110000}"/>
    <cellStyle name="Hyperlink 8 4 3 2" xfId="1945" xr:uid="{00000000-0005-0000-0000-000029110000}"/>
    <cellStyle name="Hyperlink 8 4 3 2 2" xfId="4156" xr:uid="{00000000-0005-0000-0000-00002A110000}"/>
    <cellStyle name="Hyperlink 8 4 3 3" xfId="3051" xr:uid="{00000000-0005-0000-0000-00002B110000}"/>
    <cellStyle name="Hyperlink 8 4 4" xfId="1393" xr:uid="{00000000-0005-0000-0000-00002C110000}"/>
    <cellStyle name="Hyperlink 8 4 4 2" xfId="3604" xr:uid="{00000000-0005-0000-0000-00002D110000}"/>
    <cellStyle name="Hyperlink 8 4 5" xfId="2499" xr:uid="{00000000-0005-0000-0000-00002E110000}"/>
    <cellStyle name="Hyperlink 8 5" xfId="372" xr:uid="{00000000-0005-0000-0000-00002F110000}"/>
    <cellStyle name="Hyperlink 8 5 2" xfId="924" xr:uid="{00000000-0005-0000-0000-000030110000}"/>
    <cellStyle name="Hyperlink 8 5 2 2" xfId="2037" xr:uid="{00000000-0005-0000-0000-000031110000}"/>
    <cellStyle name="Hyperlink 8 5 2 2 2" xfId="4248" xr:uid="{00000000-0005-0000-0000-000032110000}"/>
    <cellStyle name="Hyperlink 8 5 2 3" xfId="3143" xr:uid="{00000000-0005-0000-0000-000033110000}"/>
    <cellStyle name="Hyperlink 8 5 3" xfId="1485" xr:uid="{00000000-0005-0000-0000-000034110000}"/>
    <cellStyle name="Hyperlink 8 5 3 2" xfId="3696" xr:uid="{00000000-0005-0000-0000-000035110000}"/>
    <cellStyle name="Hyperlink 8 5 4" xfId="2591" xr:uid="{00000000-0005-0000-0000-000036110000}"/>
    <cellStyle name="Hyperlink 8 6" xfId="648" xr:uid="{00000000-0005-0000-0000-000037110000}"/>
    <cellStyle name="Hyperlink 8 6 2" xfId="1761" xr:uid="{00000000-0005-0000-0000-000038110000}"/>
    <cellStyle name="Hyperlink 8 6 2 2" xfId="3972" xr:uid="{00000000-0005-0000-0000-000039110000}"/>
    <cellStyle name="Hyperlink 8 6 3" xfId="2867" xr:uid="{00000000-0005-0000-0000-00003A110000}"/>
    <cellStyle name="Hyperlink 8 7" xfId="1209" xr:uid="{00000000-0005-0000-0000-00003B110000}"/>
    <cellStyle name="Hyperlink 8 7 2" xfId="3420" xr:uid="{00000000-0005-0000-0000-00003C110000}"/>
    <cellStyle name="Hyperlink 8 8" xfId="2315" xr:uid="{00000000-0005-0000-0000-00003D110000}"/>
    <cellStyle name="Hyperlink 9" xfId="101" xr:uid="{00000000-0005-0000-0000-00003E110000}"/>
    <cellStyle name="Hyperlink 9 2" xfId="193" xr:uid="{00000000-0005-0000-0000-00003F110000}"/>
    <cellStyle name="Hyperlink 9 2 2" xfId="469" xr:uid="{00000000-0005-0000-0000-000040110000}"/>
    <cellStyle name="Hyperlink 9 2 2 2" xfId="1021" xr:uid="{00000000-0005-0000-0000-000041110000}"/>
    <cellStyle name="Hyperlink 9 2 2 2 2" xfId="2134" xr:uid="{00000000-0005-0000-0000-000042110000}"/>
    <cellStyle name="Hyperlink 9 2 2 2 2 2" xfId="4345" xr:uid="{00000000-0005-0000-0000-000043110000}"/>
    <cellStyle name="Hyperlink 9 2 2 2 3" xfId="3240" xr:uid="{00000000-0005-0000-0000-000044110000}"/>
    <cellStyle name="Hyperlink 9 2 2 3" xfId="1582" xr:uid="{00000000-0005-0000-0000-000045110000}"/>
    <cellStyle name="Hyperlink 9 2 2 3 2" xfId="3793" xr:uid="{00000000-0005-0000-0000-000046110000}"/>
    <cellStyle name="Hyperlink 9 2 2 4" xfId="2688" xr:uid="{00000000-0005-0000-0000-000047110000}"/>
    <cellStyle name="Hyperlink 9 2 3" xfId="745" xr:uid="{00000000-0005-0000-0000-000048110000}"/>
    <cellStyle name="Hyperlink 9 2 3 2" xfId="1858" xr:uid="{00000000-0005-0000-0000-000049110000}"/>
    <cellStyle name="Hyperlink 9 2 3 2 2" xfId="4069" xr:uid="{00000000-0005-0000-0000-00004A110000}"/>
    <cellStyle name="Hyperlink 9 2 3 3" xfId="2964" xr:uid="{00000000-0005-0000-0000-00004B110000}"/>
    <cellStyle name="Hyperlink 9 2 4" xfId="1306" xr:uid="{00000000-0005-0000-0000-00004C110000}"/>
    <cellStyle name="Hyperlink 9 2 4 2" xfId="3517" xr:uid="{00000000-0005-0000-0000-00004D110000}"/>
    <cellStyle name="Hyperlink 9 2 5" xfId="2412" xr:uid="{00000000-0005-0000-0000-00004E110000}"/>
    <cellStyle name="Hyperlink 9 3" xfId="285" xr:uid="{00000000-0005-0000-0000-00004F110000}"/>
    <cellStyle name="Hyperlink 9 3 2" xfId="561" xr:uid="{00000000-0005-0000-0000-000050110000}"/>
    <cellStyle name="Hyperlink 9 3 2 2" xfId="1113" xr:uid="{00000000-0005-0000-0000-000051110000}"/>
    <cellStyle name="Hyperlink 9 3 2 2 2" xfId="2226" xr:uid="{00000000-0005-0000-0000-000052110000}"/>
    <cellStyle name="Hyperlink 9 3 2 2 2 2" xfId="4437" xr:uid="{00000000-0005-0000-0000-000053110000}"/>
    <cellStyle name="Hyperlink 9 3 2 2 3" xfId="3332" xr:uid="{00000000-0005-0000-0000-000054110000}"/>
    <cellStyle name="Hyperlink 9 3 2 3" xfId="1674" xr:uid="{00000000-0005-0000-0000-000055110000}"/>
    <cellStyle name="Hyperlink 9 3 2 3 2" xfId="3885" xr:uid="{00000000-0005-0000-0000-000056110000}"/>
    <cellStyle name="Hyperlink 9 3 2 4" xfId="2780" xr:uid="{00000000-0005-0000-0000-000057110000}"/>
    <cellStyle name="Hyperlink 9 3 3" xfId="837" xr:uid="{00000000-0005-0000-0000-000058110000}"/>
    <cellStyle name="Hyperlink 9 3 3 2" xfId="1950" xr:uid="{00000000-0005-0000-0000-000059110000}"/>
    <cellStyle name="Hyperlink 9 3 3 2 2" xfId="4161" xr:uid="{00000000-0005-0000-0000-00005A110000}"/>
    <cellStyle name="Hyperlink 9 3 3 3" xfId="3056" xr:uid="{00000000-0005-0000-0000-00005B110000}"/>
    <cellStyle name="Hyperlink 9 3 4" xfId="1398" xr:uid="{00000000-0005-0000-0000-00005C110000}"/>
    <cellStyle name="Hyperlink 9 3 4 2" xfId="3609" xr:uid="{00000000-0005-0000-0000-00005D110000}"/>
    <cellStyle name="Hyperlink 9 3 5" xfId="2504" xr:uid="{00000000-0005-0000-0000-00005E110000}"/>
    <cellStyle name="Hyperlink 9 4" xfId="377" xr:uid="{00000000-0005-0000-0000-00005F110000}"/>
    <cellStyle name="Hyperlink 9 4 2" xfId="929" xr:uid="{00000000-0005-0000-0000-000060110000}"/>
    <cellStyle name="Hyperlink 9 4 2 2" xfId="2042" xr:uid="{00000000-0005-0000-0000-000061110000}"/>
    <cellStyle name="Hyperlink 9 4 2 2 2" xfId="4253" xr:uid="{00000000-0005-0000-0000-000062110000}"/>
    <cellStyle name="Hyperlink 9 4 2 3" xfId="3148" xr:uid="{00000000-0005-0000-0000-000063110000}"/>
    <cellStyle name="Hyperlink 9 4 3" xfId="1490" xr:uid="{00000000-0005-0000-0000-000064110000}"/>
    <cellStyle name="Hyperlink 9 4 3 2" xfId="3701" xr:uid="{00000000-0005-0000-0000-000065110000}"/>
    <cellStyle name="Hyperlink 9 4 4" xfId="2596" xr:uid="{00000000-0005-0000-0000-000066110000}"/>
    <cellStyle name="Hyperlink 9 5" xfId="653" xr:uid="{00000000-0005-0000-0000-000067110000}"/>
    <cellStyle name="Hyperlink 9 5 2" xfId="1766" xr:uid="{00000000-0005-0000-0000-000068110000}"/>
    <cellStyle name="Hyperlink 9 5 2 2" xfId="3977" xr:uid="{00000000-0005-0000-0000-000069110000}"/>
    <cellStyle name="Hyperlink 9 5 3" xfId="2872" xr:uid="{00000000-0005-0000-0000-00006A110000}"/>
    <cellStyle name="Hyperlink 9 6" xfId="1214" xr:uid="{00000000-0005-0000-0000-00006B110000}"/>
    <cellStyle name="Hyperlink 9 6 2" xfId="3425" xr:uid="{00000000-0005-0000-0000-00006C110000}"/>
    <cellStyle name="Hyperlink 9 7" xfId="2320" xr:uid="{00000000-0005-0000-0000-00006D110000}"/>
    <cellStyle name="Input" xfId="12" builtinId="20" customBuiltin="1"/>
    <cellStyle name="Linked Cell" xfId="15" builtinId="24" customBuiltin="1"/>
    <cellStyle name="Neutral" xfId="11" builtinId="28" customBuiltin="1"/>
    <cellStyle name="Neutral 2" xfId="1161" xr:uid="{00000000-0005-0000-0000-000071110000}"/>
    <cellStyle name="Normal" xfId="0" builtinId="0"/>
    <cellStyle name="Normal 2" xfId="45" xr:uid="{00000000-0005-0000-0000-000073110000}"/>
    <cellStyle name="Normal 2 2" xfId="48" xr:uid="{00000000-0005-0000-0000-000074110000}"/>
    <cellStyle name="Normal 3" xfId="47" xr:uid="{00000000-0005-0000-0000-000075110000}"/>
    <cellStyle name="Normal 4" xfId="56" xr:uid="{00000000-0005-0000-0000-000076110000}"/>
    <cellStyle name="Normal 4 2" xfId="63" xr:uid="{00000000-0005-0000-0000-000077110000}"/>
    <cellStyle name="Normal 5" xfId="2273" xr:uid="{00000000-0005-0000-0000-000078110000}"/>
    <cellStyle name="Normal 5 2" xfId="2" xr:uid="{00000000-0005-0000-0000-000079110000}"/>
    <cellStyle name="Note" xfId="18" builtinId="10" customBuiltin="1"/>
    <cellStyle name="Output" xfId="13" builtinId="21" customBuiltin="1"/>
    <cellStyle name="Title" xfId="4" builtinId="15" customBuiltin="1"/>
    <cellStyle name="Title 2" xfId="1160" xr:uid="{00000000-0005-0000-0000-00007E110000}"/>
    <cellStyle name="Título 4" xfId="57" xr:uid="{00000000-0005-0000-0000-000082110000}"/>
    <cellStyle name="Total" xfId="20" builtinId="25" customBuiltin="1"/>
    <cellStyle name="Warning Text" xfId="17" builtinId="11" customBuiltin="1"/>
  </cellStyles>
  <dxfs count="2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 xr9:uid="{00000000-0011-0000-FFFF-FFFF00000000}">
      <tableStyleElement type="wholeTable" dxfId="261"/>
      <tableStyleElement type="headerRow" dxfId="260"/>
      <tableStyleElement type="totalRow" dxfId="259"/>
      <tableStyleElement type="firstColumn" dxfId="258"/>
      <tableStyleElement type="lastColumn" dxfId="257"/>
      <tableStyleElement type="firstRowStripe" dxfId="256"/>
      <tableStyleElement type="firstColumnStripe" dxfId="255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chartsheet" Target="chartsheets/sheet4.xml"/><Relationship Id="rId18" Type="http://schemas.openxmlformats.org/officeDocument/2006/relationships/theme" Target="theme/theme1.xml"/><Relationship Id="rId3" Type="http://schemas.openxmlformats.org/officeDocument/2006/relationships/worksheet" Target="worksheets/sheet1.xml"/><Relationship Id="rId21" Type="http://schemas.openxmlformats.org/officeDocument/2006/relationships/calcChain" Target="calcChain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9.xml"/><Relationship Id="rId17" Type="http://schemas.openxmlformats.org/officeDocument/2006/relationships/externalLink" Target="externalLinks/externalLink1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12.xml"/><Relationship Id="rId20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chartsheet" Target="chartsheets/sheet3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10" Type="http://schemas.openxmlformats.org/officeDocument/2006/relationships/worksheet" Target="worksheets/sheet8.xml"/><Relationship Id="rId19" Type="http://schemas.openxmlformats.org/officeDocument/2006/relationships/styles" Target="styles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122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zoomScale="117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B4CCF8-611C-4010-952C-E59ABA3D97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87B50-505E-4FF1-9532-A885BD559E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366</v>
          </cell>
          <cell r="B259" t="str">
            <v>ATM Oficina Boulevard (Higuey) II</v>
          </cell>
          <cell r="C259" t="str">
            <v>ESTE</v>
          </cell>
        </row>
        <row r="260">
          <cell r="A260">
            <v>370</v>
          </cell>
          <cell r="B260" t="str">
            <v>ATM Oficina Cruce de Imbert II (puerto Plata)</v>
          </cell>
          <cell r="C260" t="str">
            <v>NORTE</v>
          </cell>
        </row>
        <row r="261">
          <cell r="A261">
            <v>372</v>
          </cell>
          <cell r="B261" t="str">
            <v>ATM Oficina Sánchez II</v>
          </cell>
          <cell r="C261" t="str">
            <v>NORTE</v>
          </cell>
        </row>
        <row r="262">
          <cell r="A262">
            <v>373</v>
          </cell>
          <cell r="B262" t="str">
            <v>S/M Tangui Nagua</v>
          </cell>
          <cell r="C262" t="str">
            <v>NORTE</v>
          </cell>
        </row>
        <row r="263">
          <cell r="A263">
            <v>377</v>
          </cell>
          <cell r="B263" t="str">
            <v>ATM Estación del Metro Eduardo Brito</v>
          </cell>
          <cell r="C263" t="str">
            <v>DISTRITO NACIONAL</v>
          </cell>
        </row>
        <row r="264">
          <cell r="A264">
            <v>378</v>
          </cell>
          <cell r="B264" t="str">
            <v>ATM UNP Villa Flores</v>
          </cell>
          <cell r="C264" t="str">
            <v>DISTRITO NACIONAL</v>
          </cell>
        </row>
        <row r="265">
          <cell r="A265">
            <v>380</v>
          </cell>
          <cell r="B265" t="str">
            <v xml:space="preserve">ATM Oficina Navarrete </v>
          </cell>
          <cell r="C265" t="str">
            <v>NORTE</v>
          </cell>
        </row>
        <row r="266">
          <cell r="A266">
            <v>382</v>
          </cell>
          <cell r="B266" t="str">
            <v>ATM Estación del Metro María Montés</v>
          </cell>
          <cell r="C266" t="str">
            <v>DISTRITO NACIONAL</v>
          </cell>
        </row>
        <row r="267">
          <cell r="A267">
            <v>383</v>
          </cell>
          <cell r="B267" t="str">
            <v>ATM S/M Daniel (Dajabón)</v>
          </cell>
          <cell r="C267" t="str">
            <v>NORTE</v>
          </cell>
        </row>
        <row r="268">
          <cell r="A268">
            <v>385</v>
          </cell>
          <cell r="B268" t="str">
            <v xml:space="preserve">ATM Plaza Verón I </v>
          </cell>
          <cell r="C268" t="str">
            <v>ESTE</v>
          </cell>
        </row>
        <row r="269">
          <cell r="A269">
            <v>386</v>
          </cell>
          <cell r="B269" t="str">
            <v xml:space="preserve">ATM Plaza Verón II </v>
          </cell>
          <cell r="C269" t="str">
            <v>ESTE</v>
          </cell>
        </row>
        <row r="270">
          <cell r="A270">
            <v>387</v>
          </cell>
          <cell r="B270" t="str">
            <v xml:space="preserve">ATM S/M La Cadena San Vicente de Paul </v>
          </cell>
          <cell r="C270" t="str">
            <v>DISTRITO NACIONAL</v>
          </cell>
        </row>
        <row r="271">
          <cell r="A271">
            <v>388</v>
          </cell>
          <cell r="B271" t="str">
            <v xml:space="preserve">ATM Multicentro La Sirena Puerto Plata </v>
          </cell>
          <cell r="C271" t="str">
            <v>NORTE</v>
          </cell>
        </row>
        <row r="272">
          <cell r="A272">
            <v>389</v>
          </cell>
          <cell r="B272" t="str">
            <v xml:space="preserve">ATM Casino Hotel Princess </v>
          </cell>
          <cell r="C272" t="str">
            <v>DISTRITO NACIONAL</v>
          </cell>
        </row>
        <row r="273">
          <cell r="A273">
            <v>390</v>
          </cell>
          <cell r="B273" t="str">
            <v xml:space="preserve">ATM Oficina Boca Chica II </v>
          </cell>
          <cell r="C273" t="str">
            <v>DISTRITO NACIONAL</v>
          </cell>
        </row>
        <row r="274">
          <cell r="A274">
            <v>391</v>
          </cell>
          <cell r="B274" t="str">
            <v xml:space="preserve">ATM S/M Jumbo Luperón </v>
          </cell>
          <cell r="C274" t="str">
            <v>DISTRITO NACIONAL</v>
          </cell>
        </row>
        <row r="275">
          <cell r="A275">
            <v>392</v>
          </cell>
          <cell r="B275" t="str">
            <v xml:space="preserve">ATM Oficina San Juan de la Maguana II </v>
          </cell>
          <cell r="C275" t="str">
            <v>SUR</v>
          </cell>
        </row>
        <row r="276">
          <cell r="A276">
            <v>394</v>
          </cell>
          <cell r="B276" t="str">
            <v xml:space="preserve">ATM Multicentro La Sirena Luperón </v>
          </cell>
          <cell r="C276" t="str">
            <v>DISTRITO NACIONAL</v>
          </cell>
        </row>
        <row r="277">
          <cell r="A277">
            <v>395</v>
          </cell>
          <cell r="B277" t="str">
            <v xml:space="preserve">ATM UNP Sabana Iglesia </v>
          </cell>
          <cell r="C277" t="str">
            <v>NORTE</v>
          </cell>
        </row>
        <row r="278">
          <cell r="A278">
            <v>396</v>
          </cell>
          <cell r="B278" t="str">
            <v xml:space="preserve">ATM Oficina Plaza Ulloa (La Fuente) </v>
          </cell>
          <cell r="C278" t="str">
            <v>NORTE</v>
          </cell>
        </row>
        <row r="279">
          <cell r="A279">
            <v>397</v>
          </cell>
          <cell r="B279" t="str">
            <v xml:space="preserve">ATM Autobanco San Francisco de Macoris </v>
          </cell>
          <cell r="C279" t="str">
            <v>NORTE</v>
          </cell>
        </row>
        <row r="280">
          <cell r="A280">
            <v>399</v>
          </cell>
          <cell r="B280" t="str">
            <v xml:space="preserve">ATM Oficina La Romana II </v>
          </cell>
          <cell r="C280" t="str">
            <v>ESTE</v>
          </cell>
        </row>
        <row r="281">
          <cell r="A281">
            <v>402</v>
          </cell>
          <cell r="B281" t="str">
            <v xml:space="preserve">ATM La Sirena La Vega </v>
          </cell>
          <cell r="C281" t="str">
            <v>NORTE</v>
          </cell>
        </row>
        <row r="282">
          <cell r="A282">
            <v>403</v>
          </cell>
          <cell r="B282" t="str">
            <v xml:space="preserve">ATM Oficina Vicente Noble </v>
          </cell>
          <cell r="C282" t="str">
            <v>SUR</v>
          </cell>
        </row>
        <row r="283">
          <cell r="A283">
            <v>405</v>
          </cell>
          <cell r="B283" t="str">
            <v xml:space="preserve">ATM UNP Loma de Cabrera </v>
          </cell>
          <cell r="C283" t="str">
            <v>NORTE</v>
          </cell>
        </row>
        <row r="284">
          <cell r="A284">
            <v>406</v>
          </cell>
          <cell r="B284" t="str">
            <v xml:space="preserve">ATM UNP Plaza Lama Máximo Gómez </v>
          </cell>
          <cell r="C284" t="str">
            <v>DISTRITO NACIONAL</v>
          </cell>
        </row>
        <row r="285">
          <cell r="A285">
            <v>407</v>
          </cell>
          <cell r="B285" t="str">
            <v xml:space="preserve">ATM Multicentro La Sirena Villa Mella </v>
          </cell>
          <cell r="C285" t="str">
            <v>DISTRITO NACIONAL</v>
          </cell>
        </row>
        <row r="286">
          <cell r="A286">
            <v>408</v>
          </cell>
          <cell r="B286" t="str">
            <v xml:space="preserve">ATM Autobanco Las Palmas de Herrera </v>
          </cell>
          <cell r="C286" t="str">
            <v>DISTRITO NACIONAL</v>
          </cell>
        </row>
        <row r="287">
          <cell r="A287">
            <v>409</v>
          </cell>
          <cell r="B287" t="str">
            <v xml:space="preserve">ATM Oficina Las Palmas de Herrera I </v>
          </cell>
          <cell r="C287" t="str">
            <v>DISTRITO NACIONAL</v>
          </cell>
        </row>
        <row r="288">
          <cell r="A288">
            <v>410</v>
          </cell>
          <cell r="B288" t="str">
            <v xml:space="preserve">ATM Oficina Las Palmas de Herrera II </v>
          </cell>
          <cell r="C288" t="str">
            <v>DISTRITO NACIONAL</v>
          </cell>
        </row>
        <row r="289">
          <cell r="A289">
            <v>411</v>
          </cell>
          <cell r="B289" t="str">
            <v xml:space="preserve">ATM UNP Piedra Blanca </v>
          </cell>
          <cell r="C289" t="str">
            <v>NORTE</v>
          </cell>
        </row>
        <row r="290">
          <cell r="A290">
            <v>413</v>
          </cell>
          <cell r="B290" t="str">
            <v xml:space="preserve">ATM UNP Las Galeras Samaná </v>
          </cell>
          <cell r="C290" t="str">
            <v>NORTE</v>
          </cell>
        </row>
        <row r="291">
          <cell r="A291">
            <v>414</v>
          </cell>
          <cell r="B291" t="str">
            <v>ATM Villa Francisca II</v>
          </cell>
          <cell r="C291" t="str">
            <v>DISTRITO NACIONAL</v>
          </cell>
        </row>
        <row r="292">
          <cell r="A292">
            <v>415</v>
          </cell>
          <cell r="B292" t="str">
            <v xml:space="preserve">ATM Autobanco San Martín I </v>
          </cell>
          <cell r="C292" t="str">
            <v>DISTRITO NACIONAL</v>
          </cell>
        </row>
        <row r="293">
          <cell r="A293">
            <v>416</v>
          </cell>
          <cell r="B293" t="str">
            <v xml:space="preserve">ATM Autobanco San Martín II </v>
          </cell>
          <cell r="C293" t="str">
            <v>DISTRITO NACIONAL</v>
          </cell>
        </row>
        <row r="294">
          <cell r="A294">
            <v>420</v>
          </cell>
          <cell r="B294" t="str">
            <v xml:space="preserve">ATM DGII Av. Lincoln </v>
          </cell>
          <cell r="C294" t="str">
            <v>DISTRITO NACIONAL</v>
          </cell>
        </row>
        <row r="295">
          <cell r="A295">
            <v>421</v>
          </cell>
          <cell r="B295" t="str">
            <v xml:space="preserve">ATM Estación Texaco Arroyo Hondo </v>
          </cell>
          <cell r="C295" t="str">
            <v>DISTRITO NACIONAL</v>
          </cell>
        </row>
        <row r="296">
          <cell r="A296">
            <v>422</v>
          </cell>
          <cell r="B296" t="str">
            <v xml:space="preserve">ATM Olé Manoguayabo </v>
          </cell>
          <cell r="C296" t="str">
            <v>DISTRITO NACIONAL</v>
          </cell>
        </row>
        <row r="297">
          <cell r="A297">
            <v>423</v>
          </cell>
          <cell r="B297" t="str">
            <v xml:space="preserve">ATM Farmacia Marinely </v>
          </cell>
          <cell r="C297" t="str">
            <v>DISTRITO NACIONAL</v>
          </cell>
        </row>
        <row r="298">
          <cell r="A298">
            <v>424</v>
          </cell>
          <cell r="B298" t="str">
            <v xml:space="preserve">ATM UNP Jumbo Luperón I </v>
          </cell>
          <cell r="C298" t="str">
            <v>DISTRITO NACIONAL</v>
          </cell>
        </row>
        <row r="299">
          <cell r="A299">
            <v>425</v>
          </cell>
          <cell r="B299" t="str">
            <v xml:space="preserve">ATM UNP Jumbo Luperón II </v>
          </cell>
          <cell r="C299" t="str">
            <v>DISTRITO NACIONAL</v>
          </cell>
        </row>
        <row r="300">
          <cell r="A300">
            <v>427</v>
          </cell>
          <cell r="B300" t="str">
            <v xml:space="preserve">ATM Almacenes Iberia (Hato Mayor) </v>
          </cell>
          <cell r="C300" t="str">
            <v>ESTE</v>
          </cell>
        </row>
        <row r="301">
          <cell r="A301">
            <v>428</v>
          </cell>
          <cell r="B301" t="str">
            <v xml:space="preserve">ATM Acrópolis Center </v>
          </cell>
          <cell r="C301" t="str">
            <v>DISTRITO NACIONAL</v>
          </cell>
        </row>
        <row r="302">
          <cell r="A302">
            <v>429</v>
          </cell>
          <cell r="B302" t="str">
            <v xml:space="preserve">ATM Oficina Jumbo La Romana </v>
          </cell>
          <cell r="C302" t="str">
            <v>ESTE</v>
          </cell>
        </row>
        <row r="303">
          <cell r="A303">
            <v>430</v>
          </cell>
          <cell r="B303" t="str">
            <v xml:space="preserve">ATM Almacén IKEA </v>
          </cell>
          <cell r="C303" t="str">
            <v>DISTRITO NACIONAL</v>
          </cell>
        </row>
        <row r="304">
          <cell r="A304">
            <v>431</v>
          </cell>
          <cell r="B304" t="str">
            <v xml:space="preserve">ATM Autoservicio Sol (Santiago) </v>
          </cell>
          <cell r="C304" t="str">
            <v>NORTE</v>
          </cell>
        </row>
        <row r="305">
          <cell r="A305">
            <v>432</v>
          </cell>
          <cell r="B305" t="str">
            <v xml:space="preserve">ATM Oficina Puerto Plata II </v>
          </cell>
          <cell r="C305" t="str">
            <v>NORTE</v>
          </cell>
        </row>
        <row r="306">
          <cell r="A306">
            <v>433</v>
          </cell>
          <cell r="B306" t="str">
            <v xml:space="preserve">ATM Centro Comercial Las Canas (Cap Cana) </v>
          </cell>
          <cell r="C306" t="str">
            <v>ESTE</v>
          </cell>
        </row>
        <row r="307">
          <cell r="A307">
            <v>434</v>
          </cell>
          <cell r="B307" t="str">
            <v xml:space="preserve">ATM Generadora Hidroeléctrica Dom. (EGEHID) </v>
          </cell>
          <cell r="C307" t="str">
            <v>DISTRITO NACIONAL</v>
          </cell>
        </row>
        <row r="308">
          <cell r="A308">
            <v>435</v>
          </cell>
          <cell r="B308" t="str">
            <v xml:space="preserve">ATM Autobanco Torre I </v>
          </cell>
          <cell r="C308" t="str">
            <v>DISTRITO NACIONAL</v>
          </cell>
        </row>
        <row r="309">
          <cell r="A309">
            <v>436</v>
          </cell>
          <cell r="B309" t="str">
            <v xml:space="preserve">ATM Autobanco Torre II </v>
          </cell>
          <cell r="C309" t="str">
            <v>DISTRITO NACIONAL</v>
          </cell>
        </row>
        <row r="310">
          <cell r="A310">
            <v>437</v>
          </cell>
          <cell r="B310" t="str">
            <v xml:space="preserve">ATM Autobanco Torre III </v>
          </cell>
          <cell r="C310" t="str">
            <v>DISTRITO NACIONAL</v>
          </cell>
        </row>
        <row r="311">
          <cell r="A311">
            <v>438</v>
          </cell>
          <cell r="B311" t="str">
            <v xml:space="preserve">ATM Autobanco Torre IV </v>
          </cell>
          <cell r="C311" t="str">
            <v>DISTRITO NACIONAL</v>
          </cell>
        </row>
        <row r="312">
          <cell r="A312">
            <v>441</v>
          </cell>
          <cell r="B312" t="str">
            <v>ATM Estacion de Servicio Romulo Betancour</v>
          </cell>
          <cell r="C312" t="str">
            <v>DISTRITO NACIONAL</v>
          </cell>
        </row>
        <row r="313">
          <cell r="A313">
            <v>443</v>
          </cell>
          <cell r="B313" t="str">
            <v xml:space="preserve">ATM Edificio San Rafael </v>
          </cell>
          <cell r="C313" t="str">
            <v>DISTRITO NACIONAL</v>
          </cell>
        </row>
        <row r="314">
          <cell r="A314">
            <v>444</v>
          </cell>
          <cell r="B314" t="str">
            <v xml:space="preserve">ATM Hospital Metropolitano de (Santiago) (HOMS) </v>
          </cell>
          <cell r="C314" t="str">
            <v>NORTE</v>
          </cell>
        </row>
        <row r="315">
          <cell r="A315">
            <v>445</v>
          </cell>
          <cell r="B315" t="str">
            <v xml:space="preserve">ATM Distribuidora Corripio </v>
          </cell>
          <cell r="C315" t="str">
            <v>DISTRITO NACIONAL</v>
          </cell>
        </row>
        <row r="316">
          <cell r="A316">
            <v>446</v>
          </cell>
          <cell r="B316" t="str">
            <v>ATM Hipodromo V Centenario</v>
          </cell>
          <cell r="C316" t="str">
            <v>DISTRITO NACIONAL</v>
          </cell>
        </row>
        <row r="317">
          <cell r="A317">
            <v>447</v>
          </cell>
          <cell r="B317" t="str">
            <v xml:space="preserve">ATM Centro Caja Plaza Lama (La Romana) </v>
          </cell>
          <cell r="C317" t="str">
            <v>ESTE</v>
          </cell>
        </row>
        <row r="318">
          <cell r="A318">
            <v>448</v>
          </cell>
          <cell r="B318" t="str">
            <v xml:space="preserve">ATM Club Banco Central </v>
          </cell>
          <cell r="C318" t="str">
            <v>DISTRITO NACIONAL</v>
          </cell>
        </row>
        <row r="319">
          <cell r="A319">
            <v>449</v>
          </cell>
          <cell r="B319" t="str">
            <v>ATM Autobanco Lope de Vega II</v>
          </cell>
          <cell r="C319" t="str">
            <v>DISTRITO NACIONAL</v>
          </cell>
        </row>
        <row r="320">
          <cell r="A320">
            <v>453</v>
          </cell>
          <cell r="B320" t="str">
            <v xml:space="preserve">ATM Autobanco Sarasota II </v>
          </cell>
          <cell r="C320" t="str">
            <v>DISTRITO NACIONAL</v>
          </cell>
        </row>
        <row r="321">
          <cell r="A321">
            <v>454</v>
          </cell>
          <cell r="B321" t="str">
            <v>ATM Partido Dajabón</v>
          </cell>
          <cell r="C321" t="str">
            <v>NORTE</v>
          </cell>
        </row>
        <row r="322">
          <cell r="A322">
            <v>455</v>
          </cell>
          <cell r="B322" t="str">
            <v xml:space="preserve">ATM Oficina Baní II </v>
          </cell>
          <cell r="C322" t="str">
            <v>SUR</v>
          </cell>
        </row>
        <row r="323">
          <cell r="A323">
            <v>457</v>
          </cell>
          <cell r="B323" t="str">
            <v>ATM S/M Olé Hainamosa</v>
          </cell>
          <cell r="C323" t="str">
            <v>DISTRITO NACIONAL</v>
          </cell>
        </row>
        <row r="324">
          <cell r="A324">
            <v>458</v>
          </cell>
          <cell r="B324" t="str">
            <v>ATM Hospital Dario Contreras</v>
          </cell>
          <cell r="C324" t="str">
            <v>DISTRITO NACIONAL</v>
          </cell>
        </row>
        <row r="325">
          <cell r="A325">
            <v>459</v>
          </cell>
          <cell r="B325" t="str">
            <v>ATM Estación Jima Bonao</v>
          </cell>
          <cell r="C325" t="str">
            <v>DISTRITO NACIONAL</v>
          </cell>
        </row>
        <row r="326">
          <cell r="A326">
            <v>461</v>
          </cell>
          <cell r="B326" t="str">
            <v xml:space="preserve">ATM Autobanco Sarasota I </v>
          </cell>
          <cell r="C326" t="str">
            <v>DISTRITO NACIONAL</v>
          </cell>
        </row>
        <row r="327">
          <cell r="A327">
            <v>462</v>
          </cell>
          <cell r="B327" t="str">
            <v>ATM Agrocafe Del Caribe</v>
          </cell>
          <cell r="C327" t="str">
            <v>ESTE</v>
          </cell>
        </row>
        <row r="328">
          <cell r="A328">
            <v>463</v>
          </cell>
          <cell r="B328" t="str">
            <v xml:space="preserve">ATM La Sirena El Embrujo </v>
          </cell>
          <cell r="C328" t="str">
            <v>NORTE</v>
          </cell>
        </row>
        <row r="329">
          <cell r="A329">
            <v>465</v>
          </cell>
          <cell r="B329" t="str">
            <v>ATM Edificio Tarjeta de Crédito</v>
          </cell>
          <cell r="C329" t="str">
            <v>DISTRITO NACIONAL</v>
          </cell>
        </row>
        <row r="330">
          <cell r="A330">
            <v>466</v>
          </cell>
          <cell r="B330" t="str">
            <v>ATM Superintendencia de Valores</v>
          </cell>
          <cell r="C330" t="str">
            <v>DISTRITO NACIONAL</v>
          </cell>
        </row>
        <row r="331">
          <cell r="A331">
            <v>467</v>
          </cell>
          <cell r="B331" t="str">
            <v>ATM Estacion Rilix Pontezuela (puerto Plata)</v>
          </cell>
          <cell r="C331" t="str">
            <v>NORTE</v>
          </cell>
        </row>
        <row r="332">
          <cell r="A332">
            <v>468</v>
          </cell>
          <cell r="B332" t="str">
            <v>ATM Estadio Quisqueya</v>
          </cell>
          <cell r="C332" t="str">
            <v>DISTRITO NACIONAL</v>
          </cell>
        </row>
        <row r="333">
          <cell r="A333">
            <v>469</v>
          </cell>
          <cell r="B333" t="str">
            <v>ATM ASOCIVU</v>
          </cell>
          <cell r="C333" t="str">
            <v>DISTRITO NACIONAL</v>
          </cell>
        </row>
        <row r="334">
          <cell r="A334">
            <v>470</v>
          </cell>
          <cell r="B334" t="str">
            <v xml:space="preserve">ATM Hospital Taiwán (Azua) </v>
          </cell>
          <cell r="C334" t="str">
            <v>SUR</v>
          </cell>
        </row>
        <row r="335">
          <cell r="A335">
            <v>471</v>
          </cell>
          <cell r="B335" t="str">
            <v>ATM Autoservicio DGT I</v>
          </cell>
          <cell r="C335" t="str">
            <v>DISTRITO NACIONAL</v>
          </cell>
        </row>
        <row r="336">
          <cell r="A336">
            <v>472</v>
          </cell>
          <cell r="B336" t="str">
            <v xml:space="preserve">ATM Plaza Megatone (Moca) </v>
          </cell>
          <cell r="C336" t="str">
            <v>NORTE</v>
          </cell>
        </row>
        <row r="337">
          <cell r="A337">
            <v>473</v>
          </cell>
          <cell r="B337" t="str">
            <v xml:space="preserve">ATM Oficina Carrefour II </v>
          </cell>
          <cell r="C337" t="str">
            <v>DISTRITO NACIONAL</v>
          </cell>
        </row>
        <row r="338">
          <cell r="A338">
            <v>476</v>
          </cell>
          <cell r="B338" t="str">
            <v xml:space="preserve">ATM Multicentro La Sirena Las Caobas </v>
          </cell>
          <cell r="C338" t="str">
            <v>DISTRITO NACIONAL</v>
          </cell>
        </row>
        <row r="339">
          <cell r="A339">
            <v>480</v>
          </cell>
          <cell r="B339" t="str">
            <v>ATM UNP Farmaconal Higuey</v>
          </cell>
          <cell r="C339" t="str">
            <v>ESTE</v>
          </cell>
        </row>
        <row r="340">
          <cell r="A340">
            <v>482</v>
          </cell>
          <cell r="B340" t="str">
            <v xml:space="preserve">ATM Centro de Caja Plaza Lama (Santiago) </v>
          </cell>
          <cell r="C340" t="str">
            <v>NORTE</v>
          </cell>
        </row>
        <row r="341">
          <cell r="A341">
            <v>483</v>
          </cell>
          <cell r="B341" t="str">
            <v xml:space="preserve">ATM S/M Karla (Dajabón) </v>
          </cell>
          <cell r="C341" t="str">
            <v>NORTE</v>
          </cell>
        </row>
        <row r="342">
          <cell r="A342">
            <v>485</v>
          </cell>
          <cell r="B342" t="str">
            <v xml:space="preserve">ATM CEDIMAT </v>
          </cell>
          <cell r="C342" t="str">
            <v>DISTRITO NACIONAL</v>
          </cell>
        </row>
        <row r="343">
          <cell r="A343">
            <v>486</v>
          </cell>
          <cell r="B343" t="str">
            <v xml:space="preserve">ATM Olé La Caleta </v>
          </cell>
          <cell r="C343" t="str">
            <v>DISTRITO NACIONAL</v>
          </cell>
        </row>
        <row r="344">
          <cell r="A344">
            <v>487</v>
          </cell>
          <cell r="B344" t="str">
            <v xml:space="preserve">ATM Olé Hainamosa </v>
          </cell>
          <cell r="C344" t="str">
            <v>DISTRITO NACIONAL</v>
          </cell>
        </row>
        <row r="345">
          <cell r="A345">
            <v>488</v>
          </cell>
          <cell r="B345" t="str">
            <v xml:space="preserve">ATM Aeropuerto El Higuero </v>
          </cell>
          <cell r="C345" t="str">
            <v>DISTRITO NACIONAL</v>
          </cell>
        </row>
        <row r="346">
          <cell r="A346">
            <v>489</v>
          </cell>
          <cell r="B346" t="str">
            <v xml:space="preserve">ATM Aeropuerto El Catey (Samaná) </v>
          </cell>
          <cell r="C346" t="str">
            <v>NORTE</v>
          </cell>
        </row>
        <row r="347">
          <cell r="A347">
            <v>490</v>
          </cell>
          <cell r="B347" t="str">
            <v xml:space="preserve">ATM Hospital Ney Arias Lora </v>
          </cell>
          <cell r="C347" t="str">
            <v>DISTRITO NACIONAL</v>
          </cell>
        </row>
        <row r="348">
          <cell r="A348">
            <v>491</v>
          </cell>
          <cell r="B348" t="str">
            <v xml:space="preserve">ATM Dolphin Explorer </v>
          </cell>
          <cell r="C348" t="str">
            <v>ESTE</v>
          </cell>
        </row>
        <row r="349">
          <cell r="A349">
            <v>492</v>
          </cell>
          <cell r="B349" t="str">
            <v>S/M Nacional El Dorado (Santiago)</v>
          </cell>
          <cell r="C349" t="str">
            <v>NORTE</v>
          </cell>
        </row>
        <row r="350">
          <cell r="A350">
            <v>493</v>
          </cell>
          <cell r="B350" t="str">
            <v xml:space="preserve">ATM Oficina Haina Occidental II </v>
          </cell>
          <cell r="C350" t="str">
            <v>DISTRITO NACIONAL</v>
          </cell>
        </row>
        <row r="351">
          <cell r="A351">
            <v>494</v>
          </cell>
          <cell r="B351" t="str">
            <v xml:space="preserve">ATM Oficina Blue Mall </v>
          </cell>
          <cell r="C351" t="str">
            <v>DISTRITO NACIONAL</v>
          </cell>
        </row>
        <row r="352">
          <cell r="A352">
            <v>495</v>
          </cell>
          <cell r="B352" t="str">
            <v>ATM Cemento PANAM</v>
          </cell>
          <cell r="C352" t="str">
            <v>ESTE</v>
          </cell>
        </row>
        <row r="353">
          <cell r="A353">
            <v>496</v>
          </cell>
          <cell r="B353" t="str">
            <v xml:space="preserve">ATM Multicentro La Sirena Bonao </v>
          </cell>
          <cell r="C353" t="str">
            <v>NORTE</v>
          </cell>
        </row>
        <row r="354">
          <cell r="A354">
            <v>497</v>
          </cell>
          <cell r="B354" t="str">
            <v>ATM Ofic. El Portal ll (Santiago)</v>
          </cell>
          <cell r="C354" t="str">
            <v>NORTE</v>
          </cell>
        </row>
        <row r="355">
          <cell r="A355">
            <v>498</v>
          </cell>
          <cell r="B355" t="str">
            <v xml:space="preserve">ATM Estación Sunix 27 de Febrero </v>
          </cell>
          <cell r="C355" t="str">
            <v>DISTRITO NACIONAL</v>
          </cell>
        </row>
        <row r="356">
          <cell r="A356">
            <v>499</v>
          </cell>
          <cell r="B356" t="str">
            <v xml:space="preserve">ATM Estación Sunix Tiradentes </v>
          </cell>
          <cell r="C356" t="str">
            <v>DISTRITO NACIONAL</v>
          </cell>
        </row>
        <row r="357">
          <cell r="A357">
            <v>500</v>
          </cell>
          <cell r="B357" t="str">
            <v xml:space="preserve">ATM UNP Cutupú </v>
          </cell>
          <cell r="C357" t="str">
            <v>NORTE</v>
          </cell>
        </row>
        <row r="358">
          <cell r="A358">
            <v>501</v>
          </cell>
          <cell r="B358" t="str">
            <v xml:space="preserve">ATM UNP La Canela </v>
          </cell>
          <cell r="C358" t="str">
            <v>NORTE</v>
          </cell>
        </row>
        <row r="359">
          <cell r="A359">
            <v>502</v>
          </cell>
          <cell r="B359" t="str">
            <v xml:space="preserve">ATM Materno Infantil de (Santiago) </v>
          </cell>
          <cell r="C359" t="str">
            <v>NORTE</v>
          </cell>
        </row>
        <row r="360">
          <cell r="A360">
            <v>504</v>
          </cell>
          <cell r="B360" t="str">
            <v>ATM CURNA UASD Nagua</v>
          </cell>
          <cell r="C360" t="str">
            <v>NORTE</v>
          </cell>
        </row>
        <row r="361">
          <cell r="A361">
            <v>507</v>
          </cell>
          <cell r="B361" t="str">
            <v>ATM Estación Sigma Boca Chica</v>
          </cell>
          <cell r="C361" t="str">
            <v>DISTRITO NACIONAL</v>
          </cell>
        </row>
        <row r="362">
          <cell r="A362">
            <v>510</v>
          </cell>
          <cell r="B362" t="str">
            <v xml:space="preserve">ATM Ferretería Bellón (Santiago) </v>
          </cell>
          <cell r="C362" t="str">
            <v>NORTE</v>
          </cell>
        </row>
        <row r="363">
          <cell r="A363">
            <v>511</v>
          </cell>
          <cell r="B363" t="str">
            <v xml:space="preserve">ATM UNP Río San Juan (Nagua) </v>
          </cell>
          <cell r="C363" t="str">
            <v>NORTE</v>
          </cell>
        </row>
        <row r="364">
          <cell r="A364">
            <v>512</v>
          </cell>
          <cell r="B364" t="str">
            <v>ATM Plaza Jesús Ferreira</v>
          </cell>
          <cell r="C364" t="str">
            <v>SUR</v>
          </cell>
        </row>
        <row r="365">
          <cell r="A365">
            <v>513</v>
          </cell>
          <cell r="B365" t="str">
            <v xml:space="preserve">ATM UNP Lagunas de Nisibón </v>
          </cell>
          <cell r="C365" t="str">
            <v>ESTE</v>
          </cell>
        </row>
        <row r="366">
          <cell r="A366">
            <v>514</v>
          </cell>
          <cell r="B366" t="str">
            <v>ATM Autoservicio Charles de Gaulle</v>
          </cell>
          <cell r="C366" t="str">
            <v>DISTRITO NACIONAL</v>
          </cell>
        </row>
        <row r="367">
          <cell r="A367">
            <v>515</v>
          </cell>
          <cell r="B367" t="str">
            <v xml:space="preserve">ATM Oficina Agora Mall I </v>
          </cell>
          <cell r="C367" t="str">
            <v>DISTRITO NACIONAL</v>
          </cell>
        </row>
        <row r="368">
          <cell r="A368">
            <v>516</v>
          </cell>
          <cell r="B368" t="str">
            <v xml:space="preserve">ATM Oficina Gascue </v>
          </cell>
          <cell r="C368" t="str">
            <v>DISTRITO NACIONAL</v>
          </cell>
        </row>
        <row r="369">
          <cell r="A369">
            <v>517</v>
          </cell>
          <cell r="B369" t="str">
            <v xml:space="preserve">ATM Autobanco Oficina Sans Soucí </v>
          </cell>
          <cell r="C369" t="str">
            <v>DISTRITO NACIONAL</v>
          </cell>
        </row>
        <row r="370">
          <cell r="A370">
            <v>518</v>
          </cell>
          <cell r="B370" t="str">
            <v xml:space="preserve">ATM Autobanco Los Alamos </v>
          </cell>
          <cell r="C370" t="str">
            <v>NORTE</v>
          </cell>
        </row>
        <row r="371">
          <cell r="A371">
            <v>519</v>
          </cell>
          <cell r="B371" t="str">
            <v xml:space="preserve">ATM Plaza Estrella (Bávaro) </v>
          </cell>
          <cell r="C371" t="str">
            <v>ESTE</v>
          </cell>
        </row>
        <row r="372">
          <cell r="A372">
            <v>520</v>
          </cell>
          <cell r="B372" t="str">
            <v xml:space="preserve">ATM Cooperativa Navarrete (COOPNAVA) </v>
          </cell>
          <cell r="C372" t="str">
            <v>NORTE</v>
          </cell>
        </row>
        <row r="373">
          <cell r="A373">
            <v>521</v>
          </cell>
          <cell r="B373" t="str">
            <v xml:space="preserve">ATM UNP Bayahibe (La Romana) </v>
          </cell>
          <cell r="C373" t="str">
            <v>ESTE</v>
          </cell>
        </row>
        <row r="374">
          <cell r="A374">
            <v>522</v>
          </cell>
          <cell r="B374" t="str">
            <v xml:space="preserve">ATM Oficina Galería 360 </v>
          </cell>
          <cell r="C374" t="str">
            <v>DISTRITO NACIONAL</v>
          </cell>
        </row>
        <row r="375">
          <cell r="A375">
            <v>524</v>
          </cell>
          <cell r="B375" t="str">
            <v xml:space="preserve">ATM DNCD </v>
          </cell>
          <cell r="C375" t="str">
            <v>DISTRITO NACIONAL</v>
          </cell>
        </row>
        <row r="376">
          <cell r="A376">
            <v>525</v>
          </cell>
          <cell r="B376" t="str">
            <v>ATM S/M Bravo Las Americas</v>
          </cell>
          <cell r="C376" t="str">
            <v>DISTRITO NACIONAL</v>
          </cell>
        </row>
        <row r="377">
          <cell r="A377">
            <v>527</v>
          </cell>
          <cell r="B377" t="str">
            <v>ATM Oficina Zona Oriental II</v>
          </cell>
          <cell r="C377" t="str">
            <v>DISTRITO NACIONAL</v>
          </cell>
        </row>
        <row r="378">
          <cell r="A378">
            <v>528</v>
          </cell>
          <cell r="B378" t="str">
            <v xml:space="preserve">ATM Ferretería Ochoa (Santiago) </v>
          </cell>
          <cell r="C378" t="str">
            <v>NORTE</v>
          </cell>
        </row>
        <row r="379">
          <cell r="A379">
            <v>529</v>
          </cell>
          <cell r="B379" t="str">
            <v xml:space="preserve">ATM Plan Social de la Presidencia </v>
          </cell>
          <cell r="C379" t="str">
            <v>DISTRITO NACIONAL</v>
          </cell>
        </row>
        <row r="380">
          <cell r="A380">
            <v>530</v>
          </cell>
          <cell r="B380" t="str">
            <v xml:space="preserve">ATM Estación Next Dipsa (Charles Summer) </v>
          </cell>
          <cell r="C380" t="str">
            <v>DISTRITO NACIONAL</v>
          </cell>
        </row>
        <row r="381">
          <cell r="A381">
            <v>531</v>
          </cell>
          <cell r="B381" t="str">
            <v xml:space="preserve">ATM Escuela Nacional de la Judicatura </v>
          </cell>
          <cell r="C381" t="str">
            <v>DISTRITO NACIONAL</v>
          </cell>
        </row>
        <row r="382">
          <cell r="A382">
            <v>532</v>
          </cell>
          <cell r="B382" t="str">
            <v xml:space="preserve">ATM UNP Guanábano (Moca) </v>
          </cell>
          <cell r="C382" t="str">
            <v>NORTE</v>
          </cell>
        </row>
        <row r="383">
          <cell r="A383">
            <v>533</v>
          </cell>
          <cell r="B383" t="str">
            <v>ATM AILA II</v>
          </cell>
          <cell r="C383" t="str">
            <v>DISTRITO NACIONAL</v>
          </cell>
        </row>
        <row r="384">
          <cell r="A384">
            <v>533</v>
          </cell>
          <cell r="B384" t="str">
            <v xml:space="preserve">ATM Oficina Aeropuerto Las Américas II </v>
          </cell>
          <cell r="C384" t="str">
            <v>DISTRITO NACIONAL</v>
          </cell>
        </row>
        <row r="385">
          <cell r="A385">
            <v>534</v>
          </cell>
          <cell r="B385" t="str">
            <v xml:space="preserve">ATM Oficina Torre II </v>
          </cell>
          <cell r="C385" t="str">
            <v>DISTRITO NACIONAL</v>
          </cell>
        </row>
        <row r="386">
          <cell r="A386">
            <v>535</v>
          </cell>
          <cell r="B386" t="str">
            <v xml:space="preserve">ATM Autoservicio Torre III </v>
          </cell>
          <cell r="C386" t="str">
            <v>DISTRITO NACIONAL</v>
          </cell>
        </row>
        <row r="387">
          <cell r="A387">
            <v>536</v>
          </cell>
          <cell r="B387" t="str">
            <v xml:space="preserve">ATM Super Lama San Isidro </v>
          </cell>
          <cell r="C387" t="str">
            <v>DISTRITO NACIONAL</v>
          </cell>
        </row>
        <row r="388">
          <cell r="A388">
            <v>537</v>
          </cell>
          <cell r="B388" t="str">
            <v xml:space="preserve">ATM Estación Texaco Enriquillo (Barahona) </v>
          </cell>
          <cell r="C388" t="str">
            <v>SUR</v>
          </cell>
        </row>
        <row r="389">
          <cell r="A389">
            <v>538</v>
          </cell>
          <cell r="B389" t="str">
            <v>ATM  Autoservicio San Fco. Macorís</v>
          </cell>
          <cell r="C389" t="str">
            <v>NORTE</v>
          </cell>
        </row>
        <row r="390">
          <cell r="A390">
            <v>539</v>
          </cell>
          <cell r="B390" t="str">
            <v>ATM S/M La Cadena Los Proceres</v>
          </cell>
          <cell r="C390" t="str">
            <v>DISTRITO NACIONAL</v>
          </cell>
        </row>
        <row r="391">
          <cell r="A391">
            <v>540</v>
          </cell>
          <cell r="B391" t="str">
            <v xml:space="preserve">ATM Autoservicio Sambil I </v>
          </cell>
          <cell r="C391" t="str">
            <v>DISTRITO NACIONAL</v>
          </cell>
        </row>
        <row r="392">
          <cell r="A392">
            <v>541</v>
          </cell>
          <cell r="B392" t="str">
            <v xml:space="preserve">ATM Oficina Sambil II </v>
          </cell>
          <cell r="C392" t="str">
            <v>DISTRITO NACIONAL</v>
          </cell>
        </row>
        <row r="393">
          <cell r="A393">
            <v>542</v>
          </cell>
          <cell r="B393" t="str">
            <v>ATM S/M la Cadena Carretera Mella</v>
          </cell>
          <cell r="C393" t="str">
            <v>DISTRITO NACIONAL</v>
          </cell>
        </row>
        <row r="394">
          <cell r="A394">
            <v>544</v>
          </cell>
          <cell r="B394" t="str">
            <v xml:space="preserve">ATM Dirección General de Tecnología (DGT CTB) </v>
          </cell>
          <cell r="C394" t="str">
            <v>DISTRITO NACIONAL</v>
          </cell>
        </row>
        <row r="395">
          <cell r="A395">
            <v>545</v>
          </cell>
          <cell r="B395" t="str">
            <v xml:space="preserve">ATM Oficina Isabel La Católica II  </v>
          </cell>
          <cell r="C395" t="str">
            <v>DISTRITO NACIONAL</v>
          </cell>
        </row>
        <row r="396">
          <cell r="A396">
            <v>546</v>
          </cell>
          <cell r="B396" t="str">
            <v xml:space="preserve">ATM ITLA </v>
          </cell>
          <cell r="C396" t="str">
            <v>DISTRITO NACIONAL</v>
          </cell>
        </row>
        <row r="397">
          <cell r="A397">
            <v>547</v>
          </cell>
          <cell r="B397" t="str">
            <v xml:space="preserve">ATM Plaza Lama Herrera </v>
          </cell>
          <cell r="C397" t="str">
            <v>DISTRITO NACIONAL</v>
          </cell>
        </row>
        <row r="398">
          <cell r="A398">
            <v>548</v>
          </cell>
          <cell r="B398" t="str">
            <v xml:space="preserve">ATM AMET </v>
          </cell>
          <cell r="C398" t="str">
            <v>DISTRITO NACIONAL</v>
          </cell>
        </row>
        <row r="399">
          <cell r="A399">
            <v>549</v>
          </cell>
          <cell r="B399" t="str">
            <v xml:space="preserve">ATM Ministerio de Turismo (Oficinas Gubernamentales) </v>
          </cell>
          <cell r="C399" t="str">
            <v>DISTRITO NACIONAL</v>
          </cell>
        </row>
        <row r="400">
          <cell r="A400">
            <v>551</v>
          </cell>
          <cell r="B400" t="str">
            <v xml:space="preserve">ATM Oficina Padre Castellanos </v>
          </cell>
          <cell r="C400" t="str">
            <v>DISTRITO NACIONAL</v>
          </cell>
        </row>
        <row r="401">
          <cell r="A401">
            <v>552</v>
          </cell>
          <cell r="B401" t="str">
            <v xml:space="preserve">ATM Suprema Corte de Justicia </v>
          </cell>
          <cell r="C401" t="str">
            <v>DISTRITO NACIONAL</v>
          </cell>
        </row>
        <row r="402">
          <cell r="A402">
            <v>553</v>
          </cell>
          <cell r="B402" t="str">
            <v xml:space="preserve">ATM Centro de Caja Las Américas </v>
          </cell>
          <cell r="C402" t="str">
            <v>DISTRITO NACIONAL</v>
          </cell>
        </row>
        <row r="403">
          <cell r="A403">
            <v>554</v>
          </cell>
          <cell r="B403" t="str">
            <v xml:space="preserve">ATM Oficina Isabel La Católica I </v>
          </cell>
          <cell r="C403" t="str">
            <v>DISTRITO NACIONAL</v>
          </cell>
        </row>
        <row r="404">
          <cell r="A404">
            <v>555</v>
          </cell>
          <cell r="B404" t="str">
            <v xml:space="preserve">ATM Estación Shell Las Praderas </v>
          </cell>
          <cell r="C404" t="str">
            <v>DISTRITO NACIONAL</v>
          </cell>
        </row>
        <row r="405">
          <cell r="A405">
            <v>556</v>
          </cell>
          <cell r="B405" t="str">
            <v xml:space="preserve">ATM Almacén General Ave. Luperón </v>
          </cell>
          <cell r="C405" t="str">
            <v>DISTRITO NACIONAL</v>
          </cell>
        </row>
        <row r="406">
          <cell r="A406">
            <v>557</v>
          </cell>
          <cell r="B406" t="str">
            <v xml:space="preserve">ATM Multicentro La Sirena Ave. Mella </v>
          </cell>
          <cell r="C406" t="str">
            <v>DISTRITO NACIONAL</v>
          </cell>
        </row>
        <row r="407">
          <cell r="A407">
            <v>558</v>
          </cell>
          <cell r="B407" t="str">
            <v xml:space="preserve">ATM Base Naval 27 de Febrero (Sans Soucí) </v>
          </cell>
          <cell r="C407" t="str">
            <v>DISTRITO NACIONAL</v>
          </cell>
        </row>
        <row r="408">
          <cell r="A408">
            <v>559</v>
          </cell>
          <cell r="B408" t="str">
            <v xml:space="preserve">ATM UNP Metro I </v>
          </cell>
          <cell r="C408" t="str">
            <v>DISTRITO NACIONAL</v>
          </cell>
        </row>
        <row r="409">
          <cell r="A409">
            <v>560</v>
          </cell>
          <cell r="B409" t="str">
            <v xml:space="preserve">ATM Junta Central Electoral </v>
          </cell>
          <cell r="C409" t="str">
            <v>DISTRITO NACIONAL</v>
          </cell>
        </row>
        <row r="410">
          <cell r="A410">
            <v>561</v>
          </cell>
          <cell r="B410" t="str">
            <v xml:space="preserve">ATM Comando Regional P.N. S.D. Este </v>
          </cell>
          <cell r="C410" t="str">
            <v>DISTRITO NACIONAL</v>
          </cell>
        </row>
        <row r="411">
          <cell r="A411">
            <v>562</v>
          </cell>
          <cell r="B411" t="str">
            <v xml:space="preserve">ATM S/M Jumbo Carretera Mella </v>
          </cell>
          <cell r="C411" t="str">
            <v>DISTRITO NACIONAL</v>
          </cell>
        </row>
        <row r="412">
          <cell r="A412">
            <v>563</v>
          </cell>
          <cell r="B412" t="str">
            <v xml:space="preserve">ATM Base Aérea San Isidro </v>
          </cell>
          <cell r="C412" t="str">
            <v>DISTRITO NACIONAL</v>
          </cell>
        </row>
        <row r="413">
          <cell r="A413">
            <v>564</v>
          </cell>
          <cell r="B413" t="str">
            <v xml:space="preserve">ATM Ministerio de Agricultura </v>
          </cell>
          <cell r="C413" t="str">
            <v>DISTRITO NACIONAL</v>
          </cell>
        </row>
        <row r="414">
          <cell r="A414">
            <v>565</v>
          </cell>
          <cell r="B414" t="str">
            <v xml:space="preserve">ATM S/M La Cadena Núñez de Cáceres </v>
          </cell>
          <cell r="C414" t="str">
            <v>DISTRITO NACIONAL</v>
          </cell>
        </row>
        <row r="415">
          <cell r="A415">
            <v>566</v>
          </cell>
          <cell r="B415" t="str">
            <v xml:space="preserve">ATM Hiper Olé Aut. Duarte </v>
          </cell>
          <cell r="C415" t="str">
            <v>DISTRITO NACIONAL</v>
          </cell>
        </row>
        <row r="416">
          <cell r="A416">
            <v>567</v>
          </cell>
          <cell r="B416" t="str">
            <v xml:space="preserve">ATM Oficina Máximo Gómez </v>
          </cell>
          <cell r="C416" t="str">
            <v>DISTRITO NACIONAL</v>
          </cell>
        </row>
        <row r="417">
          <cell r="A417">
            <v>568</v>
          </cell>
          <cell r="B417" t="str">
            <v xml:space="preserve">ATM Ministerio de Educación </v>
          </cell>
          <cell r="C417" t="str">
            <v>DISTRITO NACIONAL</v>
          </cell>
        </row>
        <row r="418">
          <cell r="A418">
            <v>569</v>
          </cell>
          <cell r="B418" t="str">
            <v xml:space="preserve">ATM Superintendencia de Seguros </v>
          </cell>
          <cell r="C418" t="str">
            <v>DISTRITO NACIONAL</v>
          </cell>
        </row>
        <row r="419">
          <cell r="A419">
            <v>570</v>
          </cell>
          <cell r="B419" t="str">
            <v xml:space="preserve">ATM S/M Liverpool Villa Mella </v>
          </cell>
          <cell r="C419" t="str">
            <v>DISTRITO NACIONAL</v>
          </cell>
        </row>
        <row r="420">
          <cell r="A420">
            <v>571</v>
          </cell>
          <cell r="B420" t="str">
            <v xml:space="preserve">ATM Hospital Central FF. AA. </v>
          </cell>
          <cell r="C420" t="str">
            <v>DISTRITO NACIONAL</v>
          </cell>
        </row>
        <row r="421">
          <cell r="A421">
            <v>572</v>
          </cell>
          <cell r="B421" t="str">
            <v xml:space="preserve">ATM Olé Ovando </v>
          </cell>
          <cell r="C421" t="str">
            <v>DISTRITO NACIONAL</v>
          </cell>
        </row>
        <row r="422">
          <cell r="A422">
            <v>573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574</v>
          </cell>
          <cell r="B423" t="str">
            <v xml:space="preserve">ATM Club Obras Públicas </v>
          </cell>
          <cell r="C423" t="str">
            <v>DISTRITO NACIONAL</v>
          </cell>
        </row>
        <row r="424">
          <cell r="A424">
            <v>575</v>
          </cell>
          <cell r="B424" t="str">
            <v xml:space="preserve">ATM EDESUR Tiradentes </v>
          </cell>
          <cell r="C424" t="str">
            <v>DISTRITO NACIONAL</v>
          </cell>
        </row>
        <row r="425">
          <cell r="A425">
            <v>576</v>
          </cell>
          <cell r="B425" t="str">
            <v xml:space="preserve">ATM IDSS </v>
          </cell>
          <cell r="C425" t="str">
            <v>DISTRITO NACIONAL</v>
          </cell>
        </row>
        <row r="426">
          <cell r="A426">
            <v>577</v>
          </cell>
          <cell r="B426" t="str">
            <v xml:space="preserve">ATM Olé Ave. Duarte </v>
          </cell>
          <cell r="C426" t="str">
            <v>DISTRITO NACIONAL</v>
          </cell>
        </row>
        <row r="427">
          <cell r="A427">
            <v>578</v>
          </cell>
          <cell r="B427" t="str">
            <v xml:space="preserve">ATM Procuraduría General de la República </v>
          </cell>
          <cell r="C427" t="str">
            <v>DISTRITO NACIONAL</v>
          </cell>
        </row>
        <row r="428">
          <cell r="A428">
            <v>579</v>
          </cell>
          <cell r="B428" t="str">
            <v xml:space="preserve">ATM Estación Sunix Down Town </v>
          </cell>
          <cell r="C428" t="str">
            <v>ESTE</v>
          </cell>
        </row>
        <row r="429">
          <cell r="A429">
            <v>580</v>
          </cell>
          <cell r="B429" t="str">
            <v xml:space="preserve">ATM Edificio Propagas </v>
          </cell>
          <cell r="C429" t="str">
            <v>DISTRITO NACIONAL</v>
          </cell>
        </row>
        <row r="430">
          <cell r="A430">
            <v>581</v>
          </cell>
          <cell r="B430" t="str">
            <v>ATM Banco Bandex II (Antiguo BNV II)</v>
          </cell>
          <cell r="C430" t="str">
            <v>DISTRITO NACIONAL</v>
          </cell>
        </row>
        <row r="431">
          <cell r="A431">
            <v>582</v>
          </cell>
          <cell r="B431" t="str">
            <v>ATM Estación Sabana Yegua</v>
          </cell>
          <cell r="C431" t="str">
            <v>SUR</v>
          </cell>
        </row>
        <row r="432">
          <cell r="A432">
            <v>583</v>
          </cell>
          <cell r="B432" t="str">
            <v xml:space="preserve">ATM Ministerio Fuerzas Armadas I </v>
          </cell>
          <cell r="C432" t="str">
            <v>DISTRITO NACIONAL</v>
          </cell>
        </row>
        <row r="433">
          <cell r="A433">
            <v>584</v>
          </cell>
          <cell r="B433" t="str">
            <v xml:space="preserve">ATM Oficina San Cristóbal I </v>
          </cell>
          <cell r="C433" t="str">
            <v>SUR</v>
          </cell>
        </row>
        <row r="434">
          <cell r="A434">
            <v>585</v>
          </cell>
          <cell r="B434" t="str">
            <v xml:space="preserve">ATM Oficina Haina Oriental </v>
          </cell>
          <cell r="C434" t="str">
            <v>DISTRITO NACIONAL</v>
          </cell>
        </row>
        <row r="435">
          <cell r="A435">
            <v>586</v>
          </cell>
          <cell r="B435" t="str">
            <v xml:space="preserve">ATM Palacio de Justicia D.N. </v>
          </cell>
          <cell r="C435" t="str">
            <v>DISTRITO NACIONAL</v>
          </cell>
        </row>
        <row r="436">
          <cell r="A436">
            <v>587</v>
          </cell>
          <cell r="B436" t="str">
            <v xml:space="preserve">ATM Cuerpo de Ayudantes Militares </v>
          </cell>
          <cell r="C436" t="str">
            <v>DISTRITO NACIONAL</v>
          </cell>
        </row>
        <row r="437">
          <cell r="A437">
            <v>588</v>
          </cell>
          <cell r="B437" t="str">
            <v xml:space="preserve">ATM INAVI </v>
          </cell>
          <cell r="C437" t="str">
            <v>DISTRITO NACIONAL</v>
          </cell>
        </row>
        <row r="438">
          <cell r="A438">
            <v>589</v>
          </cell>
          <cell r="B438" t="str">
            <v xml:space="preserve">ATM S/M Bravo San Vicente de Paul </v>
          </cell>
          <cell r="C438" t="str">
            <v>DISTRITO NACIONAL</v>
          </cell>
        </row>
        <row r="439">
          <cell r="A439">
            <v>590</v>
          </cell>
          <cell r="B439" t="str">
            <v xml:space="preserve">ATM Olé Aut. Las Américas </v>
          </cell>
          <cell r="C439" t="str">
            <v>DISTRITO NACIONAL</v>
          </cell>
        </row>
        <row r="440">
          <cell r="A440">
            <v>591</v>
          </cell>
          <cell r="B440" t="str">
            <v xml:space="preserve">ATM Universidad del Caribe </v>
          </cell>
          <cell r="C440" t="str">
            <v>DISTRITO NACIONAL</v>
          </cell>
        </row>
        <row r="441">
          <cell r="A441">
            <v>592</v>
          </cell>
          <cell r="B441" t="str">
            <v xml:space="preserve">ATM Centro de Caja San Cristóbal I </v>
          </cell>
          <cell r="C441" t="str">
            <v>SUR</v>
          </cell>
        </row>
        <row r="442">
          <cell r="A442">
            <v>593</v>
          </cell>
          <cell r="B442" t="str">
            <v xml:space="preserve">ATM Ministerio Fuerzas Armadas II </v>
          </cell>
          <cell r="C442" t="str">
            <v>DISTRITO NACIONAL</v>
          </cell>
        </row>
        <row r="443">
          <cell r="A443">
            <v>594</v>
          </cell>
          <cell r="B443" t="str">
            <v xml:space="preserve">ATM Plaza Venezuela II (Santiago) </v>
          </cell>
          <cell r="C443" t="str">
            <v>NORTE</v>
          </cell>
        </row>
        <row r="444">
          <cell r="A444">
            <v>595</v>
          </cell>
          <cell r="B444" t="str">
            <v xml:space="preserve">ATM S/M Central I (Santiago) </v>
          </cell>
          <cell r="C444" t="str">
            <v>NORTE</v>
          </cell>
        </row>
        <row r="445">
          <cell r="A445">
            <v>596</v>
          </cell>
          <cell r="B445" t="str">
            <v xml:space="preserve">ATM Autobanco Malecón Center </v>
          </cell>
          <cell r="C445" t="str">
            <v>DISTRITO NACIONAL</v>
          </cell>
        </row>
        <row r="446">
          <cell r="A446">
            <v>597</v>
          </cell>
          <cell r="B446" t="str">
            <v xml:space="preserve">ATM CTB II (Santiago) </v>
          </cell>
          <cell r="C446" t="str">
            <v>NORTE</v>
          </cell>
        </row>
        <row r="447">
          <cell r="A447">
            <v>598</v>
          </cell>
          <cell r="B447" t="str">
            <v xml:space="preserve">ATM Hotel Matún (Santiago) </v>
          </cell>
          <cell r="C447" t="str">
            <v>NORTE</v>
          </cell>
        </row>
        <row r="448">
          <cell r="A448">
            <v>599</v>
          </cell>
          <cell r="B448" t="str">
            <v xml:space="preserve">ATM Oficina Plaza Internacional (Santiago) </v>
          </cell>
          <cell r="C448" t="str">
            <v>NORTE</v>
          </cell>
        </row>
        <row r="449">
          <cell r="A449">
            <v>600</v>
          </cell>
          <cell r="B449" t="str">
            <v>ATM S/M Bravo Hipica</v>
          </cell>
          <cell r="C449" t="str">
            <v>DISTRITO NACIONAL</v>
          </cell>
        </row>
        <row r="450">
          <cell r="A450">
            <v>601</v>
          </cell>
          <cell r="B450" t="str">
            <v xml:space="preserve">ATM Plaza Haché (Santiago) </v>
          </cell>
          <cell r="C450" t="str">
            <v>NORTE</v>
          </cell>
        </row>
        <row r="451">
          <cell r="A451">
            <v>602</v>
          </cell>
          <cell r="B451" t="str">
            <v xml:space="preserve">ATM Zona Franca (Santiago) I </v>
          </cell>
          <cell r="C451" t="str">
            <v>NORTE</v>
          </cell>
        </row>
        <row r="452">
          <cell r="A452">
            <v>603</v>
          </cell>
          <cell r="B452" t="str">
            <v xml:space="preserve">ATM Zona Franca (Santiago) II </v>
          </cell>
          <cell r="C452" t="str">
            <v>NORTE</v>
          </cell>
        </row>
        <row r="453">
          <cell r="A453">
            <v>604</v>
          </cell>
          <cell r="B453" t="str">
            <v xml:space="preserve">ATM Oficina Estancia Nueva (Moca) </v>
          </cell>
          <cell r="C453" t="str">
            <v>NORTE</v>
          </cell>
        </row>
        <row r="454">
          <cell r="A454">
            <v>605</v>
          </cell>
          <cell r="B454" t="str">
            <v xml:space="preserve">ATM Oficina Bonao I </v>
          </cell>
          <cell r="C454" t="str">
            <v>NORTE</v>
          </cell>
        </row>
        <row r="455">
          <cell r="A455">
            <v>606</v>
          </cell>
          <cell r="B455" t="str">
            <v xml:space="preserve">ATM UNP Manolo Tavarez Justo </v>
          </cell>
          <cell r="C455" t="str">
            <v>NORTE</v>
          </cell>
        </row>
        <row r="456">
          <cell r="A456">
            <v>607</v>
          </cell>
          <cell r="B456" t="str">
            <v xml:space="preserve">ATM ONAPI </v>
          </cell>
          <cell r="C456" t="str">
            <v>DISTRITO NACIONAL</v>
          </cell>
        </row>
        <row r="457">
          <cell r="A457">
            <v>608</v>
          </cell>
          <cell r="B457" t="str">
            <v xml:space="preserve">ATM Oficina Jumbo (San Pedro) </v>
          </cell>
          <cell r="C457" t="str">
            <v>ESTE</v>
          </cell>
        </row>
        <row r="458">
          <cell r="A458">
            <v>609</v>
          </cell>
          <cell r="B458" t="str">
            <v xml:space="preserve">ATM S/M Jumbo (San Pedro) </v>
          </cell>
          <cell r="C458" t="str">
            <v>ESTE</v>
          </cell>
        </row>
        <row r="459">
          <cell r="A459">
            <v>610</v>
          </cell>
          <cell r="B459" t="str">
            <v xml:space="preserve">ATM EDEESTE </v>
          </cell>
          <cell r="C459" t="str">
            <v>DISTRITO NACIONAL</v>
          </cell>
        </row>
        <row r="460">
          <cell r="A460">
            <v>611</v>
          </cell>
          <cell r="B460" t="str">
            <v xml:space="preserve">ATM DGII Sede Central </v>
          </cell>
          <cell r="C460" t="str">
            <v>DISTRITO NACIONAL</v>
          </cell>
        </row>
        <row r="461">
          <cell r="A461">
            <v>612</v>
          </cell>
          <cell r="B461" t="str">
            <v xml:space="preserve">ATM Plaza Orense (La Romana) </v>
          </cell>
          <cell r="C461" t="str">
            <v>ESTE</v>
          </cell>
        </row>
        <row r="462">
          <cell r="A462">
            <v>613</v>
          </cell>
          <cell r="B462" t="str">
            <v xml:space="preserve">ATM Almacenes Zaglul (La Altagracia) </v>
          </cell>
          <cell r="C462" t="str">
            <v>ESTE</v>
          </cell>
        </row>
        <row r="463">
          <cell r="A463">
            <v>614</v>
          </cell>
          <cell r="B463" t="str">
            <v>ATM S/M Bravo Pontezuela (Zona Norte)</v>
          </cell>
          <cell r="C463" t="str">
            <v>NORTE</v>
          </cell>
        </row>
        <row r="464">
          <cell r="A464">
            <v>615</v>
          </cell>
          <cell r="B464" t="str">
            <v xml:space="preserve">ATM Estación Sunix Cabral (Barahona) </v>
          </cell>
          <cell r="C464" t="str">
            <v>SUR</v>
          </cell>
        </row>
        <row r="465">
          <cell r="A465">
            <v>616</v>
          </cell>
          <cell r="B465" t="str">
            <v xml:space="preserve">ATM 5ta. Brigada Barahona </v>
          </cell>
          <cell r="C465" t="str">
            <v>SUR</v>
          </cell>
        </row>
        <row r="466">
          <cell r="A466">
            <v>617</v>
          </cell>
          <cell r="B466" t="str">
            <v xml:space="preserve">ATM Guardia Presidencial </v>
          </cell>
          <cell r="C466" t="str">
            <v>DISTRITO NACIONAL</v>
          </cell>
        </row>
        <row r="467">
          <cell r="A467">
            <v>618</v>
          </cell>
          <cell r="B467" t="str">
            <v xml:space="preserve">ATM Bienes Nacionales </v>
          </cell>
          <cell r="C467" t="str">
            <v>DISTRITO NACIONAL</v>
          </cell>
        </row>
        <row r="468">
          <cell r="A468">
            <v>619</v>
          </cell>
          <cell r="B468" t="str">
            <v xml:space="preserve">ATM Academia P.N. Hatillo (San Cristóbal) </v>
          </cell>
          <cell r="C468" t="str">
            <v>SUR</v>
          </cell>
        </row>
        <row r="469">
          <cell r="A469">
            <v>620</v>
          </cell>
          <cell r="B469" t="str">
            <v xml:space="preserve">ATM Ministerio de Medio Ambiente </v>
          </cell>
          <cell r="C469" t="str">
            <v>DISTRITO NACIONAL</v>
          </cell>
        </row>
        <row r="470">
          <cell r="A470">
            <v>621</v>
          </cell>
          <cell r="B470" t="str">
            <v xml:space="preserve">ATM CESAC  </v>
          </cell>
          <cell r="C470" t="str">
            <v>DISTRITO NACIONAL</v>
          </cell>
        </row>
        <row r="471">
          <cell r="A471">
            <v>622</v>
          </cell>
          <cell r="B471" t="str">
            <v xml:space="preserve">ATM Ayuntamiento D.N. </v>
          </cell>
          <cell r="C471" t="str">
            <v>DISTRITO NACIONAL</v>
          </cell>
        </row>
        <row r="472">
          <cell r="A472">
            <v>623</v>
          </cell>
          <cell r="B472" t="str">
            <v xml:space="preserve">ATM Operaciones Especiales (Manoguayabo) </v>
          </cell>
          <cell r="C472" t="str">
            <v>DISTRITO NACIONAL</v>
          </cell>
        </row>
        <row r="473">
          <cell r="A473">
            <v>624</v>
          </cell>
          <cell r="B473" t="str">
            <v xml:space="preserve">ATM Policía Nacional I </v>
          </cell>
          <cell r="C473" t="str">
            <v>DISTRITO NACIONAL</v>
          </cell>
        </row>
        <row r="474">
          <cell r="A474">
            <v>625</v>
          </cell>
          <cell r="B474" t="str">
            <v xml:space="preserve">ATM Policía Nacional II </v>
          </cell>
          <cell r="C474" t="str">
            <v>DISTRITO NACIONAL</v>
          </cell>
        </row>
        <row r="475">
          <cell r="A475">
            <v>626</v>
          </cell>
          <cell r="B475" t="str">
            <v xml:space="preserve">ATM MERCASD (Merca Santo Domingo) </v>
          </cell>
          <cell r="C475" t="str">
            <v>DISTRITO NACIONAL</v>
          </cell>
        </row>
        <row r="476">
          <cell r="A476">
            <v>627</v>
          </cell>
          <cell r="B476" t="str">
            <v xml:space="preserve">ATM CAASD </v>
          </cell>
          <cell r="C476" t="str">
            <v>DISTRITO NACIONAL</v>
          </cell>
        </row>
        <row r="477">
          <cell r="A477">
            <v>628</v>
          </cell>
          <cell r="B477" t="str">
            <v xml:space="preserve">ATM Autobanco San Isidro </v>
          </cell>
          <cell r="C477" t="str">
            <v>DISTRITO NACIONAL</v>
          </cell>
        </row>
        <row r="478">
          <cell r="A478">
            <v>629</v>
          </cell>
          <cell r="B478" t="str">
            <v xml:space="preserve">ATM Oficina Americana Independencia I </v>
          </cell>
          <cell r="C478" t="str">
            <v>DISTRITO NACIONAL</v>
          </cell>
        </row>
        <row r="479">
          <cell r="A479">
            <v>630</v>
          </cell>
          <cell r="B479" t="str">
            <v xml:space="preserve">ATM Oficina Plaza Zaglul (SPM) </v>
          </cell>
          <cell r="C479" t="str">
            <v>ESTE</v>
          </cell>
        </row>
        <row r="480">
          <cell r="A480">
            <v>631</v>
          </cell>
          <cell r="B480" t="str">
            <v xml:space="preserve">ATM ASOCODEQUI (San Pedro) </v>
          </cell>
          <cell r="C480" t="str">
            <v>ESTE</v>
          </cell>
        </row>
        <row r="481">
          <cell r="A481">
            <v>632</v>
          </cell>
          <cell r="B481" t="str">
            <v xml:space="preserve">ATM Autobanco Gurabo </v>
          </cell>
          <cell r="C481" t="str">
            <v>NORTE</v>
          </cell>
        </row>
        <row r="482">
          <cell r="A482">
            <v>633</v>
          </cell>
          <cell r="B482" t="str">
            <v xml:space="preserve">ATM Autobanco Las Colinas </v>
          </cell>
          <cell r="C482" t="str">
            <v>NORTE</v>
          </cell>
        </row>
        <row r="483">
          <cell r="A483">
            <v>634</v>
          </cell>
          <cell r="B483" t="str">
            <v xml:space="preserve">ATM Ayuntamiento Los Llanos (SPM) </v>
          </cell>
          <cell r="C483" t="str">
            <v>ESTE</v>
          </cell>
        </row>
        <row r="484">
          <cell r="A484">
            <v>635</v>
          </cell>
          <cell r="B484" t="str">
            <v xml:space="preserve">ATM Zona Franca Tamboril </v>
          </cell>
          <cell r="C484" t="str">
            <v>NORTE</v>
          </cell>
        </row>
        <row r="485">
          <cell r="A485">
            <v>636</v>
          </cell>
          <cell r="B485" t="str">
            <v xml:space="preserve">ATM Oficina Tamboríl </v>
          </cell>
          <cell r="C485" t="str">
            <v>NORTE</v>
          </cell>
        </row>
        <row r="486">
          <cell r="A486">
            <v>637</v>
          </cell>
          <cell r="B486" t="str">
            <v xml:space="preserve">ATM UNP Monción </v>
          </cell>
          <cell r="C486" t="str">
            <v>NORTE</v>
          </cell>
        </row>
        <row r="487">
          <cell r="A487">
            <v>638</v>
          </cell>
          <cell r="B487" t="str">
            <v xml:space="preserve">ATM S/M Yoma </v>
          </cell>
          <cell r="C487" t="str">
            <v>NORTE</v>
          </cell>
        </row>
        <row r="488">
          <cell r="A488">
            <v>639</v>
          </cell>
          <cell r="B488" t="str">
            <v xml:space="preserve">ATM Comisión Militar MOPC </v>
          </cell>
          <cell r="C488" t="str">
            <v>DISTRITO NACIONAL</v>
          </cell>
        </row>
        <row r="489">
          <cell r="A489">
            <v>640</v>
          </cell>
          <cell r="B489" t="str">
            <v xml:space="preserve">ATM Ministerio Obras Públicas </v>
          </cell>
          <cell r="C489" t="str">
            <v>DISTRITO NACIONAL</v>
          </cell>
        </row>
        <row r="490">
          <cell r="A490">
            <v>641</v>
          </cell>
          <cell r="B490" t="str">
            <v xml:space="preserve">ATM Farmacia Rimac </v>
          </cell>
          <cell r="C490" t="str">
            <v>DISTRITO NACIONAL</v>
          </cell>
        </row>
        <row r="491">
          <cell r="A491">
            <v>642</v>
          </cell>
          <cell r="B491" t="str">
            <v xml:space="preserve">ATM OMSA Sto. Dgo. </v>
          </cell>
          <cell r="C491" t="str">
            <v>DISTRITO NACIONAL</v>
          </cell>
        </row>
        <row r="492">
          <cell r="A492">
            <v>643</v>
          </cell>
          <cell r="B492" t="str">
            <v xml:space="preserve">ATM Oficina Valerio </v>
          </cell>
          <cell r="C492" t="str">
            <v>NORTE</v>
          </cell>
        </row>
        <row r="493">
          <cell r="A493">
            <v>644</v>
          </cell>
          <cell r="B493" t="str">
            <v xml:space="preserve">ATM Zona Franca Grupo M I (Santiago) </v>
          </cell>
          <cell r="C493" t="str">
            <v>NORTE</v>
          </cell>
        </row>
        <row r="494">
          <cell r="A494">
            <v>645</v>
          </cell>
          <cell r="B494" t="str">
            <v xml:space="preserve">ATM UNP Cabrera </v>
          </cell>
          <cell r="C494" t="str">
            <v>NORTE</v>
          </cell>
        </row>
        <row r="495">
          <cell r="A495">
            <v>646</v>
          </cell>
          <cell r="B495" t="str">
            <v xml:space="preserve">ATM Plaza Jacaranda (Bonao) </v>
          </cell>
          <cell r="C495" t="str">
            <v>NORTE</v>
          </cell>
        </row>
        <row r="496">
          <cell r="A496">
            <v>647</v>
          </cell>
          <cell r="B496" t="str">
            <v xml:space="preserve">ATM CORAASAN </v>
          </cell>
          <cell r="C496" t="str">
            <v>NORTE</v>
          </cell>
        </row>
        <row r="497">
          <cell r="A497">
            <v>648</v>
          </cell>
          <cell r="B497" t="str">
            <v xml:space="preserve">ATM Hermandad de Pensionados </v>
          </cell>
          <cell r="C497" t="str">
            <v>DISTRITO NACIONAL</v>
          </cell>
        </row>
        <row r="498">
          <cell r="A498">
            <v>649</v>
          </cell>
          <cell r="B498" t="str">
            <v xml:space="preserve">ATM Oficina Galería 56 (San Francisco de Macorís) </v>
          </cell>
          <cell r="C498" t="str">
            <v>NORTE</v>
          </cell>
        </row>
        <row r="499">
          <cell r="A499">
            <v>650</v>
          </cell>
          <cell r="B499" t="str">
            <v>ATM Edificio 911 (Santiago)</v>
          </cell>
          <cell r="C499" t="str">
            <v>NORTE</v>
          </cell>
        </row>
        <row r="500">
          <cell r="A500">
            <v>651</v>
          </cell>
          <cell r="B500" t="str">
            <v>ATM Eco Petroleo Romana</v>
          </cell>
          <cell r="C500" t="str">
            <v>ESTE</v>
          </cell>
        </row>
        <row r="501">
          <cell r="A501">
            <v>653</v>
          </cell>
          <cell r="B501" t="str">
            <v>ATM Estación Isla Jarabacoa</v>
          </cell>
          <cell r="C501" t="str">
            <v>NORTE</v>
          </cell>
        </row>
        <row r="502">
          <cell r="A502">
            <v>654</v>
          </cell>
          <cell r="B502" t="str">
            <v>ATM Autoservicio S/M Jumbo Puerto Plata</v>
          </cell>
          <cell r="C502" t="str">
            <v>NORTE</v>
          </cell>
        </row>
        <row r="503">
          <cell r="A503">
            <v>655</v>
          </cell>
          <cell r="B503" t="str">
            <v>ATM Farmacia Sandra</v>
          </cell>
          <cell r="C503" t="str">
            <v>DISTRITO NACIONAL</v>
          </cell>
        </row>
        <row r="504">
          <cell r="A504">
            <v>658</v>
          </cell>
          <cell r="B504" t="str">
            <v>ATM Cámara de Cuentas</v>
          </cell>
          <cell r="C504" t="str">
            <v>DISTRITO NACIONAL</v>
          </cell>
        </row>
        <row r="505">
          <cell r="A505">
            <v>659</v>
          </cell>
          <cell r="B505" t="str">
            <v>ATM Down Town Center</v>
          </cell>
          <cell r="C505" t="str">
            <v>DISTRITO NACIONAL</v>
          </cell>
        </row>
        <row r="506">
          <cell r="A506">
            <v>660</v>
          </cell>
          <cell r="B506" t="str">
            <v>ATM Oficina Romana Norte II</v>
          </cell>
          <cell r="C506" t="str">
            <v>ESTE</v>
          </cell>
        </row>
        <row r="507">
          <cell r="A507">
            <v>661</v>
          </cell>
          <cell r="B507" t="str">
            <v xml:space="preserve">ATM Almacenes Iberia (San Pedro) </v>
          </cell>
          <cell r="C507" t="str">
            <v>ESTE</v>
          </cell>
        </row>
        <row r="508">
          <cell r="A508">
            <v>662</v>
          </cell>
          <cell r="B508" t="str">
            <v>ATM UTESA (Santiago)</v>
          </cell>
          <cell r="C508" t="str">
            <v>NORTE</v>
          </cell>
        </row>
        <row r="509">
          <cell r="A509">
            <v>664</v>
          </cell>
          <cell r="B509" t="str">
            <v>ATM S/M Asfer (Constanza)</v>
          </cell>
          <cell r="C509" t="str">
            <v>NORTE</v>
          </cell>
        </row>
        <row r="510">
          <cell r="A510">
            <v>665</v>
          </cell>
          <cell r="B510" t="str">
            <v>ATM Huacal (Santiago)</v>
          </cell>
          <cell r="C510" t="str">
            <v>NORTE</v>
          </cell>
        </row>
        <row r="511">
          <cell r="A511">
            <v>666</v>
          </cell>
          <cell r="B511" t="str">
            <v>ATM S/M El Porvernir Libert</v>
          </cell>
          <cell r="C511" t="str">
            <v>NORTE</v>
          </cell>
        </row>
        <row r="512">
          <cell r="A512">
            <v>667</v>
          </cell>
          <cell r="B512" t="str">
            <v>ATM Zona Franca Emimar (Santiago)</v>
          </cell>
          <cell r="C512" t="str">
            <v>NORTE</v>
          </cell>
        </row>
        <row r="513">
          <cell r="A513">
            <v>668</v>
          </cell>
          <cell r="B513" t="str">
            <v>ATM Hospital HEMMI (Santiago)</v>
          </cell>
          <cell r="C513" t="str">
            <v>NORTE</v>
          </cell>
        </row>
        <row r="514">
          <cell r="A514">
            <v>669</v>
          </cell>
          <cell r="B514" t="str">
            <v>ATM Ayuntamiento Sto. Dgo. Norte</v>
          </cell>
          <cell r="C514" t="str">
            <v>DISTRITO NACIONAL</v>
          </cell>
        </row>
        <row r="515">
          <cell r="A515">
            <v>670</v>
          </cell>
          <cell r="B515" t="str">
            <v>ATM Estación Texaco Algodón</v>
          </cell>
          <cell r="C515" t="str">
            <v>DISTRITO NACIONAL</v>
          </cell>
        </row>
        <row r="516">
          <cell r="A516">
            <v>671</v>
          </cell>
          <cell r="B516" t="str">
            <v>ATM Ayuntamiento Sto. Dgo. Norte</v>
          </cell>
          <cell r="C516" t="str">
            <v>DISTRITO NACIONAL</v>
          </cell>
        </row>
        <row r="517">
          <cell r="A517">
            <v>672</v>
          </cell>
          <cell r="B517" t="str">
            <v>ATM Destacamento Policía Nacional La Victoria</v>
          </cell>
          <cell r="C517" t="str">
            <v>DISTRITO NACIONAL</v>
          </cell>
        </row>
        <row r="518">
          <cell r="A518">
            <v>673</v>
          </cell>
          <cell r="B518" t="str">
            <v>ATM Clínica Dr. Cruz Jiminián</v>
          </cell>
          <cell r="C518" t="str">
            <v>ESTE</v>
          </cell>
        </row>
        <row r="519">
          <cell r="A519">
            <v>676</v>
          </cell>
          <cell r="B519" t="str">
            <v>ATM S/M Bravo Colina Del Oeste</v>
          </cell>
          <cell r="C519" t="str">
            <v>DISTRITO NACIONAL</v>
          </cell>
        </row>
        <row r="520">
          <cell r="A520">
            <v>677</v>
          </cell>
          <cell r="B520" t="str">
            <v>ATM PBG Villa Jaragua</v>
          </cell>
          <cell r="C520" t="str">
            <v>SUR</v>
          </cell>
        </row>
        <row r="521">
          <cell r="A521">
            <v>678</v>
          </cell>
          <cell r="B521" t="str">
            <v>ATM Eco Petroleo San Isidro</v>
          </cell>
          <cell r="C521" t="str">
            <v>DISTRITO NACIONAL</v>
          </cell>
        </row>
        <row r="522">
          <cell r="A522">
            <v>679</v>
          </cell>
          <cell r="B522" t="str">
            <v>ATM Base Aerea Puerto Plata</v>
          </cell>
          <cell r="C522" t="str">
            <v>NORTE</v>
          </cell>
        </row>
        <row r="523">
          <cell r="A523">
            <v>680</v>
          </cell>
          <cell r="B523" t="str">
            <v>ATM Hotel Royalton</v>
          </cell>
          <cell r="C523" t="str">
            <v>ESTE</v>
          </cell>
        </row>
        <row r="524">
          <cell r="A524">
            <v>681</v>
          </cell>
          <cell r="B524" t="str">
            <v xml:space="preserve">ATM Hotel Royalton II </v>
          </cell>
          <cell r="C524" t="str">
            <v>ESTE</v>
          </cell>
        </row>
        <row r="525">
          <cell r="A525">
            <v>682</v>
          </cell>
          <cell r="B525" t="str">
            <v>ATM Blue Mall Punta Cana</v>
          </cell>
          <cell r="C525" t="str">
            <v>ESTE</v>
          </cell>
        </row>
        <row r="526">
          <cell r="A526">
            <v>683</v>
          </cell>
          <cell r="B526" t="str">
            <v>ATM INCARNA El Pino (la Vega)</v>
          </cell>
          <cell r="C526" t="str">
            <v>NORTE</v>
          </cell>
        </row>
        <row r="527">
          <cell r="A527">
            <v>684</v>
          </cell>
          <cell r="B527" t="str">
            <v>ATM Estación Texaco Prolongación 27 Febrero</v>
          </cell>
          <cell r="C527" t="str">
            <v>DISTRITO NACIONAL</v>
          </cell>
        </row>
        <row r="528">
          <cell r="A528">
            <v>685</v>
          </cell>
          <cell r="B528" t="str">
            <v>ATM Autoservicio UASD</v>
          </cell>
          <cell r="C528" t="str">
            <v>DISTRITO NACIONAL</v>
          </cell>
        </row>
        <row r="529">
          <cell r="A529">
            <v>686</v>
          </cell>
          <cell r="B529" t="str">
            <v>ATM Autoservicio Oficina Máximo Gómez</v>
          </cell>
          <cell r="C529" t="str">
            <v>DISTRITO NACIONAL</v>
          </cell>
        </row>
        <row r="530">
          <cell r="A530">
            <v>687</v>
          </cell>
          <cell r="B530" t="str">
            <v>ATM Oficina Monterrico II</v>
          </cell>
          <cell r="C530" t="str">
            <v>NORTE</v>
          </cell>
        </row>
        <row r="531">
          <cell r="A531">
            <v>688</v>
          </cell>
          <cell r="B531" t="str">
            <v>ATM Innova Centro Ave. Kennedy</v>
          </cell>
          <cell r="C531" t="str">
            <v>DISTRITO NACIONAL</v>
          </cell>
        </row>
        <row r="532">
          <cell r="A532">
            <v>689</v>
          </cell>
          <cell r="B532" t="str">
            <v>ATM Eco Petroleo Villa Gonzalez</v>
          </cell>
          <cell r="C532" t="str">
            <v>NORTE</v>
          </cell>
        </row>
        <row r="533">
          <cell r="A533">
            <v>690</v>
          </cell>
          <cell r="B533" t="str">
            <v>ATM Eco Petroleo Esperanza</v>
          </cell>
          <cell r="C533" t="str">
            <v>DISTRITO NACIONAL</v>
          </cell>
        </row>
        <row r="534">
          <cell r="A534">
            <v>691</v>
          </cell>
          <cell r="B534" t="str">
            <v>ATM Eco Petroleo Manzanillo</v>
          </cell>
          <cell r="C534" t="str">
            <v>NORTE</v>
          </cell>
        </row>
        <row r="535">
          <cell r="A535">
            <v>693</v>
          </cell>
          <cell r="B535" t="str">
            <v>ATM INTL Medical Punta Cana</v>
          </cell>
          <cell r="C535" t="str">
            <v>ESTE</v>
          </cell>
        </row>
        <row r="536">
          <cell r="A536">
            <v>694</v>
          </cell>
          <cell r="B536" t="str">
            <v>ATM Optica 27 de Febrero</v>
          </cell>
          <cell r="C536" t="str">
            <v>DISTRITO NACIONAL</v>
          </cell>
        </row>
        <row r="537">
          <cell r="A537">
            <v>695</v>
          </cell>
          <cell r="B537" t="str">
            <v>ATM Contac Center</v>
          </cell>
          <cell r="C537" t="str">
            <v>DISTRITO NACIONAL</v>
          </cell>
        </row>
        <row r="538">
          <cell r="A538">
            <v>696</v>
          </cell>
          <cell r="B538" t="str">
            <v>ATM Olé Jacobo Majluta</v>
          </cell>
          <cell r="C538" t="str">
            <v>DISTRITO NACIONAL</v>
          </cell>
        </row>
        <row r="539">
          <cell r="A539">
            <v>697</v>
          </cell>
          <cell r="B539" t="str">
            <v>ATM Hipermercado Olé Ciudad Juan Bosch</v>
          </cell>
          <cell r="C539" t="str">
            <v>DISTRITO NACIONAL</v>
          </cell>
        </row>
        <row r="540">
          <cell r="A540">
            <v>698</v>
          </cell>
          <cell r="B540" t="str">
            <v>ATM Parador Bellamar</v>
          </cell>
          <cell r="C540" t="str">
            <v>DISTRITO NACIONAL</v>
          </cell>
        </row>
        <row r="541">
          <cell r="A541">
            <v>699</v>
          </cell>
          <cell r="B541" t="str">
            <v>ATM S/M Bravo Bani</v>
          </cell>
          <cell r="C541" t="str">
            <v>SUR</v>
          </cell>
        </row>
        <row r="542">
          <cell r="A542">
            <v>701</v>
          </cell>
          <cell r="B542" t="str">
            <v>ATM Autoservicio Los Alcarrizos</v>
          </cell>
          <cell r="C542" t="str">
            <v>DISTRITO NACIONAL</v>
          </cell>
        </row>
        <row r="543">
          <cell r="A543">
            <v>703</v>
          </cell>
          <cell r="B543" t="str">
            <v xml:space="preserve">ATM Oficina El Mamey Los Hidalgos </v>
          </cell>
          <cell r="C543" t="str">
            <v>NORTE</v>
          </cell>
        </row>
        <row r="544">
          <cell r="A544">
            <v>705</v>
          </cell>
          <cell r="B544" t="str">
            <v xml:space="preserve">ATM ISFODOSU (Instituto Superior de Formación Docente Salomé Ureña (Licey al Medio) </v>
          </cell>
          <cell r="C544" t="str">
            <v>NORTE</v>
          </cell>
        </row>
        <row r="545">
          <cell r="A545">
            <v>706</v>
          </cell>
          <cell r="B545" t="str">
            <v xml:space="preserve">ATM S/M Pristine </v>
          </cell>
          <cell r="C545" t="str">
            <v>DISTRITO NACIONAL</v>
          </cell>
        </row>
        <row r="546">
          <cell r="A546">
            <v>707</v>
          </cell>
          <cell r="B546" t="str">
            <v xml:space="preserve">ATM IAD </v>
          </cell>
          <cell r="C546" t="str">
            <v>DISTRITO NACIONAL</v>
          </cell>
        </row>
        <row r="547">
          <cell r="A547">
            <v>708</v>
          </cell>
          <cell r="B547" t="str">
            <v xml:space="preserve">ATM El Vestir De Hoy </v>
          </cell>
          <cell r="C547" t="str">
            <v>DISTRITO NACIONAL</v>
          </cell>
        </row>
        <row r="548">
          <cell r="A548">
            <v>709</v>
          </cell>
          <cell r="B548" t="str">
            <v xml:space="preserve">ATM Seguros Maestro SEMMA  </v>
          </cell>
          <cell r="C548" t="str">
            <v>DISTRITO NACIONAL</v>
          </cell>
        </row>
        <row r="549">
          <cell r="A549">
            <v>710</v>
          </cell>
          <cell r="B549" t="str">
            <v xml:space="preserve">ATM S/M Soberano </v>
          </cell>
          <cell r="C549" t="str">
            <v>DISTRITO NACIONAL</v>
          </cell>
        </row>
        <row r="550">
          <cell r="A550">
            <v>712</v>
          </cell>
          <cell r="B550" t="str">
            <v xml:space="preserve">ATM Oficina Imbert </v>
          </cell>
          <cell r="C550" t="str">
            <v>NORTE</v>
          </cell>
        </row>
        <row r="551">
          <cell r="A551">
            <v>713</v>
          </cell>
          <cell r="B551" t="str">
            <v xml:space="preserve">ATM Oficina Las Américas </v>
          </cell>
          <cell r="C551" t="str">
            <v>DISTRITO NACIONAL</v>
          </cell>
        </row>
        <row r="552">
          <cell r="A552">
            <v>714</v>
          </cell>
          <cell r="B552" t="str">
            <v xml:space="preserve">ATM Hospital de Herrera </v>
          </cell>
          <cell r="C552" t="str">
            <v>DISTRITO NACIONAL</v>
          </cell>
        </row>
        <row r="553">
          <cell r="A553">
            <v>715</v>
          </cell>
          <cell r="B553" t="str">
            <v xml:space="preserve">ATM Oficina 27 de Febrero (Lobby) </v>
          </cell>
          <cell r="C553" t="str">
            <v>DISTRITO NACIONAL</v>
          </cell>
        </row>
        <row r="554">
          <cell r="A554">
            <v>716</v>
          </cell>
          <cell r="B554" t="str">
            <v xml:space="preserve">ATM Oficina Zona Franca (Santiago) </v>
          </cell>
          <cell r="C554" t="str">
            <v>NORTE</v>
          </cell>
        </row>
        <row r="555">
          <cell r="A555">
            <v>717</v>
          </cell>
          <cell r="B555" t="str">
            <v xml:space="preserve">ATM Oficina Los Alcarrizos </v>
          </cell>
          <cell r="C555" t="str">
            <v>DISTRITO NACIONAL</v>
          </cell>
        </row>
        <row r="556">
          <cell r="A556">
            <v>718</v>
          </cell>
          <cell r="B556" t="str">
            <v xml:space="preserve">ATM Feria Ganadera </v>
          </cell>
          <cell r="C556" t="str">
            <v>DISTRITO NACIONAL</v>
          </cell>
        </row>
        <row r="557">
          <cell r="A557">
            <v>719</v>
          </cell>
          <cell r="B557" t="str">
            <v xml:space="preserve">ATM Ayuntamiento Municipal San Luís </v>
          </cell>
          <cell r="C557" t="str">
            <v>DISTRITO NACIONAL</v>
          </cell>
        </row>
        <row r="558">
          <cell r="A558">
            <v>720</v>
          </cell>
          <cell r="B558" t="str">
            <v xml:space="preserve">ATM OMSA (Santiago) </v>
          </cell>
          <cell r="C558" t="str">
            <v>NORTE</v>
          </cell>
        </row>
        <row r="559">
          <cell r="A559">
            <v>721</v>
          </cell>
          <cell r="B559" t="str">
            <v xml:space="preserve">ATM Oficina Charles de Gaulle II </v>
          </cell>
          <cell r="C559" t="str">
            <v>DISTRITO NACIONAL</v>
          </cell>
        </row>
        <row r="560">
          <cell r="A560">
            <v>722</v>
          </cell>
          <cell r="B560" t="str">
            <v xml:space="preserve">ATM Oficina Charles de Gaulle III </v>
          </cell>
          <cell r="C560" t="str">
            <v>DISTRITO NACIONAL</v>
          </cell>
        </row>
        <row r="561">
          <cell r="A561">
            <v>723</v>
          </cell>
          <cell r="B561" t="str">
            <v xml:space="preserve">ATM Farmacia COOPINFA </v>
          </cell>
          <cell r="C561" t="str">
            <v>DISTRITO NACIONAL</v>
          </cell>
        </row>
        <row r="562">
          <cell r="A562">
            <v>724</v>
          </cell>
          <cell r="B562" t="str">
            <v xml:space="preserve">ATM El Huacal I </v>
          </cell>
          <cell r="C562" t="str">
            <v>DISTRITO NACIONAL</v>
          </cell>
        </row>
        <row r="563">
          <cell r="A563">
            <v>725</v>
          </cell>
          <cell r="B563" t="str">
            <v xml:space="preserve">ATM El Huacal II  </v>
          </cell>
          <cell r="C563" t="str">
            <v>DISTRITO NACIONAL</v>
          </cell>
        </row>
        <row r="564">
          <cell r="A564">
            <v>726</v>
          </cell>
          <cell r="B564" t="str">
            <v xml:space="preserve">ATM El Huacal III </v>
          </cell>
          <cell r="C564" t="str">
            <v>DISTRITO NACIONAL</v>
          </cell>
        </row>
        <row r="565">
          <cell r="A565">
            <v>727</v>
          </cell>
          <cell r="B565" t="str">
            <v xml:space="preserve">ATM UNP Pisano </v>
          </cell>
          <cell r="C565" t="str">
            <v>NORTE</v>
          </cell>
        </row>
        <row r="566">
          <cell r="A566">
            <v>728</v>
          </cell>
          <cell r="B566" t="str">
            <v xml:space="preserve">ATM UNP La Vega Oficina Regional Norcentral </v>
          </cell>
          <cell r="C566" t="str">
            <v>NORTE</v>
          </cell>
        </row>
        <row r="567">
          <cell r="A567">
            <v>729</v>
          </cell>
          <cell r="B567" t="str">
            <v xml:space="preserve">ATM Zona Franca (La Vega) </v>
          </cell>
          <cell r="C567" t="str">
            <v>NORTE</v>
          </cell>
        </row>
        <row r="568">
          <cell r="A568">
            <v>730</v>
          </cell>
          <cell r="B568" t="str">
            <v xml:space="preserve">ATM Palacio de Justicia Barahona </v>
          </cell>
          <cell r="C568" t="str">
            <v>SUR</v>
          </cell>
        </row>
        <row r="569">
          <cell r="A569">
            <v>731</v>
          </cell>
          <cell r="B569" t="str">
            <v xml:space="preserve">ATM UNP Villa González </v>
          </cell>
          <cell r="C569" t="str">
            <v>NORTE</v>
          </cell>
        </row>
        <row r="570">
          <cell r="A570">
            <v>732</v>
          </cell>
          <cell r="B570" t="str">
            <v xml:space="preserve">ATM Molino del Valle (Santiago) </v>
          </cell>
          <cell r="C570" t="str">
            <v>NORTE</v>
          </cell>
        </row>
        <row r="571">
          <cell r="A571">
            <v>733</v>
          </cell>
          <cell r="B571" t="str">
            <v xml:space="preserve">ATM Zona Franca Perdenales </v>
          </cell>
          <cell r="C571" t="str">
            <v>SUR</v>
          </cell>
        </row>
        <row r="572">
          <cell r="A572">
            <v>734</v>
          </cell>
          <cell r="B572" t="str">
            <v xml:space="preserve">ATM Oficina Independencia I </v>
          </cell>
          <cell r="C572" t="str">
            <v>DISTRITO NACIONAL</v>
          </cell>
        </row>
        <row r="573">
          <cell r="A573">
            <v>735</v>
          </cell>
          <cell r="B573" t="str">
            <v xml:space="preserve">ATM Oficina Independencia II  </v>
          </cell>
          <cell r="C573" t="str">
            <v>DISTRITO NACIONAL</v>
          </cell>
        </row>
        <row r="574">
          <cell r="A574">
            <v>736</v>
          </cell>
          <cell r="B574" t="str">
            <v xml:space="preserve">ATM Oficina Puerto Plata I </v>
          </cell>
          <cell r="C574" t="str">
            <v>NORTE</v>
          </cell>
        </row>
        <row r="575">
          <cell r="A575">
            <v>737</v>
          </cell>
          <cell r="B575" t="str">
            <v xml:space="preserve">ATM UNP Cabarete (Puerto Plata) </v>
          </cell>
          <cell r="C575" t="str">
            <v>NORTE</v>
          </cell>
        </row>
        <row r="576">
          <cell r="A576">
            <v>738</v>
          </cell>
          <cell r="B576" t="str">
            <v xml:space="preserve">ATM Zona Franca Los Alcarrizos </v>
          </cell>
          <cell r="C576" t="str">
            <v>DISTRITO NACIONAL</v>
          </cell>
        </row>
        <row r="577">
          <cell r="A577">
            <v>739</v>
          </cell>
          <cell r="B577" t="str">
            <v xml:space="preserve">ATM Peaje Autopista Duarte </v>
          </cell>
          <cell r="C577" t="str">
            <v>DISTRITO NACIONAL</v>
          </cell>
        </row>
        <row r="578">
          <cell r="A578">
            <v>740</v>
          </cell>
          <cell r="B578" t="str">
            <v xml:space="preserve">ATM EDENORTE (Santiago) </v>
          </cell>
          <cell r="C578" t="str">
            <v>NORTE</v>
          </cell>
        </row>
        <row r="579">
          <cell r="A579">
            <v>741</v>
          </cell>
          <cell r="B579" t="str">
            <v>ATM CURNE UASD San Francisco de Macorís</v>
          </cell>
          <cell r="C579" t="str">
            <v>NORTE</v>
          </cell>
        </row>
        <row r="580">
          <cell r="A580">
            <v>742</v>
          </cell>
          <cell r="B580" t="str">
            <v xml:space="preserve">ATM Oficina Plaza del Rey (La Romana) </v>
          </cell>
          <cell r="C580" t="str">
            <v>ESTE</v>
          </cell>
        </row>
        <row r="581">
          <cell r="A581">
            <v>743</v>
          </cell>
          <cell r="B581" t="str">
            <v xml:space="preserve">ATM Oficina Los Frailes </v>
          </cell>
          <cell r="C581" t="str">
            <v>DISTRITO NACIONAL</v>
          </cell>
        </row>
        <row r="582">
          <cell r="A582">
            <v>744</v>
          </cell>
          <cell r="B582" t="str">
            <v xml:space="preserve">ATM Multicentro La Sirena Venezuela </v>
          </cell>
          <cell r="C582" t="str">
            <v>DISTRITO NACIONAL</v>
          </cell>
        </row>
        <row r="583">
          <cell r="A583">
            <v>745</v>
          </cell>
          <cell r="B583" t="str">
            <v xml:space="preserve">ATM Oficina Ave. Duarte </v>
          </cell>
          <cell r="C583" t="str">
            <v>DISTRITO NACIONAL</v>
          </cell>
        </row>
        <row r="584">
          <cell r="A584">
            <v>746</v>
          </cell>
          <cell r="B584" t="str">
            <v xml:space="preserve">ATM Oficina Las Terrenas </v>
          </cell>
          <cell r="C584" t="str">
            <v>NORTE</v>
          </cell>
        </row>
        <row r="585">
          <cell r="A585">
            <v>747</v>
          </cell>
          <cell r="B585" t="str">
            <v xml:space="preserve">ATM Club BR (Santiago) </v>
          </cell>
          <cell r="C585" t="str">
            <v>NORTE</v>
          </cell>
        </row>
        <row r="586">
          <cell r="A586">
            <v>748</v>
          </cell>
          <cell r="B586" t="str">
            <v xml:space="preserve">ATM Centro de Caja (Santiago) </v>
          </cell>
          <cell r="C586" t="str">
            <v>NORTE</v>
          </cell>
        </row>
        <row r="587">
          <cell r="A587">
            <v>749</v>
          </cell>
          <cell r="B587" t="str">
            <v xml:space="preserve">ATM Oficina Yaque </v>
          </cell>
          <cell r="C587" t="str">
            <v>NORTE</v>
          </cell>
        </row>
        <row r="588">
          <cell r="A588">
            <v>750</v>
          </cell>
          <cell r="B588" t="str">
            <v xml:space="preserve">ATM UNP Duvergé </v>
          </cell>
          <cell r="C588" t="str">
            <v>SUR</v>
          </cell>
        </row>
        <row r="589">
          <cell r="A589">
            <v>751</v>
          </cell>
          <cell r="B589" t="str">
            <v>ATM Eco Petroleo Camilo</v>
          </cell>
          <cell r="C589" t="str">
            <v>SUR</v>
          </cell>
        </row>
        <row r="590">
          <cell r="A590">
            <v>752</v>
          </cell>
          <cell r="B590" t="str">
            <v xml:space="preserve">ATM UNP Las Carolinas (La Vega) </v>
          </cell>
          <cell r="C590" t="str">
            <v>NORTE</v>
          </cell>
        </row>
        <row r="591">
          <cell r="A591">
            <v>753</v>
          </cell>
          <cell r="B591" t="str">
            <v xml:space="preserve">ATM S/M Nacional Tiradentes </v>
          </cell>
          <cell r="C591" t="str">
            <v>DISTRITO NACIONAL</v>
          </cell>
        </row>
        <row r="592">
          <cell r="A592">
            <v>754</v>
          </cell>
          <cell r="B592" t="str">
            <v xml:space="preserve">ATM Autobanco Oficina Licey al Medio </v>
          </cell>
          <cell r="C592" t="str">
            <v>NORTE</v>
          </cell>
        </row>
        <row r="593">
          <cell r="A593">
            <v>755</v>
          </cell>
          <cell r="B593" t="str">
            <v xml:space="preserve">ATM Oficina Galería del Este (Plaza) </v>
          </cell>
          <cell r="C593" t="str">
            <v>DISTRITO NACIONAL</v>
          </cell>
        </row>
        <row r="594">
          <cell r="A594">
            <v>756</v>
          </cell>
          <cell r="B594" t="str">
            <v xml:space="preserve">ATM UNP Villa La Mata (Cotuí) </v>
          </cell>
          <cell r="C594" t="str">
            <v>NORTE</v>
          </cell>
        </row>
        <row r="595">
          <cell r="A595">
            <v>757</v>
          </cell>
          <cell r="B595" t="str">
            <v xml:space="preserve">ATM UNP Plaza Paseo (Santiago) </v>
          </cell>
          <cell r="C595" t="str">
            <v>NORTE</v>
          </cell>
        </row>
        <row r="596">
          <cell r="A596">
            <v>758</v>
          </cell>
          <cell r="B596" t="str">
            <v>ATM S/M Nacional El Embrujo</v>
          </cell>
          <cell r="C596" t="str">
            <v>NORTE</v>
          </cell>
        </row>
        <row r="597">
          <cell r="A597">
            <v>759</v>
          </cell>
          <cell r="B597" t="str">
            <v xml:space="preserve">ATM Oficina Buena Vista I </v>
          </cell>
          <cell r="C597" t="str">
            <v>DISTRITO NACIONAL</v>
          </cell>
        </row>
        <row r="598">
          <cell r="A598">
            <v>760</v>
          </cell>
          <cell r="B598" t="str">
            <v xml:space="preserve">ATM UNP Cruce Guayacanes (Mao) </v>
          </cell>
          <cell r="C598" t="str">
            <v>NORTE</v>
          </cell>
        </row>
        <row r="599">
          <cell r="A599">
            <v>761</v>
          </cell>
          <cell r="B599" t="str">
            <v xml:space="preserve">ATM ISSPOL </v>
          </cell>
          <cell r="C599" t="str">
            <v>DISTRITO NACIONAL</v>
          </cell>
        </row>
        <row r="600">
          <cell r="A600">
            <v>763</v>
          </cell>
          <cell r="B600" t="str">
            <v xml:space="preserve">ATM UNP Montellano </v>
          </cell>
          <cell r="C600" t="str">
            <v>NORTE</v>
          </cell>
        </row>
        <row r="601">
          <cell r="A601">
            <v>764</v>
          </cell>
          <cell r="B601" t="str">
            <v xml:space="preserve">ATM Oficina Elías Piña </v>
          </cell>
          <cell r="C601" t="str">
            <v>SUR</v>
          </cell>
        </row>
        <row r="602">
          <cell r="A602">
            <v>765</v>
          </cell>
          <cell r="B602" t="str">
            <v xml:space="preserve">ATM Oficina Azua I </v>
          </cell>
          <cell r="C602" t="str">
            <v>SUR</v>
          </cell>
        </row>
        <row r="603">
          <cell r="A603">
            <v>766</v>
          </cell>
          <cell r="B603" t="str">
            <v xml:space="preserve">ATM Oficina Azua II </v>
          </cell>
          <cell r="C603" t="str">
            <v>SUR</v>
          </cell>
        </row>
        <row r="604">
          <cell r="A604">
            <v>767</v>
          </cell>
          <cell r="B604" t="str">
            <v xml:space="preserve">ATM S/M Diverso (Azua) </v>
          </cell>
          <cell r="C604" t="str">
            <v>SUR</v>
          </cell>
        </row>
        <row r="605">
          <cell r="A605">
            <v>768</v>
          </cell>
          <cell r="B605" t="str">
            <v xml:space="preserve">ATM Autoservicio Tiradentes III </v>
          </cell>
          <cell r="C605" t="str">
            <v>DISTRITO NACIONAL</v>
          </cell>
        </row>
        <row r="606">
          <cell r="A606">
            <v>769</v>
          </cell>
          <cell r="B606" t="str">
            <v>ATM UNP Pablo Mella Morales</v>
          </cell>
          <cell r="C606" t="str">
            <v>DISTRITO NACIONAL</v>
          </cell>
        </row>
        <row r="607">
          <cell r="A607">
            <v>770</v>
          </cell>
          <cell r="B607" t="str">
            <v xml:space="preserve">ATM Estación Eco Los Haitises </v>
          </cell>
          <cell r="C607" t="str">
            <v>NORTE</v>
          </cell>
        </row>
        <row r="608">
          <cell r="A608">
            <v>771</v>
          </cell>
          <cell r="B608" t="str">
            <v xml:space="preserve">ATM UASD Mao </v>
          </cell>
          <cell r="C608" t="str">
            <v>NORTE</v>
          </cell>
        </row>
        <row r="609">
          <cell r="A609">
            <v>772</v>
          </cell>
          <cell r="B609" t="str">
            <v xml:space="preserve">ATM UNP Yamasá </v>
          </cell>
          <cell r="C609" t="str">
            <v>ESTE</v>
          </cell>
        </row>
        <row r="610">
          <cell r="A610">
            <v>773</v>
          </cell>
          <cell r="B610" t="str">
            <v xml:space="preserve">ATM S/M Jumbo La Romana </v>
          </cell>
          <cell r="C610" t="str">
            <v>ESTE</v>
          </cell>
        </row>
        <row r="611">
          <cell r="A611">
            <v>774</v>
          </cell>
          <cell r="B611" t="str">
            <v xml:space="preserve">ATM Oficina Montecristi </v>
          </cell>
          <cell r="C611" t="str">
            <v>NORTE</v>
          </cell>
        </row>
        <row r="612">
          <cell r="A612">
            <v>775</v>
          </cell>
          <cell r="B612" t="str">
            <v xml:space="preserve">ATM S/M Lilo (Montecristi) </v>
          </cell>
          <cell r="C612" t="str">
            <v>NORTE</v>
          </cell>
        </row>
        <row r="613">
          <cell r="A613">
            <v>776</v>
          </cell>
          <cell r="B613" t="str">
            <v xml:space="preserve">ATM Oficina Monte Plata </v>
          </cell>
          <cell r="C613" t="str">
            <v>ESTE</v>
          </cell>
        </row>
        <row r="614">
          <cell r="A614">
            <v>777</v>
          </cell>
          <cell r="B614" t="str">
            <v xml:space="preserve">ATM S/M Pérez Monte Plata </v>
          </cell>
          <cell r="C614" t="str">
            <v>ESTE</v>
          </cell>
        </row>
        <row r="615">
          <cell r="A615">
            <v>778</v>
          </cell>
          <cell r="B615" t="str">
            <v xml:space="preserve">ATM Oficina Esperanza (Mao) </v>
          </cell>
          <cell r="C615" t="str">
            <v>NORTE</v>
          </cell>
        </row>
        <row r="616">
          <cell r="A616">
            <v>779</v>
          </cell>
          <cell r="B616" t="str">
            <v xml:space="preserve">ATM Zona Franca Esperanza I (Mao) </v>
          </cell>
          <cell r="C616" t="str">
            <v>NORTE</v>
          </cell>
        </row>
        <row r="617">
          <cell r="A617">
            <v>780</v>
          </cell>
          <cell r="B617" t="str">
            <v xml:space="preserve">ATM Oficina Barahona I </v>
          </cell>
          <cell r="C617" t="str">
            <v>SUR</v>
          </cell>
        </row>
        <row r="618">
          <cell r="A618">
            <v>781</v>
          </cell>
          <cell r="B618" t="str">
            <v xml:space="preserve">ATM Estación Isla Barahona </v>
          </cell>
          <cell r="C618" t="str">
            <v>SUR</v>
          </cell>
        </row>
        <row r="619">
          <cell r="A619">
            <v>782</v>
          </cell>
          <cell r="B619" t="str">
            <v>ATM Banco Agrícola (Constanza)</v>
          </cell>
          <cell r="C619" t="str">
            <v>NORTE</v>
          </cell>
        </row>
        <row r="620">
          <cell r="A620">
            <v>783</v>
          </cell>
          <cell r="B620" t="str">
            <v xml:space="preserve">ATM Autobanco Alfa y Omega (Barahona) </v>
          </cell>
          <cell r="C620" t="str">
            <v>SUR</v>
          </cell>
        </row>
        <row r="621">
          <cell r="A621">
            <v>784</v>
          </cell>
          <cell r="B621" t="str">
            <v xml:space="preserve">ATM Tribunal Superior Electoral </v>
          </cell>
          <cell r="C621" t="str">
            <v>DISTRITO NACIONAL</v>
          </cell>
        </row>
        <row r="622">
          <cell r="A622">
            <v>785</v>
          </cell>
          <cell r="B622" t="str">
            <v xml:space="preserve">ATM S/M Nacional Máximo Gómez </v>
          </cell>
          <cell r="C622" t="str">
            <v>DISTRITO NACIONAL</v>
          </cell>
        </row>
        <row r="623">
          <cell r="A623">
            <v>786</v>
          </cell>
          <cell r="B623" t="str">
            <v xml:space="preserve">ATM Oficina Agora Mall II </v>
          </cell>
          <cell r="C623" t="str">
            <v>DISTRITO NACIONAL</v>
          </cell>
        </row>
        <row r="624">
          <cell r="A624">
            <v>787</v>
          </cell>
          <cell r="B624" t="str">
            <v xml:space="preserve">ATM Cafetería CTB II </v>
          </cell>
          <cell r="C624" t="str">
            <v>DISTRITO NACIONAL</v>
          </cell>
        </row>
        <row r="625">
          <cell r="A625">
            <v>788</v>
          </cell>
          <cell r="B625" t="str">
            <v xml:space="preserve">ATM Relaciones Exteriores (Cancillería) </v>
          </cell>
          <cell r="C625" t="str">
            <v>DISTRITO NACIONAL</v>
          </cell>
        </row>
        <row r="626">
          <cell r="A626">
            <v>789</v>
          </cell>
          <cell r="B626" t="str">
            <v>ATM Hotel Bellevue Boca Chica</v>
          </cell>
          <cell r="C626" t="str">
            <v>ESTE</v>
          </cell>
        </row>
        <row r="627">
          <cell r="A627">
            <v>790</v>
          </cell>
          <cell r="B627" t="str">
            <v xml:space="preserve">ATM Oficina Bella Vista Mall I </v>
          </cell>
          <cell r="C627" t="str">
            <v>DISTRITO NACIONAL</v>
          </cell>
        </row>
        <row r="628">
          <cell r="A628">
            <v>791</v>
          </cell>
          <cell r="B628" t="str">
            <v xml:space="preserve">ATM Oficina Sans Soucí </v>
          </cell>
          <cell r="C628" t="str">
            <v>DISTRITO NACIONAL</v>
          </cell>
        </row>
        <row r="629">
          <cell r="A629">
            <v>792</v>
          </cell>
          <cell r="B629" t="str">
            <v>ATM Hospital Salvador de Gautier</v>
          </cell>
          <cell r="C629" t="str">
            <v>DISTRITO NACIONAL</v>
          </cell>
        </row>
        <row r="630">
          <cell r="A630">
            <v>793</v>
          </cell>
          <cell r="B630" t="str">
            <v xml:space="preserve">ATM Centro de Caja Agora Mall </v>
          </cell>
          <cell r="C630" t="str">
            <v>DISTRITO NACIONAL</v>
          </cell>
        </row>
        <row r="631">
          <cell r="A631">
            <v>794</v>
          </cell>
          <cell r="B631" t="str">
            <v xml:space="preserve">ATM CODIA </v>
          </cell>
          <cell r="C631" t="str">
            <v>DISTRITO NACIONAL</v>
          </cell>
        </row>
        <row r="632">
          <cell r="A632">
            <v>795</v>
          </cell>
          <cell r="B632" t="str">
            <v xml:space="preserve">ATM UNP Guaymate (La Romana) </v>
          </cell>
          <cell r="C632" t="str">
            <v>ESTE</v>
          </cell>
        </row>
        <row r="633">
          <cell r="A633">
            <v>796</v>
          </cell>
          <cell r="B633" t="str">
            <v xml:space="preserve">ATM Oficina Plaza Ventura (Nagua) </v>
          </cell>
          <cell r="C633" t="str">
            <v>NORTE</v>
          </cell>
        </row>
        <row r="634">
          <cell r="A634">
            <v>797</v>
          </cell>
          <cell r="B634" t="str">
            <v>ATM Dirección de Jubilaciones y Pensiones</v>
          </cell>
          <cell r="C634" t="str">
            <v>DISTRITO NACIONAL</v>
          </cell>
        </row>
        <row r="635">
          <cell r="A635">
            <v>798</v>
          </cell>
          <cell r="B635" t="str">
            <v>ATM Hotel Grand Paradise Samana</v>
          </cell>
          <cell r="C635" t="str">
            <v>ESTE</v>
          </cell>
        </row>
        <row r="636">
          <cell r="A636">
            <v>799</v>
          </cell>
          <cell r="B636" t="str">
            <v xml:space="preserve">ATM Clínica Corominas (Santiago) </v>
          </cell>
          <cell r="C636" t="str">
            <v>NORTE</v>
          </cell>
        </row>
        <row r="637">
          <cell r="A637">
            <v>800</v>
          </cell>
          <cell r="B637" t="str">
            <v xml:space="preserve">ATM Estación Next Dipsa Pedro Livio Cedeño </v>
          </cell>
          <cell r="C637" t="str">
            <v>DISTRITO NACIONAL</v>
          </cell>
        </row>
        <row r="638">
          <cell r="A638">
            <v>801</v>
          </cell>
          <cell r="B638" t="str">
            <v xml:space="preserve">ATM Galería 360 Food Court </v>
          </cell>
          <cell r="C638" t="str">
            <v>DISTRITO NACIONAL</v>
          </cell>
        </row>
        <row r="639">
          <cell r="A639">
            <v>802</v>
          </cell>
          <cell r="B639" t="str">
            <v xml:space="preserve">ATM UNP Aeropuerto La Romana </v>
          </cell>
          <cell r="C639" t="str">
            <v>ESTE</v>
          </cell>
        </row>
        <row r="640">
          <cell r="A640">
            <v>803</v>
          </cell>
          <cell r="B640" t="str">
            <v xml:space="preserve">ATM Hotel Be Live Canoa (Bayahibe) I </v>
          </cell>
          <cell r="C640" t="str">
            <v>ESTE</v>
          </cell>
        </row>
        <row r="641">
          <cell r="A641">
            <v>804</v>
          </cell>
          <cell r="B641" t="str">
            <v xml:space="preserve">ATM Hotel Be Live Punta Cana (Cabeza de Toro) </v>
          </cell>
          <cell r="C641" t="str">
            <v>ESTE</v>
          </cell>
        </row>
        <row r="642">
          <cell r="A642">
            <v>805</v>
          </cell>
          <cell r="B642" t="str">
            <v xml:space="preserve">ATM Be Live Grand Marién (Puerto Plata) </v>
          </cell>
          <cell r="C642" t="str">
            <v>NORTE</v>
          </cell>
        </row>
        <row r="643">
          <cell r="A643">
            <v>806</v>
          </cell>
          <cell r="B643" t="str">
            <v xml:space="preserve">ATM SEWN (Zona Franca (Santiago)) </v>
          </cell>
          <cell r="C643" t="str">
            <v>NORTE</v>
          </cell>
        </row>
        <row r="644">
          <cell r="A644">
            <v>807</v>
          </cell>
          <cell r="B644" t="str">
            <v xml:space="preserve">ATM S/M Morel (Mao) </v>
          </cell>
          <cell r="C644" t="str">
            <v>NORTE</v>
          </cell>
        </row>
        <row r="645">
          <cell r="A645">
            <v>808</v>
          </cell>
          <cell r="B645" t="str">
            <v xml:space="preserve">ATM Oficina Castillo </v>
          </cell>
          <cell r="C645" t="str">
            <v>NORTE</v>
          </cell>
        </row>
        <row r="646">
          <cell r="A646">
            <v>809</v>
          </cell>
          <cell r="B646" t="str">
            <v>ATM Yoma (Cotuí)</v>
          </cell>
          <cell r="C646" t="str">
            <v>NORTE</v>
          </cell>
        </row>
        <row r="647">
          <cell r="A647">
            <v>810</v>
          </cell>
          <cell r="B647" t="str">
            <v xml:space="preserve">ATM UNP Multicentro La Sirena José Contreras </v>
          </cell>
          <cell r="C647" t="str">
            <v>DISTRITO NACIONAL</v>
          </cell>
        </row>
        <row r="648">
          <cell r="A648">
            <v>811</v>
          </cell>
          <cell r="B648" t="str">
            <v xml:space="preserve">ATM Almacenes Unidos </v>
          </cell>
          <cell r="C648" t="str">
            <v>DISTRITO NACIONAL</v>
          </cell>
        </row>
        <row r="649">
          <cell r="A649">
            <v>812</v>
          </cell>
          <cell r="B649" t="str">
            <v xml:space="preserve">ATM Canasta del Pueblo </v>
          </cell>
          <cell r="C649" t="str">
            <v>DISTRITO NACIONAL</v>
          </cell>
        </row>
        <row r="650">
          <cell r="A650">
            <v>813</v>
          </cell>
          <cell r="B650" t="str">
            <v>ATM Oficina Occidental Mall</v>
          </cell>
          <cell r="C650" t="str">
            <v>DISTRITO NACIONAL</v>
          </cell>
        </row>
        <row r="651">
          <cell r="A651">
            <v>815</v>
          </cell>
          <cell r="B651" t="str">
            <v xml:space="preserve">ATM Oficina Atalaya del Mar </v>
          </cell>
          <cell r="C651" t="str">
            <v>DISTRITO NACIONAL</v>
          </cell>
        </row>
        <row r="652">
          <cell r="A652">
            <v>816</v>
          </cell>
          <cell r="B652" t="str">
            <v xml:space="preserve">ATM Oficina Pedro Brand </v>
          </cell>
          <cell r="C652" t="str">
            <v>DISTRITO NACIONAL</v>
          </cell>
        </row>
        <row r="653">
          <cell r="A653">
            <v>817</v>
          </cell>
          <cell r="B653" t="str">
            <v xml:space="preserve">ATM Ayuntamiento Sabana Larga (San José de Ocoa) </v>
          </cell>
          <cell r="C653" t="str">
            <v>SUR</v>
          </cell>
        </row>
        <row r="654">
          <cell r="A654">
            <v>818</v>
          </cell>
          <cell r="B654" t="str">
            <v xml:space="preserve">ATM Juridicción Inmobiliaria </v>
          </cell>
          <cell r="C654" t="str">
            <v>DISTRITO NACIONAL</v>
          </cell>
        </row>
        <row r="655">
          <cell r="A655">
            <v>819</v>
          </cell>
          <cell r="B655" t="str">
            <v xml:space="preserve">ATM Jurisdicción Inmobiliaria (Santiago) </v>
          </cell>
          <cell r="C655" t="str">
            <v>NORTE</v>
          </cell>
        </row>
        <row r="656">
          <cell r="A656">
            <v>821</v>
          </cell>
          <cell r="B656" t="str">
            <v xml:space="preserve">ATM S/M Bravo Churchill </v>
          </cell>
          <cell r="C656" t="str">
            <v>DISTRITO NACIONAL</v>
          </cell>
        </row>
        <row r="657">
          <cell r="A657">
            <v>822</v>
          </cell>
          <cell r="B657" t="str">
            <v xml:space="preserve">ATM INDUSPALMA </v>
          </cell>
          <cell r="C657" t="str">
            <v>ESTE</v>
          </cell>
        </row>
        <row r="658">
          <cell r="A658">
            <v>823</v>
          </cell>
          <cell r="B658" t="str">
            <v xml:space="preserve">ATM UNP El Carril (Haina) </v>
          </cell>
          <cell r="C658" t="str">
            <v>DISTRITO NACIONAL</v>
          </cell>
        </row>
        <row r="659">
          <cell r="A659">
            <v>824</v>
          </cell>
          <cell r="B659" t="str">
            <v xml:space="preserve">ATM Multiplaza (Higuey) </v>
          </cell>
          <cell r="C659" t="str">
            <v>ESTE</v>
          </cell>
        </row>
        <row r="660">
          <cell r="A660">
            <v>825</v>
          </cell>
          <cell r="B660" t="str">
            <v xml:space="preserve">ATM Estacion Eco Cibeles (Las Matas de Farfán) </v>
          </cell>
          <cell r="C660" t="str">
            <v>SUR</v>
          </cell>
        </row>
        <row r="661">
          <cell r="A661">
            <v>826</v>
          </cell>
          <cell r="B661" t="str">
            <v xml:space="preserve">ATM Oficina Diamond Plaza II </v>
          </cell>
          <cell r="C661" t="str">
            <v>DISTRITO NACIONAL</v>
          </cell>
        </row>
        <row r="662">
          <cell r="A662">
            <v>827</v>
          </cell>
          <cell r="B662" t="str">
            <v xml:space="preserve">ATM Tienda Oxígeno Dominicano </v>
          </cell>
          <cell r="C662" t="str">
            <v>DISTRITO NACIONAL</v>
          </cell>
        </row>
        <row r="663">
          <cell r="A663">
            <v>828</v>
          </cell>
          <cell r="B663" t="str">
            <v xml:space="preserve">ATM Banca Fiduciaria </v>
          </cell>
          <cell r="C663" t="str">
            <v>DISTRITO NACIONAL</v>
          </cell>
        </row>
        <row r="664">
          <cell r="A664">
            <v>829</v>
          </cell>
          <cell r="B664" t="str">
            <v xml:space="preserve">ATM UNP Multicentro Sirena Baní </v>
          </cell>
          <cell r="C664" t="str">
            <v>SUR</v>
          </cell>
        </row>
        <row r="665">
          <cell r="A665">
            <v>830</v>
          </cell>
          <cell r="B665" t="str">
            <v xml:space="preserve">ATM UNP Sabana Grande de Boyá </v>
          </cell>
          <cell r="C665" t="str">
            <v>ESTE</v>
          </cell>
        </row>
        <row r="666">
          <cell r="A666">
            <v>831</v>
          </cell>
          <cell r="B666" t="str">
            <v xml:space="preserve">ATM Politécnico Loyola San Cristóbal </v>
          </cell>
          <cell r="C666" t="str">
            <v>SUR</v>
          </cell>
        </row>
        <row r="667">
          <cell r="A667">
            <v>832</v>
          </cell>
          <cell r="B667" t="str">
            <v xml:space="preserve">ATM Hospital Traumatológico La Vega </v>
          </cell>
          <cell r="C667" t="str">
            <v>NORTE</v>
          </cell>
        </row>
        <row r="668">
          <cell r="A668">
            <v>833</v>
          </cell>
          <cell r="B668" t="str">
            <v xml:space="preserve">ATM Cafetería CTB I </v>
          </cell>
          <cell r="C668" t="str">
            <v>DISTRITO NACIONAL</v>
          </cell>
        </row>
        <row r="669">
          <cell r="A669">
            <v>834</v>
          </cell>
          <cell r="B669" t="str">
            <v xml:space="preserve">ATM Centro Médico Moderno </v>
          </cell>
          <cell r="C669" t="str">
            <v>DISTRITO NACIONAL</v>
          </cell>
        </row>
        <row r="670">
          <cell r="A670">
            <v>835</v>
          </cell>
          <cell r="B670" t="str">
            <v xml:space="preserve">ATM UNP Megacentro </v>
          </cell>
          <cell r="C670" t="str">
            <v>DISTRITO NACIONAL</v>
          </cell>
        </row>
        <row r="671">
          <cell r="A671">
            <v>836</v>
          </cell>
          <cell r="B671" t="str">
            <v xml:space="preserve">ATM UNP Plaza Luperón </v>
          </cell>
          <cell r="C671" t="str">
            <v>DISTRITO NACIONAL</v>
          </cell>
        </row>
        <row r="672">
          <cell r="A672">
            <v>837</v>
          </cell>
          <cell r="B672" t="str">
            <v>ATM Estación Next Canabacoa</v>
          </cell>
          <cell r="C672" t="str">
            <v>NORTE</v>
          </cell>
        </row>
        <row r="673">
          <cell r="A673">
            <v>838</v>
          </cell>
          <cell r="B673" t="str">
            <v xml:space="preserve">ATM UNP Consuelo </v>
          </cell>
          <cell r="C673" t="str">
            <v>ESTE</v>
          </cell>
        </row>
        <row r="674">
          <cell r="A674">
            <v>839</v>
          </cell>
          <cell r="B674" t="str">
            <v xml:space="preserve">ATM INAPA </v>
          </cell>
          <cell r="C674" t="str">
            <v>DISTRITO NACIONAL</v>
          </cell>
        </row>
        <row r="675">
          <cell r="A675">
            <v>840</v>
          </cell>
          <cell r="B675" t="str">
            <v xml:space="preserve">ATM PUCMM (Santiago) </v>
          </cell>
          <cell r="C675" t="str">
            <v>NORTE</v>
          </cell>
        </row>
        <row r="676">
          <cell r="A676">
            <v>841</v>
          </cell>
          <cell r="B676" t="str">
            <v xml:space="preserve">ATM CEA </v>
          </cell>
          <cell r="C676" t="str">
            <v>DISTRITO NACIONAL</v>
          </cell>
        </row>
        <row r="677">
          <cell r="A677">
            <v>842</v>
          </cell>
          <cell r="B677" t="str">
            <v xml:space="preserve">ATM Plaza Orense II (La Romana) </v>
          </cell>
          <cell r="C677" t="str">
            <v>ESTE</v>
          </cell>
        </row>
        <row r="678">
          <cell r="A678">
            <v>843</v>
          </cell>
          <cell r="B678" t="str">
            <v xml:space="preserve">ATM Oficina Romana Centro </v>
          </cell>
          <cell r="C678" t="str">
            <v>ESTE</v>
          </cell>
        </row>
        <row r="679">
          <cell r="A679">
            <v>844</v>
          </cell>
          <cell r="B679" t="str">
            <v xml:space="preserve">ATM San Juan Shopping Center (Bávaro) </v>
          </cell>
          <cell r="C679" t="str">
            <v>ESTE</v>
          </cell>
        </row>
        <row r="680">
          <cell r="A680">
            <v>845</v>
          </cell>
          <cell r="B680" t="str">
            <v xml:space="preserve">ATM CERTV (Canal 4) </v>
          </cell>
          <cell r="C680" t="str">
            <v>DISTRITO NACIONAL</v>
          </cell>
        </row>
        <row r="681">
          <cell r="A681">
            <v>849</v>
          </cell>
          <cell r="B681" t="str">
            <v xml:space="preserve">ATM La Innovación </v>
          </cell>
          <cell r="C681" t="str">
            <v>DISTRITO NACIONAL</v>
          </cell>
        </row>
        <row r="682">
          <cell r="A682">
            <v>850</v>
          </cell>
          <cell r="B682" t="str">
            <v xml:space="preserve">ATM Hotel Be Live Hamaca </v>
          </cell>
          <cell r="C682" t="str">
            <v>DISTRITO NACIONAL</v>
          </cell>
        </row>
        <row r="683">
          <cell r="A683">
            <v>851</v>
          </cell>
          <cell r="B683" t="str">
            <v xml:space="preserve">ATM Hospital Vinicio Calventi </v>
          </cell>
          <cell r="C683" t="str">
            <v>NORTE</v>
          </cell>
        </row>
        <row r="684">
          <cell r="A684">
            <v>852</v>
          </cell>
          <cell r="B684" t="str">
            <v xml:space="preserve">ATM Gasolinera Franco Bido </v>
          </cell>
          <cell r="C684" t="str">
            <v>NORTE</v>
          </cell>
        </row>
        <row r="685">
          <cell r="A685">
            <v>853</v>
          </cell>
          <cell r="B685" t="str">
            <v xml:space="preserve">ATM Inversiones JF Group (Shell Canabacoa) </v>
          </cell>
          <cell r="C685" t="str">
            <v>NORTE</v>
          </cell>
        </row>
        <row r="686">
          <cell r="A686">
            <v>854</v>
          </cell>
          <cell r="B686" t="str">
            <v xml:space="preserve">ATM Centro Comercial Blanco Batista </v>
          </cell>
          <cell r="C686" t="str">
            <v>NORTE</v>
          </cell>
        </row>
        <row r="687">
          <cell r="A687">
            <v>855</v>
          </cell>
          <cell r="B687" t="str">
            <v xml:space="preserve">ATM Palacio de Justicia La Vega </v>
          </cell>
          <cell r="C687" t="str">
            <v>NORTE</v>
          </cell>
        </row>
        <row r="688">
          <cell r="A688">
            <v>856</v>
          </cell>
          <cell r="B688" t="str">
            <v xml:space="preserve">ATM Estación Petronán Altamira (Puerto Plata) </v>
          </cell>
          <cell r="C688" t="str">
            <v>NORTE</v>
          </cell>
        </row>
        <row r="689">
          <cell r="A689">
            <v>857</v>
          </cell>
          <cell r="B689" t="str">
            <v xml:space="preserve">ATM Oficina Los Alamos </v>
          </cell>
          <cell r="C689" t="str">
            <v>NORTE</v>
          </cell>
        </row>
        <row r="690">
          <cell r="A690">
            <v>858</v>
          </cell>
          <cell r="B690" t="str">
            <v xml:space="preserve">ATM Cooperativa Maestros (COOPNAMA) </v>
          </cell>
          <cell r="C690" t="str">
            <v>DISTRITO NACIONAL</v>
          </cell>
        </row>
        <row r="691">
          <cell r="A691">
            <v>859</v>
          </cell>
          <cell r="B691" t="str">
            <v xml:space="preserve">ATM Hotel Vista Sol (Punta Cana) </v>
          </cell>
          <cell r="C691" t="str">
            <v>ESTE</v>
          </cell>
        </row>
        <row r="692">
          <cell r="A692">
            <v>860</v>
          </cell>
          <cell r="B692" t="str">
            <v xml:space="preserve">ATM Oficina Bella Vista 27 de Febrero I </v>
          </cell>
          <cell r="C692" t="str">
            <v>DISTRITO NACIONAL</v>
          </cell>
        </row>
        <row r="693">
          <cell r="A693">
            <v>861</v>
          </cell>
          <cell r="B693" t="str">
            <v xml:space="preserve">ATM Oficina Bella Vista 27 de Febrero II </v>
          </cell>
          <cell r="C693" t="str">
            <v>DISTRITO NACIONAL</v>
          </cell>
        </row>
        <row r="694">
          <cell r="A694">
            <v>862</v>
          </cell>
          <cell r="B694" t="str">
            <v xml:space="preserve">ATM S/M Doble A (Sabaneta) </v>
          </cell>
          <cell r="C694" t="str">
            <v>NORTE</v>
          </cell>
        </row>
        <row r="695">
          <cell r="A695">
            <v>863</v>
          </cell>
          <cell r="B695" t="str">
            <v xml:space="preserve">ATM Estación Esso Autop. Duarte Km. 14 </v>
          </cell>
          <cell r="C695" t="str">
            <v>DISTRITO NACIONAL</v>
          </cell>
        </row>
        <row r="696">
          <cell r="A696">
            <v>864</v>
          </cell>
          <cell r="B696" t="str">
            <v xml:space="preserve">ATM Palmares Mall (San Francisco) </v>
          </cell>
          <cell r="C696" t="str">
            <v>NORTE</v>
          </cell>
        </row>
        <row r="697">
          <cell r="A697">
            <v>865</v>
          </cell>
          <cell r="B697" t="str">
            <v xml:space="preserve">ATM Club Naco </v>
          </cell>
          <cell r="C697" t="str">
            <v>DISTRITO NACIONAL</v>
          </cell>
        </row>
        <row r="698">
          <cell r="A698">
            <v>866</v>
          </cell>
          <cell r="B698" t="str">
            <v xml:space="preserve">ATM CARDNET </v>
          </cell>
          <cell r="C698" t="str">
            <v>DISTRITO NACIONAL</v>
          </cell>
        </row>
        <row r="699">
          <cell r="A699">
            <v>867</v>
          </cell>
          <cell r="B699" t="str">
            <v xml:space="preserve">ATM Estación Combustible Autopista El Coral </v>
          </cell>
          <cell r="C699" t="str">
            <v>ESTE</v>
          </cell>
        </row>
        <row r="700">
          <cell r="A700">
            <v>868</v>
          </cell>
          <cell r="B700" t="str">
            <v xml:space="preserve">ATM Casino Diamante </v>
          </cell>
          <cell r="C700" t="str">
            <v>DISTRITO NACIONAL</v>
          </cell>
        </row>
        <row r="701">
          <cell r="A701">
            <v>869</v>
          </cell>
          <cell r="B701" t="str">
            <v xml:space="preserve">ATM Estación Isla La Cueva (Cotuí) </v>
          </cell>
          <cell r="C701" t="str">
            <v>NORTE</v>
          </cell>
        </row>
        <row r="702">
          <cell r="A702">
            <v>870</v>
          </cell>
          <cell r="B702" t="str">
            <v xml:space="preserve">ATM Willbes Dominicana (Barahona) </v>
          </cell>
          <cell r="C702" t="str">
            <v>SUR</v>
          </cell>
        </row>
        <row r="703">
          <cell r="A703">
            <v>871</v>
          </cell>
          <cell r="B703" t="str">
            <v>ATM Plaza Cultural San Juan</v>
          </cell>
          <cell r="C703" t="str">
            <v>SUR</v>
          </cell>
        </row>
        <row r="704">
          <cell r="A704">
            <v>872</v>
          </cell>
          <cell r="B704" t="str">
            <v xml:space="preserve">ATM Zona Franca Pisano II (Santiago) </v>
          </cell>
          <cell r="C704" t="str">
            <v>NORTE</v>
          </cell>
        </row>
        <row r="705">
          <cell r="A705">
            <v>873</v>
          </cell>
          <cell r="B705" t="str">
            <v xml:space="preserve">ATM Centro de Caja San Cristóbal II </v>
          </cell>
          <cell r="C705" t="str">
            <v>SUR</v>
          </cell>
        </row>
        <row r="706">
          <cell r="A706">
            <v>874</v>
          </cell>
          <cell r="B706" t="str">
            <v xml:space="preserve">ATM Zona Franca Esperanza II (Mao) </v>
          </cell>
          <cell r="C706" t="str">
            <v>NORTE</v>
          </cell>
        </row>
        <row r="707">
          <cell r="A707">
            <v>875</v>
          </cell>
          <cell r="B707" t="str">
            <v xml:space="preserve">ATM Texaco Aut. Duarte KM 14 1/2 (Los Alcarrizos) </v>
          </cell>
          <cell r="C707" t="str">
            <v>DISTRITO NACIONAL</v>
          </cell>
        </row>
        <row r="708">
          <cell r="A708">
            <v>876</v>
          </cell>
          <cell r="B708" t="str">
            <v xml:space="preserve">ATM Estación Next Abraham Lincoln </v>
          </cell>
          <cell r="C708" t="str">
            <v>DISTRITO NACIONAL</v>
          </cell>
        </row>
        <row r="709">
          <cell r="A709">
            <v>877</v>
          </cell>
          <cell r="B709" t="str">
            <v xml:space="preserve">ATM Estación Los Samanes (Ranchito, La Vega) </v>
          </cell>
          <cell r="C709" t="str">
            <v>NORTE</v>
          </cell>
        </row>
        <row r="710">
          <cell r="A710">
            <v>878</v>
          </cell>
          <cell r="B710" t="str">
            <v>ATM UNP Cabral Y Baez</v>
          </cell>
          <cell r="C710" t="str">
            <v>NORTE</v>
          </cell>
        </row>
        <row r="711">
          <cell r="A711">
            <v>879</v>
          </cell>
          <cell r="B711" t="str">
            <v xml:space="preserve">ATM Plaza Metropolitana </v>
          </cell>
          <cell r="C711" t="str">
            <v>DISTRITO NACIONAL</v>
          </cell>
        </row>
        <row r="712">
          <cell r="A712">
            <v>880</v>
          </cell>
          <cell r="B712" t="str">
            <v xml:space="preserve">ATM Autoservicio Barahona II </v>
          </cell>
          <cell r="C712" t="str">
            <v>SUR</v>
          </cell>
        </row>
        <row r="713">
          <cell r="A713">
            <v>881</v>
          </cell>
          <cell r="B713" t="str">
            <v xml:space="preserve">ATM UNP Yaguate (San Cristóbal) </v>
          </cell>
          <cell r="C713" t="str">
            <v>SUR</v>
          </cell>
        </row>
        <row r="714">
          <cell r="A714">
            <v>882</v>
          </cell>
          <cell r="B714" t="str">
            <v xml:space="preserve">ATM Oficina Moca II </v>
          </cell>
          <cell r="C714" t="str">
            <v>NORTE</v>
          </cell>
        </row>
        <row r="715">
          <cell r="A715">
            <v>883</v>
          </cell>
          <cell r="B715" t="str">
            <v xml:space="preserve">ATM Oficina Filadelfia Plaza </v>
          </cell>
          <cell r="C715" t="str">
            <v>DISTRITO NACIONAL</v>
          </cell>
        </row>
        <row r="716">
          <cell r="A716">
            <v>884</v>
          </cell>
          <cell r="B716" t="str">
            <v xml:space="preserve">ATM UNP Olé Sabana Perdida </v>
          </cell>
          <cell r="C716" t="str">
            <v>DISTRITO NACIONAL</v>
          </cell>
        </row>
        <row r="717">
          <cell r="A717">
            <v>885</v>
          </cell>
          <cell r="B717" t="str">
            <v xml:space="preserve">ATM UNP Rancho Arriba </v>
          </cell>
          <cell r="C717" t="str">
            <v>SUR</v>
          </cell>
        </row>
        <row r="718">
          <cell r="A718">
            <v>886</v>
          </cell>
          <cell r="B718" t="str">
            <v xml:space="preserve">ATM Oficina Guayubín </v>
          </cell>
          <cell r="C718" t="str">
            <v>NORTE</v>
          </cell>
        </row>
        <row r="719">
          <cell r="A719">
            <v>887</v>
          </cell>
          <cell r="B719" t="str">
            <v>ATM S/M Bravo Los Proceres</v>
          </cell>
          <cell r="C719" t="str">
            <v>DISTRITO NACIONAL</v>
          </cell>
        </row>
        <row r="720">
          <cell r="A720">
            <v>888</v>
          </cell>
          <cell r="B720" t="str">
            <v>ATM Oficina galeria 56 II (SFM)</v>
          </cell>
          <cell r="C720" t="str">
            <v>NORTE</v>
          </cell>
        </row>
        <row r="721">
          <cell r="A721">
            <v>889</v>
          </cell>
          <cell r="B721" t="str">
            <v>ATM Oficina Plaza Lama Máximo Gómez II</v>
          </cell>
          <cell r="C721" t="str">
            <v>DISTRITO NACIONAL</v>
          </cell>
        </row>
        <row r="722">
          <cell r="A722">
            <v>890</v>
          </cell>
          <cell r="B722" t="str">
            <v xml:space="preserve">ATM Escuela Penitenciaria (San Cristóbal) </v>
          </cell>
          <cell r="C722" t="str">
            <v>SUR</v>
          </cell>
        </row>
        <row r="723">
          <cell r="A723">
            <v>891</v>
          </cell>
          <cell r="B723" t="str">
            <v xml:space="preserve">ATM Estación Texaco (Barahona) </v>
          </cell>
          <cell r="C723" t="str">
            <v>SUR</v>
          </cell>
        </row>
        <row r="724">
          <cell r="A724">
            <v>892</v>
          </cell>
          <cell r="B724" t="str">
            <v xml:space="preserve">ATM Edificio Globalia (Naco) </v>
          </cell>
          <cell r="C724" t="str">
            <v>DISTRITO NACIONAL</v>
          </cell>
        </row>
        <row r="725">
          <cell r="A725">
            <v>893</v>
          </cell>
          <cell r="B725" t="str">
            <v xml:space="preserve">ATM Hotel Be Live Canoa (Bayahibe) II </v>
          </cell>
          <cell r="C725" t="str">
            <v>ESTE</v>
          </cell>
        </row>
        <row r="726">
          <cell r="A726">
            <v>894</v>
          </cell>
          <cell r="B726" t="str">
            <v>ATM Eco Petroleo Estero Hondo</v>
          </cell>
          <cell r="C726" t="str">
            <v>NORTE</v>
          </cell>
        </row>
        <row r="727">
          <cell r="A727">
            <v>895</v>
          </cell>
          <cell r="B727" t="str">
            <v xml:space="preserve">ATM S/M Bravo (Santiago) </v>
          </cell>
          <cell r="C727" t="str">
            <v>NORTE</v>
          </cell>
        </row>
        <row r="728">
          <cell r="A728">
            <v>896</v>
          </cell>
          <cell r="B728" t="str">
            <v xml:space="preserve">ATM Campamento Militar 16 de Agosto I </v>
          </cell>
          <cell r="C728" t="str">
            <v>DISTRITO NACIONAL</v>
          </cell>
        </row>
        <row r="729">
          <cell r="A729">
            <v>897</v>
          </cell>
          <cell r="B729" t="str">
            <v xml:space="preserve">ATM Campamento Militar 16 de Agosto II </v>
          </cell>
          <cell r="C729" t="str">
            <v>DISTRITO NACIONAL</v>
          </cell>
        </row>
        <row r="730">
          <cell r="A730">
            <v>899</v>
          </cell>
          <cell r="B730" t="str">
            <v xml:space="preserve">ATM Oficina Punta Cana </v>
          </cell>
          <cell r="C730" t="str">
            <v>ESTE</v>
          </cell>
        </row>
        <row r="731">
          <cell r="A731">
            <v>900</v>
          </cell>
          <cell r="B731" t="str">
            <v xml:space="preserve">ATM UNP Merca Santo Domingo </v>
          </cell>
          <cell r="C731" t="str">
            <v>DISTRITO NACIONAL</v>
          </cell>
        </row>
        <row r="732">
          <cell r="A732">
            <v>901</v>
          </cell>
          <cell r="B732" t="str">
            <v>ATM Licor Mart-01</v>
          </cell>
          <cell r="C732" t="str">
            <v>DISTRITO NACIONAL</v>
          </cell>
        </row>
        <row r="733">
          <cell r="A733">
            <v>902</v>
          </cell>
          <cell r="B733" t="str">
            <v xml:space="preserve">ATM Oficina Plaza Florida </v>
          </cell>
          <cell r="C733" t="str">
            <v>DISTRITO NACIONAL</v>
          </cell>
        </row>
        <row r="734">
          <cell r="A734">
            <v>903</v>
          </cell>
          <cell r="B734" t="str">
            <v xml:space="preserve">ATM Oficina La Vega Real I </v>
          </cell>
          <cell r="C734" t="str">
            <v>NORTE</v>
          </cell>
        </row>
        <row r="735">
          <cell r="A735">
            <v>904</v>
          </cell>
          <cell r="B735" t="str">
            <v xml:space="preserve">ATM Oficina Multicentro La Sirena Churchill </v>
          </cell>
          <cell r="C735" t="str">
            <v>DISTRITO NACIONAL</v>
          </cell>
        </row>
        <row r="736">
          <cell r="A736">
            <v>905</v>
          </cell>
          <cell r="B736" t="str">
            <v xml:space="preserve">ATM Oficina La Vega Real II </v>
          </cell>
          <cell r="C736" t="str">
            <v>NORTE</v>
          </cell>
        </row>
        <row r="737">
          <cell r="A737">
            <v>906</v>
          </cell>
          <cell r="B737" t="str">
            <v xml:space="preserve">ATM MESCYT  </v>
          </cell>
          <cell r="C737" t="str">
            <v>DISTRITO NACIONAL</v>
          </cell>
        </row>
        <row r="738">
          <cell r="A738">
            <v>907</v>
          </cell>
          <cell r="B738" t="str">
            <v xml:space="preserve">ATM Texaco Estación Aut. Duarte (Los Ríos) </v>
          </cell>
          <cell r="C738" t="str">
            <v>DISTRITO NACIONAL</v>
          </cell>
        </row>
        <row r="739">
          <cell r="A739">
            <v>908</v>
          </cell>
          <cell r="B739" t="str">
            <v xml:space="preserve">ATM Oficina Plaza Botánika </v>
          </cell>
          <cell r="C739" t="str">
            <v>DISTRITO NACIONAL</v>
          </cell>
        </row>
        <row r="740">
          <cell r="A740">
            <v>909</v>
          </cell>
          <cell r="B740" t="str">
            <v xml:space="preserve">ATM UNP UASD </v>
          </cell>
          <cell r="C740" t="str">
            <v>DISTRITO NACIONAL</v>
          </cell>
        </row>
        <row r="741">
          <cell r="A741">
            <v>910</v>
          </cell>
          <cell r="B741" t="str">
            <v xml:space="preserve">ATM Oficina El Sol II (Santiago) </v>
          </cell>
          <cell r="C741" t="str">
            <v>NORTE</v>
          </cell>
        </row>
        <row r="742">
          <cell r="A742">
            <v>911</v>
          </cell>
          <cell r="B742" t="str">
            <v xml:space="preserve">ATM Oficina Venezuela II </v>
          </cell>
          <cell r="C742" t="str">
            <v>DISTRITO NACIONAL</v>
          </cell>
        </row>
        <row r="743">
          <cell r="A743">
            <v>912</v>
          </cell>
          <cell r="B743" t="str">
            <v xml:space="preserve">ATM Oficina San Pedro II </v>
          </cell>
          <cell r="C743" t="str">
            <v>ESTE</v>
          </cell>
        </row>
        <row r="744">
          <cell r="A744">
            <v>913</v>
          </cell>
          <cell r="B744" t="str">
            <v xml:space="preserve">ATM S/M Pola Sarasota </v>
          </cell>
          <cell r="C744" t="str">
            <v>DISTRITO NACIONAL</v>
          </cell>
        </row>
        <row r="745">
          <cell r="A745">
            <v>914</v>
          </cell>
          <cell r="B745" t="str">
            <v xml:space="preserve">ATM Clínica Abreu </v>
          </cell>
          <cell r="C745" t="str">
            <v>DISTRITO NACIONAL</v>
          </cell>
        </row>
        <row r="746">
          <cell r="A746">
            <v>915</v>
          </cell>
          <cell r="B746" t="str">
            <v xml:space="preserve">ATM Multicentro La Sirena Aut. Duarte </v>
          </cell>
          <cell r="C746" t="str">
            <v>DISTRITO NACIONAL</v>
          </cell>
        </row>
        <row r="747">
          <cell r="A747">
            <v>916</v>
          </cell>
          <cell r="B747" t="str">
            <v xml:space="preserve">ATM S/M La Cadena Lincoln </v>
          </cell>
          <cell r="C747" t="str">
            <v>DISTRITO NACIONAL</v>
          </cell>
        </row>
        <row r="748">
          <cell r="A748">
            <v>917</v>
          </cell>
          <cell r="B748" t="str">
            <v xml:space="preserve">ATM Oficina Los Mina </v>
          </cell>
          <cell r="C748" t="str">
            <v>DISTRITO NACIONAL</v>
          </cell>
        </row>
        <row r="749">
          <cell r="A749">
            <v>918</v>
          </cell>
          <cell r="B749" t="str">
            <v xml:space="preserve">ATM S/M Liverpool de la Jacobo Majluta </v>
          </cell>
          <cell r="C749" t="str">
            <v>DISTRITO NACIONAL</v>
          </cell>
        </row>
        <row r="750">
          <cell r="A750">
            <v>919</v>
          </cell>
          <cell r="B750" t="str">
            <v xml:space="preserve">ATM S/M La Cadena Sarasota </v>
          </cell>
          <cell r="C750" t="str">
            <v>DISTRITO NACIONAL</v>
          </cell>
        </row>
        <row r="751">
          <cell r="A751">
            <v>921</v>
          </cell>
          <cell r="B751" t="str">
            <v xml:space="preserve">ATM Amber Cove (Puerto Plata) </v>
          </cell>
          <cell r="C751" t="str">
            <v>NORTE</v>
          </cell>
        </row>
        <row r="752">
          <cell r="A752">
            <v>923</v>
          </cell>
          <cell r="B752" t="str">
            <v xml:space="preserve">ATM Agroindustrial San Pedro de Macorís </v>
          </cell>
          <cell r="C752" t="str">
            <v>ESTE</v>
          </cell>
        </row>
        <row r="753">
          <cell r="A753">
            <v>924</v>
          </cell>
          <cell r="B753" t="str">
            <v>ATM S/M Mimasa (Samaná)</v>
          </cell>
          <cell r="C753" t="str">
            <v>NORTE</v>
          </cell>
        </row>
        <row r="754">
          <cell r="A754">
            <v>925</v>
          </cell>
          <cell r="B754" t="str">
            <v xml:space="preserve">ATM Oficina Plaza Lama Av. 27 de Febrero </v>
          </cell>
          <cell r="C754" t="str">
            <v>DISTRITO NACIONAL</v>
          </cell>
        </row>
        <row r="755">
          <cell r="A755">
            <v>926</v>
          </cell>
          <cell r="B755" t="str">
            <v>ATM S/M Juan Cepin</v>
          </cell>
          <cell r="C755" t="str">
            <v>NORTE</v>
          </cell>
        </row>
        <row r="756">
          <cell r="A756">
            <v>927</v>
          </cell>
          <cell r="B756" t="str">
            <v>ATM S/M Bravo La Esperilla</v>
          </cell>
          <cell r="C756" t="str">
            <v>DISTRITO NACIONAL</v>
          </cell>
        </row>
        <row r="757">
          <cell r="A757">
            <v>928</v>
          </cell>
          <cell r="B757" t="str">
            <v>ATM Estación Texaco Hispanoamericana</v>
          </cell>
          <cell r="C757" t="str">
            <v>NORTE</v>
          </cell>
        </row>
        <row r="758">
          <cell r="A758">
            <v>929</v>
          </cell>
          <cell r="B758" t="str">
            <v>ATM Autoservicio Nacional El Conde</v>
          </cell>
          <cell r="C758" t="str">
            <v>DISTRITO NACIONAL</v>
          </cell>
        </row>
        <row r="759">
          <cell r="A759">
            <v>930</v>
          </cell>
          <cell r="B759" t="str">
            <v>ATM Oficina Plaza Spring Center</v>
          </cell>
          <cell r="C759" t="str">
            <v>DISTRITO NACIONAL</v>
          </cell>
        </row>
        <row r="760">
          <cell r="A760">
            <v>931</v>
          </cell>
          <cell r="B760" t="str">
            <v xml:space="preserve">ATM Autobanco Luperón I </v>
          </cell>
          <cell r="C760" t="str">
            <v>DISTRITO NACIONAL</v>
          </cell>
        </row>
        <row r="761">
          <cell r="A761">
            <v>932</v>
          </cell>
          <cell r="B761" t="str">
            <v xml:space="preserve">ATM Banco Agrícola </v>
          </cell>
          <cell r="C761" t="str">
            <v>DISTRITO NACIONAL</v>
          </cell>
        </row>
        <row r="762">
          <cell r="A762">
            <v>933</v>
          </cell>
          <cell r="B762" t="str">
            <v>ATM Hotel Dreams Punta Cana II</v>
          </cell>
          <cell r="C762" t="str">
            <v>ESTE</v>
          </cell>
        </row>
        <row r="763">
          <cell r="A763">
            <v>934</v>
          </cell>
          <cell r="B763" t="str">
            <v>ATM Hotel Dreams La Romana</v>
          </cell>
          <cell r="C763" t="str">
            <v>ESTE</v>
          </cell>
        </row>
        <row r="764">
          <cell r="A764">
            <v>935</v>
          </cell>
          <cell r="B764" t="str">
            <v xml:space="preserve">ATM Oficina John F. Kennedy </v>
          </cell>
          <cell r="C764" t="str">
            <v>DISTRITO NACIONAL</v>
          </cell>
        </row>
        <row r="765">
          <cell r="A765">
            <v>936</v>
          </cell>
          <cell r="B765" t="str">
            <v xml:space="preserve">ATM Autobanco Oficina La Vega I </v>
          </cell>
          <cell r="C765" t="str">
            <v>NORTE</v>
          </cell>
        </row>
        <row r="766">
          <cell r="A766">
            <v>937</v>
          </cell>
          <cell r="B766" t="str">
            <v xml:space="preserve">ATM Autobanco Oficina La Vega II </v>
          </cell>
          <cell r="C766" t="str">
            <v>NORTE</v>
          </cell>
        </row>
        <row r="767">
          <cell r="A767">
            <v>938</v>
          </cell>
          <cell r="B767" t="str">
            <v xml:space="preserve">ATM Autobanco Oficina Filadelfia Plaza </v>
          </cell>
          <cell r="C767" t="str">
            <v>DISTRITO NACIONAL</v>
          </cell>
        </row>
        <row r="768">
          <cell r="A768">
            <v>939</v>
          </cell>
          <cell r="B768" t="str">
            <v xml:space="preserve">ATM Estación Texaco Máximo Gómez </v>
          </cell>
          <cell r="C768" t="str">
            <v>DISTRITO NACIONAL</v>
          </cell>
        </row>
        <row r="769">
          <cell r="A769">
            <v>940</v>
          </cell>
          <cell r="B769" t="str">
            <v xml:space="preserve">ATM Oficina El Portal (Santiago) </v>
          </cell>
          <cell r="C769" t="str">
            <v>NORTE</v>
          </cell>
        </row>
        <row r="770">
          <cell r="A770">
            <v>941</v>
          </cell>
          <cell r="B770" t="str">
            <v xml:space="preserve">ATM Estación Next (Puerto Plata) </v>
          </cell>
          <cell r="C770" t="str">
            <v>NORTE</v>
          </cell>
        </row>
        <row r="771">
          <cell r="A771">
            <v>942</v>
          </cell>
          <cell r="B771" t="str">
            <v xml:space="preserve">ATM Estación Texaco La Vega </v>
          </cell>
          <cell r="C771" t="str">
            <v>NORTE</v>
          </cell>
        </row>
        <row r="772">
          <cell r="A772">
            <v>943</v>
          </cell>
          <cell r="B772" t="str">
            <v xml:space="preserve">ATM Oficina Tránsito Terreste </v>
          </cell>
          <cell r="C772" t="str">
            <v>DISTRITO NACIONAL</v>
          </cell>
        </row>
        <row r="773">
          <cell r="A773">
            <v>944</v>
          </cell>
          <cell r="B773" t="str">
            <v xml:space="preserve">ATM UNP Mao </v>
          </cell>
          <cell r="C773" t="str">
            <v>NORTE</v>
          </cell>
        </row>
        <row r="774">
          <cell r="A774">
            <v>945</v>
          </cell>
          <cell r="B774" t="str">
            <v xml:space="preserve">ATM UNP El Valle (Hato Mayor) </v>
          </cell>
          <cell r="C774" t="str">
            <v>ESTE</v>
          </cell>
        </row>
        <row r="775">
          <cell r="A775">
            <v>946</v>
          </cell>
          <cell r="B775" t="str">
            <v xml:space="preserve">ATM Oficina Núñez de Cáceres I </v>
          </cell>
          <cell r="C775" t="str">
            <v>DISTRITO NACIONAL</v>
          </cell>
        </row>
        <row r="776">
          <cell r="A776">
            <v>947</v>
          </cell>
          <cell r="B776" t="str">
            <v xml:space="preserve">ATM Superintendencia de Bancos </v>
          </cell>
          <cell r="C776" t="str">
            <v>DISTRITO NACIONAL</v>
          </cell>
        </row>
        <row r="777">
          <cell r="A777">
            <v>948</v>
          </cell>
          <cell r="B777" t="str">
            <v xml:space="preserve">ATM Autobanco El Jaya II (SFM) </v>
          </cell>
          <cell r="C777" t="str">
            <v>NORTE</v>
          </cell>
        </row>
        <row r="778">
          <cell r="A778">
            <v>949</v>
          </cell>
          <cell r="B778" t="str">
            <v xml:space="preserve">ATM S/M Bravo San Isidro Coral Mall </v>
          </cell>
          <cell r="C778" t="str">
            <v>DISTRITO NACIONAL</v>
          </cell>
        </row>
        <row r="779">
          <cell r="A779">
            <v>950</v>
          </cell>
          <cell r="B779" t="str">
            <v xml:space="preserve">ATM Oficina Monterrico </v>
          </cell>
          <cell r="C779" t="str">
            <v>NORTE</v>
          </cell>
        </row>
        <row r="780">
          <cell r="A780">
            <v>951</v>
          </cell>
          <cell r="B780" t="str">
            <v xml:space="preserve">ATM Oficina Plaza Haché JFK </v>
          </cell>
          <cell r="C780" t="str">
            <v>DISTRITO NACIONAL</v>
          </cell>
        </row>
        <row r="781">
          <cell r="A781">
            <v>952</v>
          </cell>
          <cell r="B781" t="str">
            <v xml:space="preserve">ATM Alvarez Rivas </v>
          </cell>
          <cell r="C781" t="str">
            <v>DISTRITO NACIONAL</v>
          </cell>
        </row>
        <row r="782">
          <cell r="A782">
            <v>953</v>
          </cell>
          <cell r="B782" t="str">
            <v xml:space="preserve">ATM Estafeta Dirección General de Pasaportes/Migración </v>
          </cell>
          <cell r="C782" t="str">
            <v>DISTRITO NACIONAL</v>
          </cell>
        </row>
        <row r="783">
          <cell r="A783">
            <v>954</v>
          </cell>
          <cell r="B783" t="str">
            <v xml:space="preserve">ATM LAESA Pimentel </v>
          </cell>
          <cell r="C783" t="str">
            <v>NORTE</v>
          </cell>
        </row>
        <row r="784">
          <cell r="A784">
            <v>955</v>
          </cell>
          <cell r="B784" t="str">
            <v xml:space="preserve">ATM Oficina Americana Independencia II </v>
          </cell>
          <cell r="C784" t="str">
            <v>DISTRITO NACIONAL</v>
          </cell>
        </row>
        <row r="785">
          <cell r="A785">
            <v>956</v>
          </cell>
          <cell r="B785" t="str">
            <v xml:space="preserve">ATM Autoservicio El Jaya (SFM) </v>
          </cell>
          <cell r="C785" t="str">
            <v>NORTE</v>
          </cell>
        </row>
        <row r="786">
          <cell r="A786">
            <v>957</v>
          </cell>
          <cell r="B786" t="str">
            <v xml:space="preserve">ATM Oficina Venezuela </v>
          </cell>
          <cell r="C786" t="str">
            <v>DISTRITO NACIONAL</v>
          </cell>
        </row>
        <row r="787">
          <cell r="A787">
            <v>958</v>
          </cell>
          <cell r="B787" t="str">
            <v xml:space="preserve">ATM Olé Aut. San Isidro </v>
          </cell>
          <cell r="C787" t="str">
            <v>DISTRITO NACIONAL</v>
          </cell>
        </row>
        <row r="788">
          <cell r="A788">
            <v>959</v>
          </cell>
          <cell r="B788" t="str">
            <v>ATM Estación Next Bavaro</v>
          </cell>
          <cell r="C788" t="str">
            <v>ESTE</v>
          </cell>
        </row>
        <row r="789">
          <cell r="A789">
            <v>960</v>
          </cell>
          <cell r="B789" t="str">
            <v xml:space="preserve">ATM Oficina Villa Ofelia I (San Juan) </v>
          </cell>
          <cell r="C789" t="str">
            <v>SUR</v>
          </cell>
        </row>
        <row r="790">
          <cell r="A790">
            <v>961</v>
          </cell>
          <cell r="B790" t="str">
            <v xml:space="preserve">ATM Listín Diario </v>
          </cell>
          <cell r="C790" t="str">
            <v>DISTRITO NACIONAL</v>
          </cell>
        </row>
        <row r="791">
          <cell r="A791">
            <v>962</v>
          </cell>
          <cell r="B791" t="str">
            <v xml:space="preserve">ATM Oficina Villa Ofelia II (San Juan) </v>
          </cell>
          <cell r="C791" t="str">
            <v>SUR</v>
          </cell>
        </row>
        <row r="792">
          <cell r="A792">
            <v>963</v>
          </cell>
          <cell r="B792" t="str">
            <v xml:space="preserve">ATM Multiplaza La Romana </v>
          </cell>
          <cell r="C792" t="str">
            <v>ESTE</v>
          </cell>
        </row>
        <row r="793">
          <cell r="A793">
            <v>964</v>
          </cell>
          <cell r="B793" t="str">
            <v>ATM Hotel Sunscape (Norte)</v>
          </cell>
          <cell r="C793" t="str">
            <v>NORTE</v>
          </cell>
        </row>
        <row r="794">
          <cell r="A794">
            <v>965</v>
          </cell>
          <cell r="B794" t="str">
            <v xml:space="preserve">ATM S/M La Fuente FUN (Santiago) </v>
          </cell>
          <cell r="C794" t="str">
            <v>NORTE</v>
          </cell>
        </row>
        <row r="795">
          <cell r="A795">
            <v>966</v>
          </cell>
          <cell r="B795" t="str">
            <v>ATM Centro Medico Real</v>
          </cell>
          <cell r="C795" t="str">
            <v>DISTRITO NACIONAL</v>
          </cell>
        </row>
        <row r="796">
          <cell r="A796">
            <v>967</v>
          </cell>
          <cell r="B796" t="str">
            <v xml:space="preserve">ATM UNP Hiper Olé Autopista Duarte </v>
          </cell>
          <cell r="C796" t="str">
            <v>DISTRITO NACIONAL</v>
          </cell>
        </row>
        <row r="797">
          <cell r="A797">
            <v>968</v>
          </cell>
          <cell r="B797" t="str">
            <v xml:space="preserve">ATM UNP Mercado Baní </v>
          </cell>
          <cell r="C797" t="str">
            <v>SUR</v>
          </cell>
        </row>
        <row r="798">
          <cell r="A798">
            <v>969</v>
          </cell>
          <cell r="B798" t="str">
            <v xml:space="preserve">ATM Oficina El Sol I (Santiago) </v>
          </cell>
          <cell r="C798" t="str">
            <v>NORTE</v>
          </cell>
        </row>
        <row r="799">
          <cell r="A799">
            <v>970</v>
          </cell>
          <cell r="B799" t="str">
            <v xml:space="preserve">ATM S/M Olé Haina </v>
          </cell>
          <cell r="C799" t="str">
            <v>DISTRITO NACIONAL</v>
          </cell>
        </row>
        <row r="800">
          <cell r="A800">
            <v>971</v>
          </cell>
          <cell r="B800" t="str">
            <v xml:space="preserve">ATM Club Banreservas I </v>
          </cell>
          <cell r="C800" t="str">
            <v>DISTRITO NACIONAL</v>
          </cell>
        </row>
        <row r="801">
          <cell r="A801">
            <v>972</v>
          </cell>
          <cell r="B801" t="str">
            <v>ATM Banco Bandex I (Antiguo BNV I)</v>
          </cell>
          <cell r="C801" t="str">
            <v>DISTRITO NACIONAL</v>
          </cell>
        </row>
        <row r="802">
          <cell r="A802">
            <v>973</v>
          </cell>
          <cell r="B802" t="str">
            <v xml:space="preserve">ATM Oficina Sabana de la Mar </v>
          </cell>
          <cell r="C802" t="str">
            <v>DISTRITO NACIONAL</v>
          </cell>
        </row>
        <row r="803">
          <cell r="A803">
            <v>974</v>
          </cell>
          <cell r="B803" t="str">
            <v xml:space="preserve">ATM S/M Nacional Ave. Lope de Vega </v>
          </cell>
          <cell r="C803" t="str">
            <v>DISTRITO NACIONAL</v>
          </cell>
        </row>
        <row r="804">
          <cell r="A804">
            <v>976</v>
          </cell>
          <cell r="B804" t="str">
            <v xml:space="preserve">ATM Oficina Diamond Plaza I </v>
          </cell>
          <cell r="C804" t="str">
            <v>DISTRITO NACIONAL</v>
          </cell>
        </row>
        <row r="805">
          <cell r="A805">
            <v>977</v>
          </cell>
          <cell r="B805" t="str">
            <v>ATM Oficina Goico Castro</v>
          </cell>
          <cell r="C805" t="str">
            <v>DISTRITO NACIONAL</v>
          </cell>
        </row>
        <row r="806">
          <cell r="A806">
            <v>978</v>
          </cell>
          <cell r="B806" t="str">
            <v xml:space="preserve">ATM Restaurante Jalao </v>
          </cell>
          <cell r="C806" t="str">
            <v>DISTRITO NACIONAL</v>
          </cell>
        </row>
        <row r="807">
          <cell r="A807">
            <v>979</v>
          </cell>
          <cell r="B807" t="str">
            <v xml:space="preserve">ATM Oficina Luperón I </v>
          </cell>
          <cell r="C807" t="str">
            <v>DISTRITO NACIONAL</v>
          </cell>
        </row>
        <row r="808">
          <cell r="A808">
            <v>980</v>
          </cell>
          <cell r="B808" t="str">
            <v xml:space="preserve">ATM Oficina Bella Vista Mall II </v>
          </cell>
          <cell r="C808" t="str">
            <v>DISTRITO NACIONAL</v>
          </cell>
        </row>
        <row r="809">
          <cell r="A809">
            <v>981</v>
          </cell>
          <cell r="B809" t="str">
            <v xml:space="preserve">ATM Edificio 911 </v>
          </cell>
          <cell r="C809" t="str">
            <v>DISTRITO NACIONAL</v>
          </cell>
        </row>
        <row r="810">
          <cell r="A810">
            <v>982</v>
          </cell>
          <cell r="B810" t="str">
            <v xml:space="preserve">ATM Estación Texaco Grupo Las Canas </v>
          </cell>
          <cell r="C810" t="str">
            <v>DISTRITO NACIONAL</v>
          </cell>
        </row>
        <row r="811">
          <cell r="A811">
            <v>983</v>
          </cell>
          <cell r="B811" t="str">
            <v xml:space="preserve">ATM Bravo República de Colombia </v>
          </cell>
          <cell r="C811" t="str">
            <v>DISTRITO NACIONAL</v>
          </cell>
        </row>
        <row r="812">
          <cell r="A812">
            <v>984</v>
          </cell>
          <cell r="B812" t="str">
            <v xml:space="preserve">ATM Oficina Neiba II </v>
          </cell>
          <cell r="C812" t="str">
            <v>SUR</v>
          </cell>
        </row>
        <row r="813">
          <cell r="A813">
            <v>985</v>
          </cell>
          <cell r="B813" t="str">
            <v xml:space="preserve">ATM Oficina Dajabón II </v>
          </cell>
          <cell r="C813" t="str">
            <v>NORTE</v>
          </cell>
        </row>
        <row r="814">
          <cell r="A814">
            <v>986</v>
          </cell>
          <cell r="B814" t="str">
            <v xml:space="preserve">ATM S/M Jumbo (La Vega) </v>
          </cell>
          <cell r="C814" t="str">
            <v>NORTE</v>
          </cell>
        </row>
        <row r="815">
          <cell r="A815">
            <v>987</v>
          </cell>
          <cell r="B815" t="str">
            <v xml:space="preserve">ATM S/M Jumbo (Moca) </v>
          </cell>
          <cell r="C815" t="str">
            <v>NORTE</v>
          </cell>
        </row>
        <row r="816">
          <cell r="A816">
            <v>988</v>
          </cell>
          <cell r="B816" t="str">
            <v xml:space="preserve">ATM Estación Sigma 27 de Febrero </v>
          </cell>
          <cell r="C816" t="str">
            <v>DISTRITO NACIONAL</v>
          </cell>
        </row>
        <row r="817">
          <cell r="A817">
            <v>989</v>
          </cell>
          <cell r="B817" t="str">
            <v xml:space="preserve">ATM Ministerio de Deportes </v>
          </cell>
          <cell r="C817" t="str">
            <v>DISTRITO NACIONAL</v>
          </cell>
        </row>
        <row r="818">
          <cell r="A818">
            <v>990</v>
          </cell>
          <cell r="B818" t="str">
            <v xml:space="preserve">ATM Autoservicio Bonao II </v>
          </cell>
          <cell r="C818" t="str">
            <v>NORTE</v>
          </cell>
        </row>
        <row r="819">
          <cell r="A819">
            <v>991</v>
          </cell>
          <cell r="B819" t="str">
            <v xml:space="preserve">ATM UNP Las Matas de Santa Cruz </v>
          </cell>
          <cell r="C819" t="str">
            <v>NORTE</v>
          </cell>
        </row>
        <row r="820">
          <cell r="A820">
            <v>993</v>
          </cell>
          <cell r="B820" t="str">
            <v xml:space="preserve">ATM Centro Medico Integral II </v>
          </cell>
          <cell r="C820" t="str">
            <v>DISTRITO NACIONAL</v>
          </cell>
        </row>
        <row r="821">
          <cell r="A821">
            <v>994</v>
          </cell>
          <cell r="B821" t="str">
            <v>ATM Telemicro</v>
          </cell>
          <cell r="C821" t="str">
            <v>DISTRITO NACIONAL</v>
          </cell>
        </row>
        <row r="822">
          <cell r="A822">
            <v>995</v>
          </cell>
          <cell r="B822" t="str">
            <v xml:space="preserve">ATM Oficina San Cristobal III (Lobby) </v>
          </cell>
          <cell r="C822" t="str">
            <v>SUR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73"/>
  <sheetViews>
    <sheetView tabSelected="1" zoomScale="85" zoomScaleNormal="85" workbookViewId="0">
      <pane ySplit="4" topLeftCell="A20" activePane="bottomLeft" state="frozen"/>
      <selection pane="bottomLeft" activeCell="M56" sqref="M56"/>
    </sheetView>
  </sheetViews>
  <sheetFormatPr defaultColWidth="11.28515625" defaultRowHeight="15" x14ac:dyDescent="0.25"/>
  <cols>
    <col min="1" max="1" width="25.28515625" style="87" bestFit="1" customWidth="1"/>
    <col min="2" max="2" width="19.140625" style="106" bestFit="1" customWidth="1"/>
    <col min="3" max="3" width="16.42578125" style="44" bestFit="1" customWidth="1"/>
    <col min="4" max="4" width="27.42578125" style="87" hidden="1" customWidth="1"/>
    <col min="5" max="5" width="11.42578125" style="82" bestFit="1" customWidth="1"/>
    <col min="6" max="6" width="11.28515625" style="45" bestFit="1" customWidth="1"/>
    <col min="7" max="7" width="54.28515625" style="45" hidden="1" customWidth="1"/>
    <col min="8" max="11" width="11.28515625" style="45" hidden="1" customWidth="1"/>
    <col min="12" max="12" width="48.140625" style="45" bestFit="1" customWidth="1"/>
    <col min="13" max="13" width="20" style="87" customWidth="1"/>
    <col min="14" max="14" width="16.5703125" style="87" bestFit="1" customWidth="1"/>
    <col min="15" max="15" width="39.85546875" style="87" hidden="1" customWidth="1"/>
    <col min="16" max="16" width="15.7109375" style="89" hidden="1" customWidth="1"/>
    <col min="17" max="17" width="48.140625" style="75" bestFit="1" customWidth="1"/>
    <col min="18" max="18" width="11.28515625" style="43" bestFit="1" customWidth="1"/>
    <col min="19" max="16384" width="11.28515625" style="43"/>
  </cols>
  <sheetData>
    <row r="1" spans="1:17" ht="18" x14ac:dyDescent="0.25">
      <c r="A1" s="155" t="s">
        <v>2153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7"/>
    </row>
    <row r="2" spans="1:17" ht="18" x14ac:dyDescent="0.25">
      <c r="A2" s="152" t="s">
        <v>2150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4"/>
    </row>
    <row r="3" spans="1:17" ht="18.75" thickBot="1" x14ac:dyDescent="0.3">
      <c r="A3" s="158" t="s">
        <v>2603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60"/>
    </row>
    <row r="4" spans="1:17" s="25" customFormat="1" ht="18" x14ac:dyDescent="0.25">
      <c r="A4" s="118" t="s">
        <v>2394</v>
      </c>
      <c r="B4" s="117" t="s">
        <v>2215</v>
      </c>
      <c r="C4" s="118" t="s">
        <v>11</v>
      </c>
      <c r="D4" s="118"/>
      <c r="E4" s="119" t="s">
        <v>18</v>
      </c>
      <c r="F4" s="118"/>
      <c r="G4" s="118"/>
      <c r="H4" s="118"/>
      <c r="I4" s="118"/>
      <c r="J4" s="118"/>
      <c r="K4" s="118"/>
      <c r="L4" s="118" t="s">
        <v>2404</v>
      </c>
      <c r="M4" s="46" t="s">
        <v>14</v>
      </c>
      <c r="N4" s="46" t="s">
        <v>2419</v>
      </c>
      <c r="O4" s="70" t="s">
        <v>2452</v>
      </c>
      <c r="P4" s="70" t="s">
        <v>2472</v>
      </c>
      <c r="Q4" s="120" t="s">
        <v>2438</v>
      </c>
    </row>
    <row r="5" spans="1:17" s="93" customFormat="1" ht="18" x14ac:dyDescent="0.25">
      <c r="A5" s="148" t="str">
        <f>VLOOKUP(E5,'LISTADO ATM'!$A$2:$C$898,3,0)</f>
        <v>DISTRITO NACIONAL</v>
      </c>
      <c r="B5" s="126">
        <v>3335914362</v>
      </c>
      <c r="C5" s="132">
        <v>44356.420567129629</v>
      </c>
      <c r="D5" s="132" t="s">
        <v>2180</v>
      </c>
      <c r="E5" s="121">
        <v>441</v>
      </c>
      <c r="F5" s="148" t="str">
        <f>VLOOKUP(E5,VIP!$A$2:$O13705,2,0)</f>
        <v>DRBR441</v>
      </c>
      <c r="G5" s="148" t="str">
        <f>VLOOKUP(E5,'LISTADO ATM'!$A$2:$B$897,2,0)</f>
        <v>ATM Estacion de Servicio Romulo Betancour</v>
      </c>
      <c r="H5" s="148" t="str">
        <f>VLOOKUP(E5,VIP!$A$2:$O18568,7,FALSE)</f>
        <v>NO</v>
      </c>
      <c r="I5" s="148" t="str">
        <f>VLOOKUP(E5,VIP!$A$2:$O10533,8,FALSE)</f>
        <v>NO</v>
      </c>
      <c r="J5" s="148" t="str">
        <f>VLOOKUP(E5,VIP!$A$2:$O10483,8,FALSE)</f>
        <v>NO</v>
      </c>
      <c r="K5" s="148" t="str">
        <f>VLOOKUP(E5,VIP!$A$2:$O14057,6,0)</f>
        <v>NO</v>
      </c>
      <c r="L5" s="122" t="s">
        <v>2219</v>
      </c>
      <c r="M5" s="150" t="s">
        <v>2552</v>
      </c>
      <c r="N5" s="131" t="s">
        <v>2453</v>
      </c>
      <c r="O5" s="148" t="s">
        <v>2455</v>
      </c>
      <c r="P5" s="148"/>
      <c r="Q5" s="151">
        <v>44359.574305555558</v>
      </c>
    </row>
    <row r="6" spans="1:17" s="93" customFormat="1" ht="18" x14ac:dyDescent="0.25">
      <c r="A6" s="148" t="str">
        <f>VLOOKUP(E6,'LISTADO ATM'!$A$2:$C$898,3,0)</f>
        <v>DISTRITO NACIONAL</v>
      </c>
      <c r="B6" s="126">
        <v>3335915755</v>
      </c>
      <c r="C6" s="132">
        <v>44357.421527777777</v>
      </c>
      <c r="D6" s="132" t="s">
        <v>2180</v>
      </c>
      <c r="E6" s="121">
        <v>280</v>
      </c>
      <c r="F6" s="148" t="str">
        <f>VLOOKUP(E6,VIP!$A$2:$O13720,2,0)</f>
        <v>DRBR752</v>
      </c>
      <c r="G6" s="148" t="str">
        <f>VLOOKUP(E6,'LISTADO ATM'!$A$2:$B$897,2,0)</f>
        <v xml:space="preserve">ATM Cooperativa BR </v>
      </c>
      <c r="H6" s="148" t="str">
        <f>VLOOKUP(E6,VIP!$A$2:$O18583,7,FALSE)</f>
        <v>Si</v>
      </c>
      <c r="I6" s="148" t="str">
        <f>VLOOKUP(E6,VIP!$A$2:$O10548,8,FALSE)</f>
        <v>Si</v>
      </c>
      <c r="J6" s="148" t="str">
        <f>VLOOKUP(E6,VIP!$A$2:$O10498,8,FALSE)</f>
        <v>Si</v>
      </c>
      <c r="K6" s="148" t="str">
        <f>VLOOKUP(E6,VIP!$A$2:$O14072,6,0)</f>
        <v>NO</v>
      </c>
      <c r="L6" s="122" t="s">
        <v>2219</v>
      </c>
      <c r="M6" s="150" t="s">
        <v>2552</v>
      </c>
      <c r="N6" s="131" t="s">
        <v>2453</v>
      </c>
      <c r="O6" s="148" t="s">
        <v>2455</v>
      </c>
      <c r="P6" s="148"/>
      <c r="Q6" s="151">
        <v>44359.405555555553</v>
      </c>
    </row>
    <row r="7" spans="1:17" s="93" customFormat="1" ht="18" x14ac:dyDescent="0.25">
      <c r="A7" s="148" t="str">
        <f>VLOOKUP(E7,'LISTADO ATM'!$A$2:$C$898,3,0)</f>
        <v>SUR</v>
      </c>
      <c r="B7" s="126">
        <v>3335916617</v>
      </c>
      <c r="C7" s="132">
        <v>44357.817314814813</v>
      </c>
      <c r="D7" s="132" t="s">
        <v>2180</v>
      </c>
      <c r="E7" s="121">
        <v>871</v>
      </c>
      <c r="F7" s="148" t="str">
        <f>VLOOKUP(E7,VIP!$A$2:$O13721,2,0)</f>
        <v>DRBR871</v>
      </c>
      <c r="G7" s="148" t="str">
        <f>VLOOKUP(E7,'LISTADO ATM'!$A$2:$B$897,2,0)</f>
        <v>ATM Plaza Cultural San Juan</v>
      </c>
      <c r="H7" s="148" t="str">
        <f>VLOOKUP(E7,VIP!$A$2:$O18584,7,FALSE)</f>
        <v>N/A</v>
      </c>
      <c r="I7" s="148" t="str">
        <f>VLOOKUP(E7,VIP!$A$2:$O10549,8,FALSE)</f>
        <v>N/A</v>
      </c>
      <c r="J7" s="148" t="str">
        <f>VLOOKUP(E7,VIP!$A$2:$O10499,8,FALSE)</f>
        <v>N/A</v>
      </c>
      <c r="K7" s="148" t="str">
        <f>VLOOKUP(E7,VIP!$A$2:$O14073,6,0)</f>
        <v>N/A</v>
      </c>
      <c r="L7" s="122" t="s">
        <v>2219</v>
      </c>
      <c r="M7" s="150" t="s">
        <v>2552</v>
      </c>
      <c r="N7" s="131" t="s">
        <v>2453</v>
      </c>
      <c r="O7" s="148" t="s">
        <v>2455</v>
      </c>
      <c r="P7" s="148"/>
      <c r="Q7" s="151">
        <v>44359.572222222225</v>
      </c>
    </row>
    <row r="8" spans="1:17" s="93" customFormat="1" ht="18" x14ac:dyDescent="0.25">
      <c r="A8" s="148" t="str">
        <f>VLOOKUP(E8,'LISTADO ATM'!$A$2:$C$898,3,0)</f>
        <v>DISTRITO NACIONAL</v>
      </c>
      <c r="B8" s="126">
        <v>3335916653</v>
      </c>
      <c r="C8" s="132">
        <v>44358.011157407411</v>
      </c>
      <c r="D8" s="132" t="s">
        <v>2449</v>
      </c>
      <c r="E8" s="121">
        <v>725</v>
      </c>
      <c r="F8" s="148" t="str">
        <f>VLOOKUP(E8,VIP!$A$2:$O13720,2,0)</f>
        <v>DRBR998</v>
      </c>
      <c r="G8" s="148" t="str">
        <f>VLOOKUP(E8,'LISTADO ATM'!$A$2:$B$897,2,0)</f>
        <v xml:space="preserve">ATM El Huacal II  </v>
      </c>
      <c r="H8" s="148" t="str">
        <f>VLOOKUP(E8,VIP!$A$2:$O18583,7,FALSE)</f>
        <v>Si</v>
      </c>
      <c r="I8" s="148" t="str">
        <f>VLOOKUP(E8,VIP!$A$2:$O10548,8,FALSE)</f>
        <v>Si</v>
      </c>
      <c r="J8" s="148" t="str">
        <f>VLOOKUP(E8,VIP!$A$2:$O10498,8,FALSE)</f>
        <v>Si</v>
      </c>
      <c r="K8" s="148" t="str">
        <f>VLOOKUP(E8,VIP!$A$2:$O14072,6,0)</f>
        <v>NO</v>
      </c>
      <c r="L8" s="122" t="s">
        <v>2442</v>
      </c>
      <c r="M8" s="150" t="s">
        <v>2552</v>
      </c>
      <c r="N8" s="131" t="s">
        <v>2594</v>
      </c>
      <c r="O8" s="148" t="s">
        <v>2454</v>
      </c>
      <c r="P8" s="148"/>
      <c r="Q8" s="151">
        <v>44359.402083333334</v>
      </c>
    </row>
    <row r="9" spans="1:17" s="93" customFormat="1" ht="18" x14ac:dyDescent="0.25">
      <c r="A9" s="148" t="str">
        <f>VLOOKUP(E9,'LISTADO ATM'!$A$2:$C$898,3,0)</f>
        <v>DISTRITO NACIONAL</v>
      </c>
      <c r="B9" s="126">
        <v>3335916668</v>
      </c>
      <c r="C9" s="132">
        <v>44358.308761574073</v>
      </c>
      <c r="D9" s="132" t="s">
        <v>2180</v>
      </c>
      <c r="E9" s="121">
        <v>35</v>
      </c>
      <c r="F9" s="148" t="str">
        <f>VLOOKUP(E9,VIP!$A$2:$O13723,2,0)</f>
        <v>DRBR035</v>
      </c>
      <c r="G9" s="148" t="str">
        <f>VLOOKUP(E9,'LISTADO ATM'!$A$2:$B$897,2,0)</f>
        <v xml:space="preserve">ATM Dirección General de Aduanas I </v>
      </c>
      <c r="H9" s="148" t="str">
        <f>VLOOKUP(E9,VIP!$A$2:$O18586,7,FALSE)</f>
        <v>Si</v>
      </c>
      <c r="I9" s="148" t="str">
        <f>VLOOKUP(E9,VIP!$A$2:$O10551,8,FALSE)</f>
        <v>Si</v>
      </c>
      <c r="J9" s="148" t="str">
        <f>VLOOKUP(E9,VIP!$A$2:$O10501,8,FALSE)</f>
        <v>Si</v>
      </c>
      <c r="K9" s="148" t="str">
        <f>VLOOKUP(E9,VIP!$A$2:$O14075,6,0)</f>
        <v>NO</v>
      </c>
      <c r="L9" s="122" t="s">
        <v>2219</v>
      </c>
      <c r="M9" s="150" t="s">
        <v>2552</v>
      </c>
      <c r="N9" s="131" t="s">
        <v>2453</v>
      </c>
      <c r="O9" s="148" t="s">
        <v>2455</v>
      </c>
      <c r="P9" s="148"/>
      <c r="Q9" s="151">
        <v>44359.570833333331</v>
      </c>
    </row>
    <row r="10" spans="1:17" s="93" customFormat="1" ht="18" x14ac:dyDescent="0.25">
      <c r="A10" s="148" t="str">
        <f>VLOOKUP(E10,'LISTADO ATM'!$A$2:$C$898,3,0)</f>
        <v>DISTRITO NACIONAL</v>
      </c>
      <c r="B10" s="126">
        <v>3335916785</v>
      </c>
      <c r="C10" s="132">
        <v>44358.360405092593</v>
      </c>
      <c r="D10" s="132" t="s">
        <v>2180</v>
      </c>
      <c r="E10" s="121">
        <v>810</v>
      </c>
      <c r="F10" s="148" t="str">
        <f>VLOOKUP(E10,VIP!$A$2:$O13729,2,0)</f>
        <v>DRBR810</v>
      </c>
      <c r="G10" s="148" t="str">
        <f>VLOOKUP(E10,'LISTADO ATM'!$A$2:$B$897,2,0)</f>
        <v xml:space="preserve">ATM UNP Multicentro La Sirena José Contreras </v>
      </c>
      <c r="H10" s="148" t="str">
        <f>VLOOKUP(E10,VIP!$A$2:$O18592,7,FALSE)</f>
        <v>Si</v>
      </c>
      <c r="I10" s="148" t="str">
        <f>VLOOKUP(E10,VIP!$A$2:$O10557,8,FALSE)</f>
        <v>Si</v>
      </c>
      <c r="J10" s="148" t="str">
        <f>VLOOKUP(E10,VIP!$A$2:$O10507,8,FALSE)</f>
        <v>Si</v>
      </c>
      <c r="K10" s="148" t="str">
        <f>VLOOKUP(E10,VIP!$A$2:$O14081,6,0)</f>
        <v>NO</v>
      </c>
      <c r="L10" s="122" t="s">
        <v>2219</v>
      </c>
      <c r="M10" s="150" t="s">
        <v>2552</v>
      </c>
      <c r="N10" s="131" t="s">
        <v>2560</v>
      </c>
      <c r="O10" s="148" t="s">
        <v>2455</v>
      </c>
      <c r="P10" s="148"/>
      <c r="Q10" s="151">
        <v>44359.571527777778</v>
      </c>
    </row>
    <row r="11" spans="1:17" s="93" customFormat="1" ht="18" x14ac:dyDescent="0.25">
      <c r="A11" s="148" t="str">
        <f>VLOOKUP(E11,'LISTADO ATM'!$A$2:$C$898,3,0)</f>
        <v>DISTRITO NACIONAL</v>
      </c>
      <c r="B11" s="126">
        <v>3335916953</v>
      </c>
      <c r="C11" s="132">
        <v>44358.415011574078</v>
      </c>
      <c r="D11" s="132" t="s">
        <v>2180</v>
      </c>
      <c r="E11" s="121">
        <v>490</v>
      </c>
      <c r="F11" s="148" t="str">
        <f>VLOOKUP(E11,VIP!$A$2:$O13720,2,0)</f>
        <v>DRBR490</v>
      </c>
      <c r="G11" s="148" t="str">
        <f>VLOOKUP(E11,'LISTADO ATM'!$A$2:$B$897,2,0)</f>
        <v xml:space="preserve">ATM Hospital Ney Arias Lora </v>
      </c>
      <c r="H11" s="148" t="str">
        <f>VLOOKUP(E11,VIP!$A$2:$O18583,7,FALSE)</f>
        <v>Si</v>
      </c>
      <c r="I11" s="148" t="str">
        <f>VLOOKUP(E11,VIP!$A$2:$O10548,8,FALSE)</f>
        <v>Si</v>
      </c>
      <c r="J11" s="148" t="str">
        <f>VLOOKUP(E11,VIP!$A$2:$O10498,8,FALSE)</f>
        <v>Si</v>
      </c>
      <c r="K11" s="148" t="str">
        <f>VLOOKUP(E11,VIP!$A$2:$O14072,6,0)</f>
        <v>NO</v>
      </c>
      <c r="L11" s="122" t="s">
        <v>2219</v>
      </c>
      <c r="M11" s="150" t="s">
        <v>2552</v>
      </c>
      <c r="N11" s="131" t="s">
        <v>2453</v>
      </c>
      <c r="O11" s="148" t="s">
        <v>2455</v>
      </c>
      <c r="P11" s="148"/>
      <c r="Q11" s="151">
        <v>44359.519444444442</v>
      </c>
    </row>
    <row r="12" spans="1:17" s="93" customFormat="1" ht="18" x14ac:dyDescent="0.25">
      <c r="A12" s="148" t="str">
        <f>VLOOKUP(E12,'LISTADO ATM'!$A$2:$C$898,3,0)</f>
        <v>DISTRITO NACIONAL</v>
      </c>
      <c r="B12" s="126">
        <v>3335917166</v>
      </c>
      <c r="C12" s="132">
        <v>44358.475983796299</v>
      </c>
      <c r="D12" s="132" t="s">
        <v>2180</v>
      </c>
      <c r="E12" s="121">
        <v>321</v>
      </c>
      <c r="F12" s="148" t="str">
        <f>VLOOKUP(E12,VIP!$A$2:$O13725,2,0)</f>
        <v>DRBR321</v>
      </c>
      <c r="G12" s="148" t="str">
        <f>VLOOKUP(E12,'LISTADO ATM'!$A$2:$B$897,2,0)</f>
        <v xml:space="preserve">ATM Oficina Jiménez Moya I </v>
      </c>
      <c r="H12" s="148" t="str">
        <f>VLOOKUP(E12,VIP!$A$2:$O18588,7,FALSE)</f>
        <v>Si</v>
      </c>
      <c r="I12" s="148" t="str">
        <f>VLOOKUP(E12,VIP!$A$2:$O10553,8,FALSE)</f>
        <v>Si</v>
      </c>
      <c r="J12" s="148" t="str">
        <f>VLOOKUP(E12,VIP!$A$2:$O10503,8,FALSE)</f>
        <v>Si</v>
      </c>
      <c r="K12" s="148" t="str">
        <f>VLOOKUP(E12,VIP!$A$2:$O14077,6,0)</f>
        <v>NO</v>
      </c>
      <c r="L12" s="122" t="s">
        <v>2219</v>
      </c>
      <c r="M12" s="150" t="s">
        <v>2552</v>
      </c>
      <c r="N12" s="131" t="s">
        <v>2560</v>
      </c>
      <c r="O12" s="148" t="s">
        <v>2455</v>
      </c>
      <c r="P12" s="148"/>
      <c r="Q12" s="151">
        <v>44359.387499999997</v>
      </c>
    </row>
    <row r="13" spans="1:17" s="93" customFormat="1" ht="18" x14ac:dyDescent="0.25">
      <c r="A13" s="148" t="str">
        <f>VLOOKUP(E13,'LISTADO ATM'!$A$2:$C$898,3,0)</f>
        <v>DISTRITO NACIONAL</v>
      </c>
      <c r="B13" s="126">
        <v>3335917357</v>
      </c>
      <c r="C13" s="132">
        <v>44358.531006944446</v>
      </c>
      <c r="D13" s="132" t="s">
        <v>2180</v>
      </c>
      <c r="E13" s="121">
        <v>684</v>
      </c>
      <c r="F13" s="148" t="str">
        <f>VLOOKUP(E13,VIP!$A$2:$O13724,2,0)</f>
        <v>DRBR684</v>
      </c>
      <c r="G13" s="148" t="str">
        <f>VLOOKUP(E13,'LISTADO ATM'!$A$2:$B$897,2,0)</f>
        <v>ATM Estación Texaco Prolongación 27 Febrero</v>
      </c>
      <c r="H13" s="148" t="str">
        <f>VLOOKUP(E13,VIP!$A$2:$O18587,7,FALSE)</f>
        <v>NO</v>
      </c>
      <c r="I13" s="148" t="str">
        <f>VLOOKUP(E13,VIP!$A$2:$O10552,8,FALSE)</f>
        <v>NO</v>
      </c>
      <c r="J13" s="148" t="str">
        <f>VLOOKUP(E13,VIP!$A$2:$O10502,8,FALSE)</f>
        <v>NO</v>
      </c>
      <c r="K13" s="148" t="str">
        <f>VLOOKUP(E13,VIP!$A$2:$O14076,6,0)</f>
        <v>NO</v>
      </c>
      <c r="L13" s="122" t="s">
        <v>2466</v>
      </c>
      <c r="M13" s="150" t="s">
        <v>2552</v>
      </c>
      <c r="N13" s="131" t="s">
        <v>2560</v>
      </c>
      <c r="O13" s="148" t="s">
        <v>2455</v>
      </c>
      <c r="P13" s="148"/>
      <c r="Q13" s="151">
        <v>44359.586111111108</v>
      </c>
    </row>
    <row r="14" spans="1:17" s="93" customFormat="1" ht="18" x14ac:dyDescent="0.25">
      <c r="A14" s="148" t="str">
        <f>VLOOKUP(E14,'LISTADO ATM'!$A$2:$C$898,3,0)</f>
        <v>DISTRITO NACIONAL</v>
      </c>
      <c r="B14" s="126">
        <v>3335917471</v>
      </c>
      <c r="C14" s="132">
        <v>44358.595208333332</v>
      </c>
      <c r="D14" s="132" t="s">
        <v>2449</v>
      </c>
      <c r="E14" s="121">
        <v>589</v>
      </c>
      <c r="F14" s="148" t="str">
        <f>VLOOKUP(E14,VIP!$A$2:$O13723,2,0)</f>
        <v>DRBR23E</v>
      </c>
      <c r="G14" s="148" t="str">
        <f>VLOOKUP(E14,'LISTADO ATM'!$A$2:$B$897,2,0)</f>
        <v xml:space="preserve">ATM S/M Bravo San Vicente de Paul </v>
      </c>
      <c r="H14" s="148" t="str">
        <f>VLOOKUP(E14,VIP!$A$2:$O18586,7,FALSE)</f>
        <v>Si</v>
      </c>
      <c r="I14" s="148" t="str">
        <f>VLOOKUP(E14,VIP!$A$2:$O10551,8,FALSE)</f>
        <v>No</v>
      </c>
      <c r="J14" s="148" t="str">
        <f>VLOOKUP(E14,VIP!$A$2:$O10501,8,FALSE)</f>
        <v>No</v>
      </c>
      <c r="K14" s="148" t="str">
        <f>VLOOKUP(E14,VIP!$A$2:$O14075,6,0)</f>
        <v>NO</v>
      </c>
      <c r="L14" s="122" t="s">
        <v>2571</v>
      </c>
      <c r="M14" s="150" t="s">
        <v>2552</v>
      </c>
      <c r="N14" s="131" t="s">
        <v>2453</v>
      </c>
      <c r="O14" s="148" t="s">
        <v>2454</v>
      </c>
      <c r="P14" s="148"/>
      <c r="Q14" s="151">
        <v>44359.411805555559</v>
      </c>
    </row>
    <row r="15" spans="1:17" s="93" customFormat="1" ht="18" x14ac:dyDescent="0.25">
      <c r="A15" s="148" t="str">
        <f>VLOOKUP(E15,'LISTADO ATM'!$A$2:$C$898,3,0)</f>
        <v>ESTE</v>
      </c>
      <c r="B15" s="126">
        <v>3335917501</v>
      </c>
      <c r="C15" s="132">
        <v>44358.606273148151</v>
      </c>
      <c r="D15" s="132" t="s">
        <v>2449</v>
      </c>
      <c r="E15" s="121">
        <v>211</v>
      </c>
      <c r="F15" s="148" t="str">
        <f>VLOOKUP(E15,VIP!$A$2:$O13722,2,0)</f>
        <v>DRBR211</v>
      </c>
      <c r="G15" s="148" t="str">
        <f>VLOOKUP(E15,'LISTADO ATM'!$A$2:$B$897,2,0)</f>
        <v xml:space="preserve">ATM Oficina La Romana I </v>
      </c>
      <c r="H15" s="148" t="str">
        <f>VLOOKUP(E15,VIP!$A$2:$O18585,7,FALSE)</f>
        <v>Si</v>
      </c>
      <c r="I15" s="148" t="str">
        <f>VLOOKUP(E15,VIP!$A$2:$O10550,8,FALSE)</f>
        <v>Si</v>
      </c>
      <c r="J15" s="148" t="str">
        <f>VLOOKUP(E15,VIP!$A$2:$O10500,8,FALSE)</f>
        <v>Si</v>
      </c>
      <c r="K15" s="148" t="str">
        <f>VLOOKUP(E15,VIP!$A$2:$O14074,6,0)</f>
        <v>NO</v>
      </c>
      <c r="L15" s="122" t="s">
        <v>2571</v>
      </c>
      <c r="M15" s="150" t="s">
        <v>2552</v>
      </c>
      <c r="N15" s="131" t="s">
        <v>2453</v>
      </c>
      <c r="O15" s="148" t="s">
        <v>2454</v>
      </c>
      <c r="P15" s="148"/>
      <c r="Q15" s="151">
        <v>44359.411805555559</v>
      </c>
    </row>
    <row r="16" spans="1:17" s="93" customFormat="1" ht="18" x14ac:dyDescent="0.25">
      <c r="A16" s="148" t="str">
        <f>VLOOKUP(E16,'LISTADO ATM'!$A$2:$C$898,3,0)</f>
        <v>DISTRITO NACIONAL</v>
      </c>
      <c r="B16" s="126">
        <v>3335917505</v>
      </c>
      <c r="C16" s="132">
        <v>44358.607939814814</v>
      </c>
      <c r="D16" s="132" t="s">
        <v>2449</v>
      </c>
      <c r="E16" s="121">
        <v>391</v>
      </c>
      <c r="F16" s="148" t="str">
        <f>VLOOKUP(E16,VIP!$A$2:$O13721,2,0)</f>
        <v>DRBR391</v>
      </c>
      <c r="G16" s="148" t="str">
        <f>VLOOKUP(E16,'LISTADO ATM'!$A$2:$B$897,2,0)</f>
        <v xml:space="preserve">ATM S/M Jumbo Luperón </v>
      </c>
      <c r="H16" s="148" t="str">
        <f>VLOOKUP(E16,VIP!$A$2:$O18584,7,FALSE)</f>
        <v>Si</v>
      </c>
      <c r="I16" s="148" t="str">
        <f>VLOOKUP(E16,VIP!$A$2:$O10549,8,FALSE)</f>
        <v>Si</v>
      </c>
      <c r="J16" s="148" t="str">
        <f>VLOOKUP(E16,VIP!$A$2:$O10499,8,FALSE)</f>
        <v>Si</v>
      </c>
      <c r="K16" s="148" t="str">
        <f>VLOOKUP(E16,VIP!$A$2:$O14073,6,0)</f>
        <v>NO</v>
      </c>
      <c r="L16" s="122" t="s">
        <v>2442</v>
      </c>
      <c r="M16" s="150" t="s">
        <v>2552</v>
      </c>
      <c r="N16" s="131" t="s">
        <v>2453</v>
      </c>
      <c r="O16" s="148" t="s">
        <v>2454</v>
      </c>
      <c r="P16" s="148"/>
      <c r="Q16" s="151">
        <v>44359.589583333334</v>
      </c>
    </row>
    <row r="17" spans="1:17" s="93" customFormat="1" ht="18" x14ac:dyDescent="0.25">
      <c r="A17" s="148" t="str">
        <f>VLOOKUP(E17,'LISTADO ATM'!$A$2:$C$898,3,0)</f>
        <v>DISTRITO NACIONAL</v>
      </c>
      <c r="B17" s="126">
        <v>3335917604</v>
      </c>
      <c r="C17" s="132">
        <v>44358.645266203705</v>
      </c>
      <c r="D17" s="132" t="s">
        <v>2180</v>
      </c>
      <c r="E17" s="121">
        <v>420</v>
      </c>
      <c r="F17" s="148" t="str">
        <f>VLOOKUP(E17,VIP!$A$2:$O13724,2,0)</f>
        <v>DRBR420</v>
      </c>
      <c r="G17" s="148" t="str">
        <f>VLOOKUP(E17,'LISTADO ATM'!$A$2:$B$897,2,0)</f>
        <v xml:space="preserve">ATM DGII Av. Lincoln </v>
      </c>
      <c r="H17" s="148" t="str">
        <f>VLOOKUP(E17,VIP!$A$2:$O18587,7,FALSE)</f>
        <v>Si</v>
      </c>
      <c r="I17" s="148" t="str">
        <f>VLOOKUP(E17,VIP!$A$2:$O10552,8,FALSE)</f>
        <v>Si</v>
      </c>
      <c r="J17" s="148" t="str">
        <f>VLOOKUP(E17,VIP!$A$2:$O10502,8,FALSE)</f>
        <v>Si</v>
      </c>
      <c r="K17" s="148" t="str">
        <f>VLOOKUP(E17,VIP!$A$2:$O14076,6,0)</f>
        <v>NO</v>
      </c>
      <c r="L17" s="122" t="s">
        <v>2219</v>
      </c>
      <c r="M17" s="150" t="s">
        <v>2552</v>
      </c>
      <c r="N17" s="131" t="s">
        <v>2453</v>
      </c>
      <c r="O17" s="148" t="s">
        <v>2455</v>
      </c>
      <c r="P17" s="148"/>
      <c r="Q17" s="151">
        <v>44359.414583333331</v>
      </c>
    </row>
    <row r="18" spans="1:17" s="93" customFormat="1" ht="18" x14ac:dyDescent="0.25">
      <c r="A18" s="148" t="str">
        <f>VLOOKUP(E18,'LISTADO ATM'!$A$2:$C$898,3,0)</f>
        <v>NORTE</v>
      </c>
      <c r="B18" s="126">
        <v>3335917735</v>
      </c>
      <c r="C18" s="132">
        <v>44358.682476851849</v>
      </c>
      <c r="D18" s="132" t="s">
        <v>2470</v>
      </c>
      <c r="E18" s="121">
        <v>333</v>
      </c>
      <c r="F18" s="148" t="str">
        <f>VLOOKUP(E18,VIP!$A$2:$O13737,2,0)</f>
        <v>DRBR333</v>
      </c>
      <c r="G18" s="148" t="str">
        <f>VLOOKUP(E18,'LISTADO ATM'!$A$2:$B$897,2,0)</f>
        <v>ATM Oficina Turey Maimón</v>
      </c>
      <c r="H18" s="148" t="str">
        <f>VLOOKUP(E18,VIP!$A$2:$O18600,7,FALSE)</f>
        <v>Si</v>
      </c>
      <c r="I18" s="148" t="str">
        <f>VLOOKUP(E18,VIP!$A$2:$O10565,8,FALSE)</f>
        <v>Si</v>
      </c>
      <c r="J18" s="148" t="str">
        <f>VLOOKUP(E18,VIP!$A$2:$O10515,8,FALSE)</f>
        <v>Si</v>
      </c>
      <c r="K18" s="148" t="str">
        <f>VLOOKUP(E18,VIP!$A$2:$O14089,6,0)</f>
        <v>NO</v>
      </c>
      <c r="L18" s="122" t="s">
        <v>2442</v>
      </c>
      <c r="M18" s="150" t="s">
        <v>2552</v>
      </c>
      <c r="N18" s="131" t="s">
        <v>2453</v>
      </c>
      <c r="O18" s="148" t="s">
        <v>2471</v>
      </c>
      <c r="P18" s="148"/>
      <c r="Q18" s="151">
        <v>44359.588888888888</v>
      </c>
    </row>
    <row r="19" spans="1:17" s="93" customFormat="1" ht="18" x14ac:dyDescent="0.25">
      <c r="A19" s="148" t="str">
        <f>VLOOKUP(E19,'LISTADO ATM'!$A$2:$C$898,3,0)</f>
        <v>SUR</v>
      </c>
      <c r="B19" s="126">
        <v>3335917782</v>
      </c>
      <c r="C19" s="132">
        <v>44358.69976851852</v>
      </c>
      <c r="D19" s="132" t="s">
        <v>2180</v>
      </c>
      <c r="E19" s="121">
        <v>584</v>
      </c>
      <c r="F19" s="148" t="str">
        <f>VLOOKUP(E19,VIP!$A$2:$O13733,2,0)</f>
        <v>DRBR404</v>
      </c>
      <c r="G19" s="148" t="str">
        <f>VLOOKUP(E19,'LISTADO ATM'!$A$2:$B$897,2,0)</f>
        <v xml:space="preserve">ATM Oficina San Cristóbal I </v>
      </c>
      <c r="H19" s="148" t="str">
        <f>VLOOKUP(E19,VIP!$A$2:$O18596,7,FALSE)</f>
        <v>Si</v>
      </c>
      <c r="I19" s="148" t="str">
        <f>VLOOKUP(E19,VIP!$A$2:$O10561,8,FALSE)</f>
        <v>Si</v>
      </c>
      <c r="J19" s="148" t="str">
        <f>VLOOKUP(E19,VIP!$A$2:$O10511,8,FALSE)</f>
        <v>Si</v>
      </c>
      <c r="K19" s="148" t="str">
        <f>VLOOKUP(E19,VIP!$A$2:$O14085,6,0)</f>
        <v>SI</v>
      </c>
      <c r="L19" s="122" t="s">
        <v>2564</v>
      </c>
      <c r="M19" s="150" t="s">
        <v>2552</v>
      </c>
      <c r="N19" s="131" t="s">
        <v>2560</v>
      </c>
      <c r="O19" s="148" t="s">
        <v>2455</v>
      </c>
      <c r="P19" s="148"/>
      <c r="Q19" s="151">
        <v>44359.578472222223</v>
      </c>
    </row>
    <row r="20" spans="1:17" s="93" customFormat="1" ht="18" x14ac:dyDescent="0.25">
      <c r="A20" s="148" t="str">
        <f>VLOOKUP(E20,'LISTADO ATM'!$A$2:$C$898,3,0)</f>
        <v>SUR</v>
      </c>
      <c r="B20" s="126">
        <v>3335917793</v>
      </c>
      <c r="C20" s="132">
        <v>44358.706643518519</v>
      </c>
      <c r="D20" s="132" t="s">
        <v>2180</v>
      </c>
      <c r="E20" s="121">
        <v>5</v>
      </c>
      <c r="F20" s="148" t="str">
        <f>VLOOKUP(E20,VIP!$A$2:$O13731,2,0)</f>
        <v>DRBR005</v>
      </c>
      <c r="G20" s="148" t="str">
        <f>VLOOKUP(E20,'LISTADO ATM'!$A$2:$B$897,2,0)</f>
        <v>ATM Oficina Autoservicio Villa Ofelia (San Juan)</v>
      </c>
      <c r="H20" s="148" t="str">
        <f>VLOOKUP(E20,VIP!$A$2:$O18594,7,FALSE)</f>
        <v>Si</v>
      </c>
      <c r="I20" s="148" t="str">
        <f>VLOOKUP(E20,VIP!$A$2:$O10559,8,FALSE)</f>
        <v>Si</v>
      </c>
      <c r="J20" s="148" t="str">
        <f>VLOOKUP(E20,VIP!$A$2:$O10509,8,FALSE)</f>
        <v>Si</v>
      </c>
      <c r="K20" s="148" t="str">
        <f>VLOOKUP(E20,VIP!$A$2:$O14083,6,0)</f>
        <v>NO</v>
      </c>
      <c r="L20" s="122" t="s">
        <v>2219</v>
      </c>
      <c r="M20" s="150" t="s">
        <v>2552</v>
      </c>
      <c r="N20" s="131" t="s">
        <v>2453</v>
      </c>
      <c r="O20" s="148" t="s">
        <v>2455</v>
      </c>
      <c r="P20" s="148"/>
      <c r="Q20" s="151">
        <v>44359.404166666667</v>
      </c>
    </row>
    <row r="21" spans="1:17" s="93" customFormat="1" ht="18" x14ac:dyDescent="0.25">
      <c r="A21" s="148" t="str">
        <f>VLOOKUP(E21,'LISTADO ATM'!$A$2:$C$898,3,0)</f>
        <v>DISTRITO NACIONAL</v>
      </c>
      <c r="B21" s="126">
        <v>3335917807</v>
      </c>
      <c r="C21" s="132">
        <v>44358.710879629631</v>
      </c>
      <c r="D21" s="132" t="s">
        <v>2180</v>
      </c>
      <c r="E21" s="121">
        <v>993</v>
      </c>
      <c r="F21" s="148" t="str">
        <f>VLOOKUP(E21,VIP!$A$2:$O13729,2,0)</f>
        <v>DRBR993</v>
      </c>
      <c r="G21" s="148" t="str">
        <f>VLOOKUP(E21,'LISTADO ATM'!$A$2:$B$897,2,0)</f>
        <v xml:space="preserve">ATM Centro Medico Integral II </v>
      </c>
      <c r="H21" s="148" t="str">
        <f>VLOOKUP(E21,VIP!$A$2:$O18592,7,FALSE)</f>
        <v>Si</v>
      </c>
      <c r="I21" s="148" t="str">
        <f>VLOOKUP(E21,VIP!$A$2:$O10557,8,FALSE)</f>
        <v>Si</v>
      </c>
      <c r="J21" s="148" t="str">
        <f>VLOOKUP(E21,VIP!$A$2:$O10507,8,FALSE)</f>
        <v>Si</v>
      </c>
      <c r="K21" s="148" t="str">
        <f>VLOOKUP(E21,VIP!$A$2:$O14081,6,0)</f>
        <v>NO</v>
      </c>
      <c r="L21" s="122" t="s">
        <v>2564</v>
      </c>
      <c r="M21" s="150" t="s">
        <v>2552</v>
      </c>
      <c r="N21" s="131" t="s">
        <v>2453</v>
      </c>
      <c r="O21" s="148" t="s">
        <v>2455</v>
      </c>
      <c r="P21" s="148"/>
      <c r="Q21" s="151">
        <v>44359.584722222222</v>
      </c>
    </row>
    <row r="22" spans="1:17" s="93" customFormat="1" ht="18" x14ac:dyDescent="0.25">
      <c r="A22" s="148" t="str">
        <f>VLOOKUP(E22,'LISTADO ATM'!$A$2:$C$898,3,0)</f>
        <v>DISTRITO NACIONAL</v>
      </c>
      <c r="B22" s="126">
        <v>3335917860</v>
      </c>
      <c r="C22" s="132">
        <v>44358.781354166669</v>
      </c>
      <c r="D22" s="132" t="s">
        <v>2180</v>
      </c>
      <c r="E22" s="121">
        <v>557</v>
      </c>
      <c r="F22" s="148" t="str">
        <f>VLOOKUP(E22,VIP!$A$2:$O13726,2,0)</f>
        <v>DRBR022</v>
      </c>
      <c r="G22" s="148" t="str">
        <f>VLOOKUP(E22,'LISTADO ATM'!$A$2:$B$897,2,0)</f>
        <v xml:space="preserve">ATM Multicentro La Sirena Ave. Mella </v>
      </c>
      <c r="H22" s="148" t="str">
        <f>VLOOKUP(E22,VIP!$A$2:$O18589,7,FALSE)</f>
        <v>Si</v>
      </c>
      <c r="I22" s="148" t="str">
        <f>VLOOKUP(E22,VIP!$A$2:$O10554,8,FALSE)</f>
        <v>Si</v>
      </c>
      <c r="J22" s="148" t="str">
        <f>VLOOKUP(E22,VIP!$A$2:$O10504,8,FALSE)</f>
        <v>Si</v>
      </c>
      <c r="K22" s="148" t="str">
        <f>VLOOKUP(E22,VIP!$A$2:$O14078,6,0)</f>
        <v>SI</v>
      </c>
      <c r="L22" s="122" t="s">
        <v>2564</v>
      </c>
      <c r="M22" s="150" t="s">
        <v>2552</v>
      </c>
      <c r="N22" s="131" t="s">
        <v>2453</v>
      </c>
      <c r="O22" s="148" t="s">
        <v>2455</v>
      </c>
      <c r="P22" s="148"/>
      <c r="Q22" s="151">
        <v>44359.573611111111</v>
      </c>
    </row>
    <row r="23" spans="1:17" s="93" customFormat="1" ht="18" x14ac:dyDescent="0.25">
      <c r="A23" s="148" t="str">
        <f>VLOOKUP(E23,'LISTADO ATM'!$A$2:$C$898,3,0)</f>
        <v>NORTE</v>
      </c>
      <c r="B23" s="126">
        <v>3335917866</v>
      </c>
      <c r="C23" s="132">
        <v>44358.818194444444</v>
      </c>
      <c r="D23" s="132" t="s">
        <v>2470</v>
      </c>
      <c r="E23" s="121">
        <v>142</v>
      </c>
      <c r="F23" s="148" t="str">
        <f>VLOOKUP(E23,VIP!$A$2:$O13732,2,0)</f>
        <v>DRBR142</v>
      </c>
      <c r="G23" s="148" t="str">
        <f>VLOOKUP(E23,'LISTADO ATM'!$A$2:$B$897,2,0)</f>
        <v xml:space="preserve">ATM Centro de Caja Galerías Bonao </v>
      </c>
      <c r="H23" s="148" t="str">
        <f>VLOOKUP(E23,VIP!$A$2:$O18595,7,FALSE)</f>
        <v>Si</v>
      </c>
      <c r="I23" s="148" t="str">
        <f>VLOOKUP(E23,VIP!$A$2:$O10560,8,FALSE)</f>
        <v>Si</v>
      </c>
      <c r="J23" s="148" t="str">
        <f>VLOOKUP(E23,VIP!$A$2:$O10510,8,FALSE)</f>
        <v>Si</v>
      </c>
      <c r="K23" s="148" t="str">
        <f>VLOOKUP(E23,VIP!$A$2:$O14084,6,0)</f>
        <v>SI</v>
      </c>
      <c r="L23" s="122" t="s">
        <v>2418</v>
      </c>
      <c r="M23" s="150" t="s">
        <v>2552</v>
      </c>
      <c r="N23" s="131" t="s">
        <v>2453</v>
      </c>
      <c r="O23" s="148" t="s">
        <v>2471</v>
      </c>
      <c r="P23" s="148"/>
      <c r="Q23" s="151">
        <v>44359.440972222219</v>
      </c>
    </row>
    <row r="24" spans="1:17" s="93" customFormat="1" ht="18" x14ac:dyDescent="0.25">
      <c r="A24" s="148" t="str">
        <f>VLOOKUP(E24,'LISTADO ATM'!$A$2:$C$898,3,0)</f>
        <v>NORTE</v>
      </c>
      <c r="B24" s="126">
        <v>3335917872</v>
      </c>
      <c r="C24" s="132">
        <v>44358.872824074075</v>
      </c>
      <c r="D24" s="132" t="s">
        <v>2181</v>
      </c>
      <c r="E24" s="121">
        <v>119</v>
      </c>
      <c r="F24" s="148" t="str">
        <f>VLOOKUP(E24,VIP!$A$2:$O13731,2,0)</f>
        <v>DRBR119</v>
      </c>
      <c r="G24" s="148" t="str">
        <f>VLOOKUP(E24,'LISTADO ATM'!$A$2:$B$897,2,0)</f>
        <v>ATM Oficina La Barranquita</v>
      </c>
      <c r="H24" s="148" t="str">
        <f>VLOOKUP(E24,VIP!$A$2:$O18594,7,FALSE)</f>
        <v>N/A</v>
      </c>
      <c r="I24" s="148" t="str">
        <f>VLOOKUP(E24,VIP!$A$2:$O10559,8,FALSE)</f>
        <v>N/A</v>
      </c>
      <c r="J24" s="148" t="str">
        <f>VLOOKUP(E24,VIP!$A$2:$O10509,8,FALSE)</f>
        <v>N/A</v>
      </c>
      <c r="K24" s="148" t="str">
        <f>VLOOKUP(E24,VIP!$A$2:$O14083,6,0)</f>
        <v>N/A</v>
      </c>
      <c r="L24" s="122" t="s">
        <v>2219</v>
      </c>
      <c r="M24" s="150" t="s">
        <v>2552</v>
      </c>
      <c r="N24" s="131" t="s">
        <v>2453</v>
      </c>
      <c r="O24" s="148" t="s">
        <v>2549</v>
      </c>
      <c r="P24" s="148"/>
      <c r="Q24" s="151">
        <v>44359.421527777777</v>
      </c>
    </row>
    <row r="25" spans="1:17" s="93" customFormat="1" ht="18" x14ac:dyDescent="0.25">
      <c r="A25" s="148" t="str">
        <f>VLOOKUP(E25,'LISTADO ATM'!$A$2:$C$898,3,0)</f>
        <v>DISTRITO NACIONAL</v>
      </c>
      <c r="B25" s="126">
        <v>3335917876</v>
      </c>
      <c r="C25" s="132">
        <v>44358.932175925926</v>
      </c>
      <c r="D25" s="132" t="s">
        <v>2449</v>
      </c>
      <c r="E25" s="121">
        <v>714</v>
      </c>
      <c r="F25" s="148" t="str">
        <f>VLOOKUP(E25,VIP!$A$2:$O13728,2,0)</f>
        <v>DRBR16M</v>
      </c>
      <c r="G25" s="148" t="str">
        <f>VLOOKUP(E25,'LISTADO ATM'!$A$2:$B$897,2,0)</f>
        <v xml:space="preserve">ATM Hospital de Herrera </v>
      </c>
      <c r="H25" s="148" t="str">
        <f>VLOOKUP(E25,VIP!$A$2:$O18591,7,FALSE)</f>
        <v>Si</v>
      </c>
      <c r="I25" s="148" t="str">
        <f>VLOOKUP(E25,VIP!$A$2:$O10556,8,FALSE)</f>
        <v>Si</v>
      </c>
      <c r="J25" s="148" t="str">
        <f>VLOOKUP(E25,VIP!$A$2:$O10506,8,FALSE)</f>
        <v>Si</v>
      </c>
      <c r="K25" s="148" t="str">
        <f>VLOOKUP(E25,VIP!$A$2:$O14080,6,0)</f>
        <v>NO</v>
      </c>
      <c r="L25" s="122" t="s">
        <v>2442</v>
      </c>
      <c r="M25" s="150" t="s">
        <v>2552</v>
      </c>
      <c r="N25" s="131" t="s">
        <v>2453</v>
      </c>
      <c r="O25" s="148" t="s">
        <v>2454</v>
      </c>
      <c r="P25" s="148"/>
      <c r="Q25" s="151">
        <v>44359.586805555555</v>
      </c>
    </row>
    <row r="26" spans="1:17" s="93" customFormat="1" ht="18" x14ac:dyDescent="0.25">
      <c r="A26" s="148" t="str">
        <f>VLOOKUP(E26,'LISTADO ATM'!$A$2:$C$898,3,0)</f>
        <v>SUR</v>
      </c>
      <c r="B26" s="126">
        <v>3335917877</v>
      </c>
      <c r="C26" s="132">
        <v>44358.935960648145</v>
      </c>
      <c r="D26" s="132" t="s">
        <v>2449</v>
      </c>
      <c r="E26" s="121">
        <v>356</v>
      </c>
      <c r="F26" s="148" t="str">
        <f>VLOOKUP(E26,VIP!$A$2:$O13727,2,0)</f>
        <v>DRBR356</v>
      </c>
      <c r="G26" s="148" t="str">
        <f>VLOOKUP(E26,'LISTADO ATM'!$A$2:$B$897,2,0)</f>
        <v xml:space="preserve">ATM Estación Sigma (San Cristóbal) </v>
      </c>
      <c r="H26" s="148" t="str">
        <f>VLOOKUP(E26,VIP!$A$2:$O18590,7,FALSE)</f>
        <v>Si</v>
      </c>
      <c r="I26" s="148" t="str">
        <f>VLOOKUP(E26,VIP!$A$2:$O10555,8,FALSE)</f>
        <v>Si</v>
      </c>
      <c r="J26" s="148" t="str">
        <f>VLOOKUP(E26,VIP!$A$2:$O10505,8,FALSE)</f>
        <v>Si</v>
      </c>
      <c r="K26" s="148" t="str">
        <f>VLOOKUP(E26,VIP!$A$2:$O14079,6,0)</f>
        <v>NO</v>
      </c>
      <c r="L26" s="122" t="s">
        <v>2442</v>
      </c>
      <c r="M26" s="150" t="s">
        <v>2552</v>
      </c>
      <c r="N26" s="131" t="s">
        <v>2453</v>
      </c>
      <c r="O26" s="148" t="s">
        <v>2454</v>
      </c>
      <c r="P26" s="148"/>
      <c r="Q26" s="151">
        <v>44359.588194444441</v>
      </c>
    </row>
    <row r="27" spans="1:17" s="93" customFormat="1" ht="18" x14ac:dyDescent="0.25">
      <c r="A27" s="148" t="str">
        <f>VLOOKUP(E27,'LISTADO ATM'!$A$2:$C$898,3,0)</f>
        <v>NORTE</v>
      </c>
      <c r="B27" s="126">
        <v>3335917878</v>
      </c>
      <c r="C27" s="132">
        <v>44358.937673611108</v>
      </c>
      <c r="D27" s="132" t="s">
        <v>2181</v>
      </c>
      <c r="E27" s="121">
        <v>632</v>
      </c>
      <c r="F27" s="148" t="str">
        <f>VLOOKUP(E27,VIP!$A$2:$O13726,2,0)</f>
        <v>DRBR263</v>
      </c>
      <c r="G27" s="148" t="str">
        <f>VLOOKUP(E27,'LISTADO ATM'!$A$2:$B$897,2,0)</f>
        <v xml:space="preserve">ATM Autobanco Gurabo </v>
      </c>
      <c r="H27" s="148" t="str">
        <f>VLOOKUP(E27,VIP!$A$2:$O18589,7,FALSE)</f>
        <v>Si</v>
      </c>
      <c r="I27" s="148" t="str">
        <f>VLOOKUP(E27,VIP!$A$2:$O10554,8,FALSE)</f>
        <v>Si</v>
      </c>
      <c r="J27" s="148" t="str">
        <f>VLOOKUP(E27,VIP!$A$2:$O10504,8,FALSE)</f>
        <v>Si</v>
      </c>
      <c r="K27" s="148" t="str">
        <f>VLOOKUP(E27,VIP!$A$2:$O14078,6,0)</f>
        <v>NO</v>
      </c>
      <c r="L27" s="122" t="s">
        <v>2245</v>
      </c>
      <c r="M27" s="150" t="s">
        <v>2552</v>
      </c>
      <c r="N27" s="131" t="s">
        <v>2453</v>
      </c>
      <c r="O27" s="148" t="s">
        <v>2549</v>
      </c>
      <c r="P27" s="148"/>
      <c r="Q27" s="151">
        <v>44359.593055555553</v>
      </c>
    </row>
    <row r="28" spans="1:17" s="93" customFormat="1" ht="18" x14ac:dyDescent="0.25">
      <c r="A28" s="148" t="str">
        <f>VLOOKUP(E28,'LISTADO ATM'!$A$2:$C$898,3,0)</f>
        <v>NORTE</v>
      </c>
      <c r="B28" s="126">
        <v>3335917879</v>
      </c>
      <c r="C28" s="132">
        <v>44359.000300925924</v>
      </c>
      <c r="D28" s="132" t="s">
        <v>2181</v>
      </c>
      <c r="E28" s="121">
        <v>854</v>
      </c>
      <c r="F28" s="148" t="str">
        <f>VLOOKUP(E28,VIP!$A$2:$O13728,2,0)</f>
        <v>DRBR854</v>
      </c>
      <c r="G28" s="148" t="str">
        <f>VLOOKUP(E28,'LISTADO ATM'!$A$2:$B$897,2,0)</f>
        <v xml:space="preserve">ATM Centro Comercial Blanco Batista </v>
      </c>
      <c r="H28" s="148" t="str">
        <f>VLOOKUP(E28,VIP!$A$2:$O18591,7,FALSE)</f>
        <v>Si</v>
      </c>
      <c r="I28" s="148" t="str">
        <f>VLOOKUP(E28,VIP!$A$2:$O10556,8,FALSE)</f>
        <v>Si</v>
      </c>
      <c r="J28" s="148" t="str">
        <f>VLOOKUP(E28,VIP!$A$2:$O10506,8,FALSE)</f>
        <v>Si</v>
      </c>
      <c r="K28" s="148" t="str">
        <f>VLOOKUP(E28,VIP!$A$2:$O14080,6,0)</f>
        <v>NO</v>
      </c>
      <c r="L28" s="122" t="s">
        <v>2219</v>
      </c>
      <c r="M28" s="150" t="s">
        <v>2552</v>
      </c>
      <c r="N28" s="131" t="s">
        <v>2453</v>
      </c>
      <c r="O28" s="148" t="s">
        <v>2549</v>
      </c>
      <c r="P28" s="148"/>
      <c r="Q28" s="151">
        <v>44359.423611111109</v>
      </c>
    </row>
    <row r="29" spans="1:17" s="93" customFormat="1" ht="18" x14ac:dyDescent="0.25">
      <c r="A29" s="148" t="str">
        <f>VLOOKUP(E29,'LISTADO ATM'!$A$2:$C$898,3,0)</f>
        <v>ESTE</v>
      </c>
      <c r="B29" s="126">
        <v>3335917880</v>
      </c>
      <c r="C29" s="132">
        <v>44359.001087962963</v>
      </c>
      <c r="D29" s="132" t="s">
        <v>2180</v>
      </c>
      <c r="E29" s="121">
        <v>680</v>
      </c>
      <c r="F29" s="148" t="str">
        <f>VLOOKUP(E29,VIP!$A$2:$O13727,2,0)</f>
        <v>DRBR680</v>
      </c>
      <c r="G29" s="148" t="str">
        <f>VLOOKUP(E29,'LISTADO ATM'!$A$2:$B$897,2,0)</f>
        <v>ATM Hotel Royalton</v>
      </c>
      <c r="H29" s="148" t="str">
        <f>VLOOKUP(E29,VIP!$A$2:$O18590,7,FALSE)</f>
        <v>NO</v>
      </c>
      <c r="I29" s="148" t="str">
        <f>VLOOKUP(E29,VIP!$A$2:$O10555,8,FALSE)</f>
        <v>NO</v>
      </c>
      <c r="J29" s="148" t="str">
        <f>VLOOKUP(E29,VIP!$A$2:$O10505,8,FALSE)</f>
        <v>NO</v>
      </c>
      <c r="K29" s="148" t="str">
        <f>VLOOKUP(E29,VIP!$A$2:$O14079,6,0)</f>
        <v>NO</v>
      </c>
      <c r="L29" s="122" t="s">
        <v>2219</v>
      </c>
      <c r="M29" s="150" t="s">
        <v>2552</v>
      </c>
      <c r="N29" s="131" t="s">
        <v>2453</v>
      </c>
      <c r="O29" s="148" t="s">
        <v>2455</v>
      </c>
      <c r="P29" s="148"/>
      <c r="Q29" s="151">
        <v>44359.572916666664</v>
      </c>
    </row>
    <row r="30" spans="1:17" s="93" customFormat="1" ht="18" x14ac:dyDescent="0.25">
      <c r="A30" s="148" t="str">
        <f>VLOOKUP(E30,'LISTADO ATM'!$A$2:$C$898,3,0)</f>
        <v>DISTRITO NACIONAL</v>
      </c>
      <c r="B30" s="126">
        <v>3335917887</v>
      </c>
      <c r="C30" s="132">
        <v>44359.347615740742</v>
      </c>
      <c r="D30" s="132" t="s">
        <v>2180</v>
      </c>
      <c r="E30" s="121">
        <v>327</v>
      </c>
      <c r="F30" s="148" t="str">
        <f>VLOOKUP(E30,VIP!$A$2:$O13731,2,0)</f>
        <v>DRBR327</v>
      </c>
      <c r="G30" s="148" t="str">
        <f>VLOOKUP(E30,'LISTADO ATM'!$A$2:$B$897,2,0)</f>
        <v xml:space="preserve">ATM UNP CCN (Nacional 27 de Febrero) </v>
      </c>
      <c r="H30" s="148" t="str">
        <f>VLOOKUP(E30,VIP!$A$2:$O18594,7,FALSE)</f>
        <v>Si</v>
      </c>
      <c r="I30" s="148" t="str">
        <f>VLOOKUP(E30,VIP!$A$2:$O10559,8,FALSE)</f>
        <v>Si</v>
      </c>
      <c r="J30" s="148" t="str">
        <f>VLOOKUP(E30,VIP!$A$2:$O10509,8,FALSE)</f>
        <v>Si</v>
      </c>
      <c r="K30" s="148" t="str">
        <f>VLOOKUP(E30,VIP!$A$2:$O14083,6,0)</f>
        <v>NO</v>
      </c>
      <c r="L30" s="122" t="s">
        <v>2219</v>
      </c>
      <c r="M30" s="150" t="s">
        <v>2552</v>
      </c>
      <c r="N30" s="131" t="s">
        <v>2453</v>
      </c>
      <c r="O30" s="148" t="s">
        <v>2455</v>
      </c>
      <c r="P30" s="148"/>
      <c r="Q30" s="151">
        <v>44359.564583333333</v>
      </c>
    </row>
    <row r="31" spans="1:17" s="93" customFormat="1" ht="18" x14ac:dyDescent="0.25">
      <c r="A31" s="148" t="str">
        <f>VLOOKUP(E31,'LISTADO ATM'!$A$2:$C$898,3,0)</f>
        <v>NORTE</v>
      </c>
      <c r="B31" s="126">
        <v>3335917902</v>
      </c>
      <c r="C31" s="132">
        <v>44359.378125000003</v>
      </c>
      <c r="D31" s="132" t="s">
        <v>2180</v>
      </c>
      <c r="E31" s="121">
        <v>444</v>
      </c>
      <c r="F31" s="148" t="str">
        <f>VLOOKUP(E31,VIP!$A$2:$O13729,2,0)</f>
        <v>DRBR444</v>
      </c>
      <c r="G31" s="148" t="str">
        <f>VLOOKUP(E31,'LISTADO ATM'!$A$2:$B$897,2,0)</f>
        <v xml:space="preserve">ATM Hospital Metropolitano de (Santiago) (HOMS) </v>
      </c>
      <c r="H31" s="148" t="str">
        <f>VLOOKUP(E31,VIP!$A$2:$O18592,7,FALSE)</f>
        <v>Si</v>
      </c>
      <c r="I31" s="148" t="str">
        <f>VLOOKUP(E31,VIP!$A$2:$O10557,8,FALSE)</f>
        <v>Si</v>
      </c>
      <c r="J31" s="148" t="str">
        <f>VLOOKUP(E31,VIP!$A$2:$O10507,8,FALSE)</f>
        <v>Si</v>
      </c>
      <c r="K31" s="148" t="str">
        <f>VLOOKUP(E31,VIP!$A$2:$O14081,6,0)</f>
        <v>NO</v>
      </c>
      <c r="L31" s="122" t="s">
        <v>2466</v>
      </c>
      <c r="M31" s="150" t="s">
        <v>2552</v>
      </c>
      <c r="N31" s="131" t="s">
        <v>2453</v>
      </c>
      <c r="O31" s="148" t="s">
        <v>2455</v>
      </c>
      <c r="P31" s="148"/>
      <c r="Q31" s="151">
        <v>44359.581250000003</v>
      </c>
    </row>
    <row r="32" spans="1:17" s="93" customFormat="1" ht="18" x14ac:dyDescent="0.25">
      <c r="A32" s="148" t="str">
        <f>VLOOKUP(E32,'LISTADO ATM'!$A$2:$C$898,3,0)</f>
        <v>NORTE</v>
      </c>
      <c r="B32" s="126" t="s">
        <v>2606</v>
      </c>
      <c r="C32" s="132">
        <v>44359.438449074078</v>
      </c>
      <c r="D32" s="132" t="s">
        <v>2470</v>
      </c>
      <c r="E32" s="121">
        <v>396</v>
      </c>
      <c r="F32" s="148" t="str">
        <f>VLOOKUP(E32,VIP!$A$2:$O13737,2,0)</f>
        <v>DRBR396</v>
      </c>
      <c r="G32" s="148" t="str">
        <f>VLOOKUP(E32,'LISTADO ATM'!$A$2:$B$897,2,0)</f>
        <v xml:space="preserve">ATM Oficina Plaza Ulloa (La Fuente) </v>
      </c>
      <c r="H32" s="148" t="str">
        <f>VLOOKUP(E32,VIP!$A$2:$O18600,7,FALSE)</f>
        <v>Si</v>
      </c>
      <c r="I32" s="148" t="str">
        <f>VLOOKUP(E32,VIP!$A$2:$O10565,8,FALSE)</f>
        <v>Si</v>
      </c>
      <c r="J32" s="148" t="str">
        <f>VLOOKUP(E32,VIP!$A$2:$O10515,8,FALSE)</f>
        <v>Si</v>
      </c>
      <c r="K32" s="148" t="str">
        <f>VLOOKUP(E32,VIP!$A$2:$O14089,6,0)</f>
        <v>NO</v>
      </c>
      <c r="L32" s="122" t="s">
        <v>2418</v>
      </c>
      <c r="M32" s="150" t="s">
        <v>2552</v>
      </c>
      <c r="N32" s="131" t="s">
        <v>2453</v>
      </c>
      <c r="O32" s="148" t="s">
        <v>2471</v>
      </c>
      <c r="P32" s="148"/>
      <c r="Q32" s="151">
        <v>44359.585416666669</v>
      </c>
    </row>
    <row r="33" spans="1:17" s="93" customFormat="1" ht="18" x14ac:dyDescent="0.25">
      <c r="A33" s="148" t="str">
        <f>VLOOKUP(E33,'LISTADO ATM'!$A$2:$C$898,3,0)</f>
        <v>NORTE</v>
      </c>
      <c r="B33" s="126">
        <v>3335918100</v>
      </c>
      <c r="C33" s="132">
        <v>44359.489525462966</v>
      </c>
      <c r="D33" s="132" t="s">
        <v>2181</v>
      </c>
      <c r="E33" s="121">
        <v>937</v>
      </c>
      <c r="F33" s="148" t="str">
        <f>VLOOKUP(E33,VIP!$A$2:$O13757,2,0)</f>
        <v>DRBR937</v>
      </c>
      <c r="G33" s="148" t="str">
        <f>VLOOKUP(E33,'LISTADO ATM'!$A$2:$B$897,2,0)</f>
        <v xml:space="preserve">ATM Autobanco Oficina La Vega II </v>
      </c>
      <c r="H33" s="148" t="str">
        <f>VLOOKUP(E33,VIP!$A$2:$O18620,7,FALSE)</f>
        <v>Si</v>
      </c>
      <c r="I33" s="148" t="str">
        <f>VLOOKUP(E33,VIP!$A$2:$O10585,8,FALSE)</f>
        <v>Si</v>
      </c>
      <c r="J33" s="148" t="str">
        <f>VLOOKUP(E33,VIP!$A$2:$O10535,8,FALSE)</f>
        <v>Si</v>
      </c>
      <c r="K33" s="148" t="str">
        <f>VLOOKUP(E33,VIP!$A$2:$O14109,6,0)</f>
        <v>NO</v>
      </c>
      <c r="L33" s="122" t="s">
        <v>2219</v>
      </c>
      <c r="M33" s="150" t="s">
        <v>2552</v>
      </c>
      <c r="N33" s="131" t="s">
        <v>2453</v>
      </c>
      <c r="O33" s="148" t="s">
        <v>2604</v>
      </c>
      <c r="P33" s="148"/>
      <c r="Q33" s="151">
        <v>44359.626388888886</v>
      </c>
    </row>
    <row r="34" spans="1:17" s="93" customFormat="1" ht="18" x14ac:dyDescent="0.25">
      <c r="A34" s="148" t="str">
        <f>VLOOKUP(E34,'LISTADO ATM'!$A$2:$C$898,3,0)</f>
        <v>DISTRITO NACIONAL</v>
      </c>
      <c r="B34" s="126">
        <v>3335918112</v>
      </c>
      <c r="C34" s="132">
        <v>44359.512314814812</v>
      </c>
      <c r="D34" s="132" t="s">
        <v>2449</v>
      </c>
      <c r="E34" s="121">
        <v>967</v>
      </c>
      <c r="F34" s="148" t="str">
        <f>VLOOKUP(E34,VIP!$A$2:$O13756,2,0)</f>
        <v>DRBR967</v>
      </c>
      <c r="G34" s="148" t="str">
        <f>VLOOKUP(E34,'LISTADO ATM'!$A$2:$B$897,2,0)</f>
        <v xml:space="preserve">ATM UNP Hiper Olé Autopista Duarte </v>
      </c>
      <c r="H34" s="148" t="str">
        <f>VLOOKUP(E34,VIP!$A$2:$O18619,7,FALSE)</f>
        <v>Si</v>
      </c>
      <c r="I34" s="148" t="str">
        <f>VLOOKUP(E34,VIP!$A$2:$O10584,8,FALSE)</f>
        <v>Si</v>
      </c>
      <c r="J34" s="148" t="str">
        <f>VLOOKUP(E34,VIP!$A$2:$O10534,8,FALSE)</f>
        <v>Si</v>
      </c>
      <c r="K34" s="148" t="str">
        <f>VLOOKUP(E34,VIP!$A$2:$O14108,6,0)</f>
        <v>NO</v>
      </c>
      <c r="L34" s="122" t="s">
        <v>2418</v>
      </c>
      <c r="M34" s="150" t="s">
        <v>2552</v>
      </c>
      <c r="N34" s="131" t="s">
        <v>2453</v>
      </c>
      <c r="O34" s="148" t="s">
        <v>2454</v>
      </c>
      <c r="P34" s="148"/>
      <c r="Q34" s="151">
        <v>44359.626388888886</v>
      </c>
    </row>
    <row r="35" spans="1:17" s="93" customFormat="1" ht="18" x14ac:dyDescent="0.25">
      <c r="A35" s="148" t="str">
        <f>VLOOKUP(E35,'LISTADO ATM'!$A$2:$C$898,3,0)</f>
        <v>NORTE</v>
      </c>
      <c r="B35" s="126">
        <v>3335918128</v>
      </c>
      <c r="C35" s="132">
        <v>44359.527928240743</v>
      </c>
      <c r="D35" s="132" t="s">
        <v>2470</v>
      </c>
      <c r="E35" s="121">
        <v>8</v>
      </c>
      <c r="F35" s="148" t="str">
        <f>VLOOKUP(E35,VIP!$A$2:$O13753,2,0)</f>
        <v>DRBR008</v>
      </c>
      <c r="G35" s="148" t="str">
        <f>VLOOKUP(E35,'LISTADO ATM'!$A$2:$B$897,2,0)</f>
        <v>ATM Autoservicio Yaque</v>
      </c>
      <c r="H35" s="148" t="str">
        <f>VLOOKUP(E35,VIP!$A$2:$O18616,7,FALSE)</f>
        <v>Si</v>
      </c>
      <c r="I35" s="148" t="str">
        <f>VLOOKUP(E35,VIP!$A$2:$O10581,8,FALSE)</f>
        <v>Si</v>
      </c>
      <c r="J35" s="148" t="str">
        <f>VLOOKUP(E35,VIP!$A$2:$O10531,8,FALSE)</f>
        <v>Si</v>
      </c>
      <c r="K35" s="148" t="str">
        <f>VLOOKUP(E35,VIP!$A$2:$O14105,6,0)</f>
        <v>NO</v>
      </c>
      <c r="L35" s="122" t="s">
        <v>2548</v>
      </c>
      <c r="M35" s="150" t="s">
        <v>2552</v>
      </c>
      <c r="N35" s="131" t="s">
        <v>2453</v>
      </c>
      <c r="O35" s="148" t="s">
        <v>2471</v>
      </c>
      <c r="P35" s="148"/>
      <c r="Q35" s="151">
        <v>44359.621527777781</v>
      </c>
    </row>
    <row r="36" spans="1:17" s="93" customFormat="1" ht="18" x14ac:dyDescent="0.25">
      <c r="A36" s="148" t="str">
        <f>VLOOKUP(E36,'LISTADO ATM'!$A$2:$C$898,3,0)</f>
        <v>DISTRITO NACIONAL</v>
      </c>
      <c r="B36" s="126">
        <v>3335918129</v>
      </c>
      <c r="C36" s="132">
        <v>44359.528657407405</v>
      </c>
      <c r="D36" s="132" t="s">
        <v>2180</v>
      </c>
      <c r="E36" s="121">
        <v>678</v>
      </c>
      <c r="F36" s="148" t="str">
        <f>VLOOKUP(E36,VIP!$A$2:$O13752,2,0)</f>
        <v>DRBR678</v>
      </c>
      <c r="G36" s="148" t="str">
        <f>VLOOKUP(E36,'LISTADO ATM'!$A$2:$B$897,2,0)</f>
        <v>ATM Eco Petroleo San Isidro</v>
      </c>
      <c r="H36" s="148" t="str">
        <f>VLOOKUP(E36,VIP!$A$2:$O18615,7,FALSE)</f>
        <v>Si</v>
      </c>
      <c r="I36" s="148" t="str">
        <f>VLOOKUP(E36,VIP!$A$2:$O10580,8,FALSE)</f>
        <v>Si</v>
      </c>
      <c r="J36" s="148" t="str">
        <f>VLOOKUP(E36,VIP!$A$2:$O10530,8,FALSE)</f>
        <v>Si</v>
      </c>
      <c r="K36" s="148" t="str">
        <f>VLOOKUP(E36,VIP!$A$2:$O14104,6,0)</f>
        <v>NO</v>
      </c>
      <c r="L36" s="122" t="s">
        <v>2245</v>
      </c>
      <c r="M36" s="150" t="s">
        <v>2552</v>
      </c>
      <c r="N36" s="131" t="s">
        <v>2453</v>
      </c>
      <c r="O36" s="148" t="s">
        <v>2455</v>
      </c>
      <c r="P36" s="148"/>
      <c r="Q36" s="151">
        <v>44359.618750000001</v>
      </c>
    </row>
    <row r="37" spans="1:17" s="93" customFormat="1" ht="18" x14ac:dyDescent="0.25">
      <c r="A37" s="148" t="str">
        <f>VLOOKUP(E37,'LISTADO ATM'!$A$2:$C$898,3,0)</f>
        <v>DISTRITO NACIONAL</v>
      </c>
      <c r="B37" s="126">
        <v>3335918141</v>
      </c>
      <c r="C37" s="132">
        <v>44359.531342592592</v>
      </c>
      <c r="D37" s="132" t="s">
        <v>2180</v>
      </c>
      <c r="E37" s="121">
        <v>719</v>
      </c>
      <c r="F37" s="148" t="str">
        <f>VLOOKUP(E37,VIP!$A$2:$O13747,2,0)</f>
        <v>DRBR419</v>
      </c>
      <c r="G37" s="148" t="str">
        <f>VLOOKUP(E37,'LISTADO ATM'!$A$2:$B$897,2,0)</f>
        <v xml:space="preserve">ATM Ayuntamiento Municipal San Luís </v>
      </c>
      <c r="H37" s="148" t="str">
        <f>VLOOKUP(E37,VIP!$A$2:$O18610,7,FALSE)</f>
        <v>Si</v>
      </c>
      <c r="I37" s="148" t="str">
        <f>VLOOKUP(E37,VIP!$A$2:$O10575,8,FALSE)</f>
        <v>Si</v>
      </c>
      <c r="J37" s="148" t="str">
        <f>VLOOKUP(E37,VIP!$A$2:$O10525,8,FALSE)</f>
        <v>Si</v>
      </c>
      <c r="K37" s="148" t="str">
        <f>VLOOKUP(E37,VIP!$A$2:$O14099,6,0)</f>
        <v>NO</v>
      </c>
      <c r="L37" s="122" t="s">
        <v>2245</v>
      </c>
      <c r="M37" s="150" t="s">
        <v>2552</v>
      </c>
      <c r="N37" s="131" t="s">
        <v>2453</v>
      </c>
      <c r="O37" s="148" t="s">
        <v>2455</v>
      </c>
      <c r="P37" s="148"/>
      <c r="Q37" s="151">
        <v>44359.618750000001</v>
      </c>
    </row>
    <row r="38" spans="1:17" s="93" customFormat="1" ht="18" x14ac:dyDescent="0.25">
      <c r="A38" s="148" t="str">
        <f>VLOOKUP(E38,'LISTADO ATM'!$A$2:$C$898,3,0)</f>
        <v>DISTRITO NACIONAL</v>
      </c>
      <c r="B38" s="126">
        <v>3335918148</v>
      </c>
      <c r="C38" s="132">
        <v>44359.532592592594</v>
      </c>
      <c r="D38" s="132" t="s">
        <v>2180</v>
      </c>
      <c r="E38" s="121">
        <v>896</v>
      </c>
      <c r="F38" s="148" t="str">
        <f>VLOOKUP(E38,VIP!$A$2:$O13746,2,0)</f>
        <v>DRBR896</v>
      </c>
      <c r="G38" s="148" t="str">
        <f>VLOOKUP(E38,'LISTADO ATM'!$A$2:$B$897,2,0)</f>
        <v xml:space="preserve">ATM Campamento Militar 16 de Agosto I </v>
      </c>
      <c r="H38" s="148" t="str">
        <f>VLOOKUP(E38,VIP!$A$2:$O18609,7,FALSE)</f>
        <v>Si</v>
      </c>
      <c r="I38" s="148" t="str">
        <f>VLOOKUP(E38,VIP!$A$2:$O10574,8,FALSE)</f>
        <v>Si</v>
      </c>
      <c r="J38" s="148" t="str">
        <f>VLOOKUP(E38,VIP!$A$2:$O10524,8,FALSE)</f>
        <v>Si</v>
      </c>
      <c r="K38" s="148" t="str">
        <f>VLOOKUP(E38,VIP!$A$2:$O14098,6,0)</f>
        <v>NO</v>
      </c>
      <c r="L38" s="122" t="s">
        <v>2245</v>
      </c>
      <c r="M38" s="150" t="s">
        <v>2552</v>
      </c>
      <c r="N38" s="131" t="s">
        <v>2453</v>
      </c>
      <c r="O38" s="148" t="s">
        <v>2455</v>
      </c>
      <c r="P38" s="148"/>
      <c r="Q38" s="151">
        <v>44359.626388888886</v>
      </c>
    </row>
    <row r="39" spans="1:17" s="93" customFormat="1" ht="18" x14ac:dyDescent="0.25">
      <c r="A39" s="148" t="str">
        <f>VLOOKUP(E39,'LISTADO ATM'!$A$2:$C$898,3,0)</f>
        <v>NORTE</v>
      </c>
      <c r="B39" s="126">
        <v>3335918175</v>
      </c>
      <c r="C39" s="132">
        <v>44359.563032407408</v>
      </c>
      <c r="D39" s="132" t="s">
        <v>2181</v>
      </c>
      <c r="E39" s="121">
        <v>62</v>
      </c>
      <c r="F39" s="148" t="str">
        <f>VLOOKUP(E39,VIP!$A$2:$O13741,2,0)</f>
        <v>DRBR062</v>
      </c>
      <c r="G39" s="148" t="str">
        <f>VLOOKUP(E39,'LISTADO ATM'!$A$2:$B$897,2,0)</f>
        <v xml:space="preserve">ATM Oficina Dajabón </v>
      </c>
      <c r="H39" s="148" t="str">
        <f>VLOOKUP(E39,VIP!$A$2:$O18604,7,FALSE)</f>
        <v>Si</v>
      </c>
      <c r="I39" s="148" t="str">
        <f>VLOOKUP(E39,VIP!$A$2:$O10569,8,FALSE)</f>
        <v>Si</v>
      </c>
      <c r="J39" s="148" t="str">
        <f>VLOOKUP(E39,VIP!$A$2:$O10519,8,FALSE)</f>
        <v>Si</v>
      </c>
      <c r="K39" s="148" t="str">
        <f>VLOOKUP(E39,VIP!$A$2:$O14093,6,0)</f>
        <v>SI</v>
      </c>
      <c r="L39" s="122" t="s">
        <v>2466</v>
      </c>
      <c r="M39" s="150" t="s">
        <v>2552</v>
      </c>
      <c r="N39" s="131" t="s">
        <v>2453</v>
      </c>
      <c r="O39" s="148" t="s">
        <v>2604</v>
      </c>
      <c r="P39" s="148"/>
      <c r="Q39" s="151">
        <v>44359.620833333334</v>
      </c>
    </row>
    <row r="40" spans="1:17" s="93" customFormat="1" ht="18" x14ac:dyDescent="0.25">
      <c r="A40" s="148" t="str">
        <f>VLOOKUP(E40,'LISTADO ATM'!$A$2:$C$898,3,0)</f>
        <v>DISTRITO NACIONAL</v>
      </c>
      <c r="B40" s="126">
        <v>3335910002</v>
      </c>
      <c r="C40" s="132">
        <v>44351.65902777778</v>
      </c>
      <c r="D40" s="132" t="s">
        <v>2180</v>
      </c>
      <c r="E40" s="121">
        <v>744</v>
      </c>
      <c r="F40" s="148" t="str">
        <f>VLOOKUP(E40,VIP!$A$2:$O13694,2,0)</f>
        <v>DRBR289</v>
      </c>
      <c r="G40" s="148" t="str">
        <f>VLOOKUP(E40,'LISTADO ATM'!$A$2:$B$897,2,0)</f>
        <v xml:space="preserve">ATM Multicentro La Sirena Venezuela </v>
      </c>
      <c r="H40" s="148" t="str">
        <f>VLOOKUP(E40,VIP!$A$2:$O18557,7,FALSE)</f>
        <v>Si</v>
      </c>
      <c r="I40" s="148" t="str">
        <f>VLOOKUP(E40,VIP!$A$2:$O10522,8,FALSE)</f>
        <v>Si</v>
      </c>
      <c r="J40" s="148" t="str">
        <f>VLOOKUP(E40,VIP!$A$2:$O10472,8,FALSE)</f>
        <v>Si</v>
      </c>
      <c r="K40" s="148" t="str">
        <f>VLOOKUP(E40,VIP!$A$2:$O14046,6,0)</f>
        <v>SI</v>
      </c>
      <c r="L40" s="122" t="s">
        <v>2245</v>
      </c>
      <c r="M40" s="131" t="s">
        <v>2446</v>
      </c>
      <c r="N40" s="131" t="s">
        <v>2560</v>
      </c>
      <c r="O40" s="148" t="s">
        <v>2455</v>
      </c>
      <c r="P40" s="131"/>
      <c r="Q40" s="147" t="s">
        <v>2245</v>
      </c>
    </row>
    <row r="41" spans="1:17" s="93" customFormat="1" ht="18" x14ac:dyDescent="0.25">
      <c r="A41" s="148" t="str">
        <f>VLOOKUP(E41,'LISTADO ATM'!$A$2:$C$898,3,0)</f>
        <v>DISTRITO NACIONAL</v>
      </c>
      <c r="B41" s="126">
        <v>3335913967</v>
      </c>
      <c r="C41" s="132">
        <v>44356.055798611109</v>
      </c>
      <c r="D41" s="132" t="s">
        <v>2180</v>
      </c>
      <c r="E41" s="121">
        <v>909</v>
      </c>
      <c r="F41" s="148" t="str">
        <f>VLOOKUP(E41,VIP!$A$2:$O13749,2,0)</f>
        <v>DRBR01A</v>
      </c>
      <c r="G41" s="148" t="str">
        <f>VLOOKUP(E41,'LISTADO ATM'!$A$2:$B$897,2,0)</f>
        <v xml:space="preserve">ATM UNP UASD </v>
      </c>
      <c r="H41" s="148" t="str">
        <f>VLOOKUP(E41,VIP!$A$2:$O18612,7,FALSE)</f>
        <v>Si</v>
      </c>
      <c r="I41" s="148" t="str">
        <f>VLOOKUP(E41,VIP!$A$2:$O10577,8,FALSE)</f>
        <v>Si</v>
      </c>
      <c r="J41" s="148" t="str">
        <f>VLOOKUP(E41,VIP!$A$2:$O10527,8,FALSE)</f>
        <v>Si</v>
      </c>
      <c r="K41" s="148" t="str">
        <f>VLOOKUP(E41,VIP!$A$2:$O14101,6,0)</f>
        <v>SI</v>
      </c>
      <c r="L41" s="122" t="s">
        <v>2219</v>
      </c>
      <c r="M41" s="131" t="s">
        <v>2446</v>
      </c>
      <c r="N41" s="131" t="s">
        <v>2453</v>
      </c>
      <c r="O41" s="148" t="s">
        <v>2455</v>
      </c>
      <c r="P41" s="148"/>
      <c r="Q41" s="147" t="s">
        <v>2219</v>
      </c>
    </row>
    <row r="42" spans="1:17" s="93" customFormat="1" ht="18" x14ac:dyDescent="0.25">
      <c r="A42" s="148" t="str">
        <f>VLOOKUP(E42,'LISTADO ATM'!$A$2:$C$898,3,0)</f>
        <v>DISTRITO NACIONAL</v>
      </c>
      <c r="B42" s="126">
        <v>3335914888</v>
      </c>
      <c r="C42" s="132">
        <v>44356.609444444446</v>
      </c>
      <c r="D42" s="132" t="s">
        <v>2180</v>
      </c>
      <c r="E42" s="121">
        <v>13</v>
      </c>
      <c r="F42" s="148" t="str">
        <f>VLOOKUP(E42,VIP!$A$2:$O13706,2,0)</f>
        <v>DRBR013</v>
      </c>
      <c r="G42" s="148" t="str">
        <f>VLOOKUP(E42,'LISTADO ATM'!$A$2:$B$897,2,0)</f>
        <v xml:space="preserve">ATM CDEEE </v>
      </c>
      <c r="H42" s="148" t="str">
        <f>VLOOKUP(E42,VIP!$A$2:$O18569,7,FALSE)</f>
        <v>Si</v>
      </c>
      <c r="I42" s="148" t="str">
        <f>VLOOKUP(E42,VIP!$A$2:$O10534,8,FALSE)</f>
        <v>Si</v>
      </c>
      <c r="J42" s="148" t="str">
        <f>VLOOKUP(E42,VIP!$A$2:$O10484,8,FALSE)</f>
        <v>Si</v>
      </c>
      <c r="K42" s="148" t="str">
        <f>VLOOKUP(E42,VIP!$A$2:$O14058,6,0)</f>
        <v>NO</v>
      </c>
      <c r="L42" s="122" t="s">
        <v>2245</v>
      </c>
      <c r="M42" s="131" t="s">
        <v>2446</v>
      </c>
      <c r="N42" s="131" t="s">
        <v>2453</v>
      </c>
      <c r="O42" s="148" t="s">
        <v>2455</v>
      </c>
      <c r="P42" s="148"/>
      <c r="Q42" s="147" t="s">
        <v>2245</v>
      </c>
    </row>
    <row r="43" spans="1:17" s="93" customFormat="1" ht="18" x14ac:dyDescent="0.25">
      <c r="A43" s="148" t="str">
        <f>VLOOKUP(E43,'LISTADO ATM'!$A$2:$C$898,3,0)</f>
        <v>SUR</v>
      </c>
      <c r="B43" s="126">
        <v>3335915443</v>
      </c>
      <c r="C43" s="132">
        <v>44357.34447916667</v>
      </c>
      <c r="D43" s="132" t="s">
        <v>2180</v>
      </c>
      <c r="E43" s="121">
        <v>968</v>
      </c>
      <c r="F43" s="148" t="str">
        <f>VLOOKUP(E43,VIP!$A$2:$O13709,2,0)</f>
        <v>DRBR24I</v>
      </c>
      <c r="G43" s="148" t="str">
        <f>VLOOKUP(E43,'LISTADO ATM'!$A$2:$B$897,2,0)</f>
        <v xml:space="preserve">ATM UNP Mercado Baní </v>
      </c>
      <c r="H43" s="148" t="str">
        <f>VLOOKUP(E43,VIP!$A$2:$O18572,7,FALSE)</f>
        <v>Si</v>
      </c>
      <c r="I43" s="148" t="str">
        <f>VLOOKUP(E43,VIP!$A$2:$O10537,8,FALSE)</f>
        <v>Si</v>
      </c>
      <c r="J43" s="148" t="str">
        <f>VLOOKUP(E43,VIP!$A$2:$O10487,8,FALSE)</f>
        <v>Si</v>
      </c>
      <c r="K43" s="148" t="str">
        <f>VLOOKUP(E43,VIP!$A$2:$O14061,6,0)</f>
        <v>SI</v>
      </c>
      <c r="L43" s="122" t="s">
        <v>2219</v>
      </c>
      <c r="M43" s="131" t="s">
        <v>2446</v>
      </c>
      <c r="N43" s="131" t="s">
        <v>2453</v>
      </c>
      <c r="O43" s="148" t="s">
        <v>2455</v>
      </c>
      <c r="P43" s="148"/>
      <c r="Q43" s="147" t="s">
        <v>2219</v>
      </c>
    </row>
    <row r="44" spans="1:17" s="93" customFormat="1" ht="18" x14ac:dyDescent="0.25">
      <c r="A44" s="148" t="str">
        <f>VLOOKUP(E44,'LISTADO ATM'!$A$2:$C$898,3,0)</f>
        <v>NORTE</v>
      </c>
      <c r="B44" s="126">
        <v>3335916186</v>
      </c>
      <c r="C44" s="132">
        <v>44357.576388888891</v>
      </c>
      <c r="D44" s="132" t="s">
        <v>2180</v>
      </c>
      <c r="E44" s="121">
        <v>171</v>
      </c>
      <c r="F44" s="148" t="str">
        <f>VLOOKUP(E44,VIP!$A$2:$O13734,2,0)</f>
        <v>DRBR171</v>
      </c>
      <c r="G44" s="148" t="str">
        <f>VLOOKUP(E44,'LISTADO ATM'!$A$2:$B$897,2,0)</f>
        <v xml:space="preserve">ATM Oficina Moca </v>
      </c>
      <c r="H44" s="148" t="str">
        <f>VLOOKUP(E44,VIP!$A$2:$O18597,7,FALSE)</f>
        <v>Si</v>
      </c>
      <c r="I44" s="148" t="str">
        <f>VLOOKUP(E44,VIP!$A$2:$O10562,8,FALSE)</f>
        <v>Si</v>
      </c>
      <c r="J44" s="148" t="str">
        <f>VLOOKUP(E44,VIP!$A$2:$O10512,8,FALSE)</f>
        <v>Si</v>
      </c>
      <c r="K44" s="148" t="str">
        <f>VLOOKUP(E44,VIP!$A$2:$O14086,6,0)</f>
        <v>NO</v>
      </c>
      <c r="L44" s="122" t="s">
        <v>2548</v>
      </c>
      <c r="M44" s="131" t="s">
        <v>2446</v>
      </c>
      <c r="N44" s="131" t="s">
        <v>2453</v>
      </c>
      <c r="O44" s="148" t="s">
        <v>2471</v>
      </c>
      <c r="P44" s="148"/>
      <c r="Q44" s="131" t="s">
        <v>2548</v>
      </c>
    </row>
    <row r="45" spans="1:17" ht="18" x14ac:dyDescent="0.25">
      <c r="A45" s="148" t="str">
        <f>VLOOKUP(E45,'LISTADO ATM'!$A$2:$C$898,3,0)</f>
        <v>ESTE</v>
      </c>
      <c r="B45" s="126">
        <v>3335916514</v>
      </c>
      <c r="C45" s="132">
        <v>44357.684259259258</v>
      </c>
      <c r="D45" s="132" t="s">
        <v>2449</v>
      </c>
      <c r="E45" s="121">
        <v>429</v>
      </c>
      <c r="F45" s="148" t="str">
        <f>VLOOKUP(E45,VIP!$A$2:$O13719,2,0)</f>
        <v>DRBR429</v>
      </c>
      <c r="G45" s="148" t="str">
        <f>VLOOKUP(E45,'LISTADO ATM'!$A$2:$B$897,2,0)</f>
        <v xml:space="preserve">ATM Oficina Jumbo La Romana </v>
      </c>
      <c r="H45" s="148" t="str">
        <f>VLOOKUP(E45,VIP!$A$2:$O18582,7,FALSE)</f>
        <v>Si</v>
      </c>
      <c r="I45" s="148" t="str">
        <f>VLOOKUP(E45,VIP!$A$2:$O10547,8,FALSE)</f>
        <v>Si</v>
      </c>
      <c r="J45" s="148" t="str">
        <f>VLOOKUP(E45,VIP!$A$2:$O10497,8,FALSE)</f>
        <v>Si</v>
      </c>
      <c r="K45" s="148" t="str">
        <f>VLOOKUP(E45,VIP!$A$2:$O14071,6,0)</f>
        <v>NO</v>
      </c>
      <c r="L45" s="122" t="s">
        <v>2548</v>
      </c>
      <c r="M45" s="131" t="s">
        <v>2446</v>
      </c>
      <c r="N45" s="131" t="s">
        <v>2594</v>
      </c>
      <c r="O45" s="148" t="s">
        <v>2454</v>
      </c>
      <c r="P45" s="148"/>
      <c r="Q45" s="147" t="s">
        <v>2548</v>
      </c>
    </row>
    <row r="46" spans="1:17" ht="18" x14ac:dyDescent="0.25">
      <c r="A46" s="148" t="str">
        <f>VLOOKUP(E46,'LISTADO ATM'!$A$2:$C$898,3,0)</f>
        <v>DISTRITO NACIONAL</v>
      </c>
      <c r="B46" s="126">
        <v>3335917101</v>
      </c>
      <c r="C46" s="132">
        <v>44358.462951388887</v>
      </c>
      <c r="D46" s="132" t="s">
        <v>2180</v>
      </c>
      <c r="E46" s="121">
        <v>845</v>
      </c>
      <c r="F46" s="148" t="str">
        <f>VLOOKUP(E46,VIP!$A$2:$O13729,2,0)</f>
        <v>DRBR845</v>
      </c>
      <c r="G46" s="148" t="str">
        <f>VLOOKUP(E46,'LISTADO ATM'!$A$2:$B$897,2,0)</f>
        <v xml:space="preserve">ATM CERTV (Canal 4) </v>
      </c>
      <c r="H46" s="148" t="str">
        <f>VLOOKUP(E46,VIP!$A$2:$O18592,7,FALSE)</f>
        <v>Si</v>
      </c>
      <c r="I46" s="148" t="str">
        <f>VLOOKUP(E46,VIP!$A$2:$O10557,8,FALSE)</f>
        <v>Si</v>
      </c>
      <c r="J46" s="148" t="str">
        <f>VLOOKUP(E46,VIP!$A$2:$O10507,8,FALSE)</f>
        <v>Si</v>
      </c>
      <c r="K46" s="148" t="str">
        <f>VLOOKUP(E46,VIP!$A$2:$O14081,6,0)</f>
        <v>NO</v>
      </c>
      <c r="L46" s="122" t="s">
        <v>2219</v>
      </c>
      <c r="M46" s="131" t="s">
        <v>2446</v>
      </c>
      <c r="N46" s="131" t="s">
        <v>2560</v>
      </c>
      <c r="O46" s="148" t="s">
        <v>2455</v>
      </c>
      <c r="P46" s="148"/>
      <c r="Q46" s="147" t="s">
        <v>2219</v>
      </c>
    </row>
    <row r="47" spans="1:17" s="93" customFormat="1" ht="18" x14ac:dyDescent="0.25">
      <c r="A47" s="148" t="str">
        <f>VLOOKUP(E47,'LISTADO ATM'!$A$2:$C$898,3,0)</f>
        <v>DISTRITO NACIONAL</v>
      </c>
      <c r="B47" s="126">
        <v>3335917114</v>
      </c>
      <c r="C47" s="132">
        <v>44358.46503472222</v>
      </c>
      <c r="D47" s="132" t="s">
        <v>2180</v>
      </c>
      <c r="E47" s="121">
        <v>369</v>
      </c>
      <c r="F47" s="148" t="str">
        <f>VLOOKUP(E47,VIP!$A$2:$O13728,2,0)</f>
        <v xml:space="preserve">DRBR369 </v>
      </c>
      <c r="G47" s="148" t="str">
        <f>VLOOKUP(E47,'LISTADO ATM'!$A$2:$B$897,2,0)</f>
        <v>ATM Plaza Lama Aut. Duarte</v>
      </c>
      <c r="H47" s="148" t="str">
        <f>VLOOKUP(E47,VIP!$A$2:$O18591,7,FALSE)</f>
        <v>N/A</v>
      </c>
      <c r="I47" s="148" t="str">
        <f>VLOOKUP(E47,VIP!$A$2:$O10556,8,FALSE)</f>
        <v>N/A</v>
      </c>
      <c r="J47" s="148" t="str">
        <f>VLOOKUP(E47,VIP!$A$2:$O10506,8,FALSE)</f>
        <v>N/A</v>
      </c>
      <c r="K47" s="148" t="str">
        <f>VLOOKUP(E47,VIP!$A$2:$O14080,6,0)</f>
        <v>N/A</v>
      </c>
      <c r="L47" s="122" t="s">
        <v>2245</v>
      </c>
      <c r="M47" s="131" t="s">
        <v>2446</v>
      </c>
      <c r="N47" s="131" t="s">
        <v>2560</v>
      </c>
      <c r="O47" s="148" t="s">
        <v>2455</v>
      </c>
      <c r="P47" s="148"/>
      <c r="Q47" s="147" t="s">
        <v>2245</v>
      </c>
    </row>
    <row r="48" spans="1:17" s="93" customFormat="1" ht="18" x14ac:dyDescent="0.25">
      <c r="A48" s="148" t="str">
        <f>VLOOKUP(E48,'LISTADO ATM'!$A$2:$C$898,3,0)</f>
        <v>DISTRITO NACIONAL</v>
      </c>
      <c r="B48" s="126">
        <v>3335917420</v>
      </c>
      <c r="C48" s="132">
        <v>44358.568090277775</v>
      </c>
      <c r="D48" s="132" t="s">
        <v>2180</v>
      </c>
      <c r="E48" s="121">
        <v>688</v>
      </c>
      <c r="F48" s="148" t="str">
        <f>VLOOKUP(E48,VIP!$A$2:$O13722,2,0)</f>
        <v>DRBR688</v>
      </c>
      <c r="G48" s="148" t="str">
        <f>VLOOKUP(E48,'LISTADO ATM'!$A$2:$B$897,2,0)</f>
        <v>ATM Innova Centro Ave. Kennedy</v>
      </c>
      <c r="H48" s="148" t="str">
        <f>VLOOKUP(E48,VIP!$A$2:$O18585,7,FALSE)</f>
        <v>Si</v>
      </c>
      <c r="I48" s="148" t="str">
        <f>VLOOKUP(E48,VIP!$A$2:$O10550,8,FALSE)</f>
        <v>Si</v>
      </c>
      <c r="J48" s="148" t="str">
        <f>VLOOKUP(E48,VIP!$A$2:$O10500,8,FALSE)</f>
        <v>Si</v>
      </c>
      <c r="K48" s="148" t="str">
        <f>VLOOKUP(E48,VIP!$A$2:$O14074,6,0)</f>
        <v>NO</v>
      </c>
      <c r="L48" s="122" t="s">
        <v>2245</v>
      </c>
      <c r="M48" s="131" t="s">
        <v>2446</v>
      </c>
      <c r="N48" s="131" t="s">
        <v>2453</v>
      </c>
      <c r="O48" s="148" t="s">
        <v>2455</v>
      </c>
      <c r="P48" s="148"/>
      <c r="Q48" s="147" t="s">
        <v>2245</v>
      </c>
    </row>
    <row r="49" spans="1:17" s="93" customFormat="1" ht="18" x14ac:dyDescent="0.25">
      <c r="A49" s="148" t="str">
        <f>VLOOKUP(E49,'LISTADO ATM'!$A$2:$C$898,3,0)</f>
        <v>ESTE</v>
      </c>
      <c r="B49" s="126">
        <v>3335917598</v>
      </c>
      <c r="C49" s="132">
        <v>44358.643391203703</v>
      </c>
      <c r="D49" s="132" t="s">
        <v>2180</v>
      </c>
      <c r="E49" s="121">
        <v>608</v>
      </c>
      <c r="F49" s="148" t="str">
        <f>VLOOKUP(E49,VIP!$A$2:$O13725,2,0)</f>
        <v>DRBR305</v>
      </c>
      <c r="G49" s="148" t="str">
        <f>VLOOKUP(E49,'LISTADO ATM'!$A$2:$B$897,2,0)</f>
        <v xml:space="preserve">ATM Oficina Jumbo (San Pedro) </v>
      </c>
      <c r="H49" s="148" t="str">
        <f>VLOOKUP(E49,VIP!$A$2:$O18588,7,FALSE)</f>
        <v>Si</v>
      </c>
      <c r="I49" s="148" t="str">
        <f>VLOOKUP(E49,VIP!$A$2:$O10553,8,FALSE)</f>
        <v>Si</v>
      </c>
      <c r="J49" s="148" t="str">
        <f>VLOOKUP(E49,VIP!$A$2:$O10503,8,FALSE)</f>
        <v>Si</v>
      </c>
      <c r="K49" s="148" t="str">
        <f>VLOOKUP(E49,VIP!$A$2:$O14077,6,0)</f>
        <v>SI</v>
      </c>
      <c r="L49" s="122" t="s">
        <v>2219</v>
      </c>
      <c r="M49" s="131" t="s">
        <v>2446</v>
      </c>
      <c r="N49" s="131" t="s">
        <v>2453</v>
      </c>
      <c r="O49" s="148" t="s">
        <v>2455</v>
      </c>
      <c r="P49" s="148"/>
      <c r="Q49" s="147" t="s">
        <v>2219</v>
      </c>
    </row>
    <row r="50" spans="1:17" s="93" customFormat="1" ht="18" x14ac:dyDescent="0.25">
      <c r="A50" s="148" t="str">
        <f>VLOOKUP(E50,'LISTADO ATM'!$A$2:$C$898,3,0)</f>
        <v>SUR</v>
      </c>
      <c r="B50" s="126">
        <v>3335917628</v>
      </c>
      <c r="C50" s="132">
        <v>44358.651828703703</v>
      </c>
      <c r="D50" s="132" t="s">
        <v>2180</v>
      </c>
      <c r="E50" s="121">
        <v>962</v>
      </c>
      <c r="F50" s="148" t="str">
        <f>VLOOKUP(E50,VIP!$A$2:$O13722,2,0)</f>
        <v>DRBR962</v>
      </c>
      <c r="G50" s="148" t="str">
        <f>VLOOKUP(E50,'LISTADO ATM'!$A$2:$B$897,2,0)</f>
        <v xml:space="preserve">ATM Oficina Villa Ofelia II (San Juan) </v>
      </c>
      <c r="H50" s="148" t="str">
        <f>VLOOKUP(E50,VIP!$A$2:$O18585,7,FALSE)</f>
        <v>Si</v>
      </c>
      <c r="I50" s="148" t="str">
        <f>VLOOKUP(E50,VIP!$A$2:$O10550,8,FALSE)</f>
        <v>Si</v>
      </c>
      <c r="J50" s="148" t="str">
        <f>VLOOKUP(E50,VIP!$A$2:$O10500,8,FALSE)</f>
        <v>Si</v>
      </c>
      <c r="K50" s="148" t="str">
        <f>VLOOKUP(E50,VIP!$A$2:$O14074,6,0)</f>
        <v>NO</v>
      </c>
      <c r="L50" s="122" t="s">
        <v>2593</v>
      </c>
      <c r="M50" s="131" t="s">
        <v>2446</v>
      </c>
      <c r="N50" s="131" t="s">
        <v>2560</v>
      </c>
      <c r="O50" s="148" t="s">
        <v>2455</v>
      </c>
      <c r="P50" s="148"/>
      <c r="Q50" s="147" t="s">
        <v>2593</v>
      </c>
    </row>
    <row r="51" spans="1:17" s="93" customFormat="1" ht="18" x14ac:dyDescent="0.25">
      <c r="A51" s="148" t="str">
        <f>VLOOKUP(E51,'LISTADO ATM'!$A$2:$C$898,3,0)</f>
        <v>DISTRITO NACIONAL</v>
      </c>
      <c r="B51" s="126">
        <v>3335917765</v>
      </c>
      <c r="C51" s="132">
        <v>44358.693657407406</v>
      </c>
      <c r="D51" s="132" t="s">
        <v>2180</v>
      </c>
      <c r="E51" s="121">
        <v>240</v>
      </c>
      <c r="F51" s="148" t="str">
        <f>VLOOKUP(E51,VIP!$A$2:$O13736,2,0)</f>
        <v>DRBR24D</v>
      </c>
      <c r="G51" s="148" t="str">
        <f>VLOOKUP(E51,'LISTADO ATM'!$A$2:$B$897,2,0)</f>
        <v xml:space="preserve">ATM Oficina Carrefour I </v>
      </c>
      <c r="H51" s="148" t="str">
        <f>VLOOKUP(E51,VIP!$A$2:$O18599,7,FALSE)</f>
        <v>Si</v>
      </c>
      <c r="I51" s="148" t="str">
        <f>VLOOKUP(E51,VIP!$A$2:$O10564,8,FALSE)</f>
        <v>Si</v>
      </c>
      <c r="J51" s="148" t="str">
        <f>VLOOKUP(E51,VIP!$A$2:$O10514,8,FALSE)</f>
        <v>Si</v>
      </c>
      <c r="K51" s="148" t="str">
        <f>VLOOKUP(E51,VIP!$A$2:$O14088,6,0)</f>
        <v>SI</v>
      </c>
      <c r="L51" s="122" t="s">
        <v>2219</v>
      </c>
      <c r="M51" s="131" t="s">
        <v>2446</v>
      </c>
      <c r="N51" s="131" t="s">
        <v>2560</v>
      </c>
      <c r="O51" s="148" t="s">
        <v>2455</v>
      </c>
      <c r="P51" s="148"/>
      <c r="Q51" s="147" t="s">
        <v>2219</v>
      </c>
    </row>
    <row r="52" spans="1:17" s="93" customFormat="1" ht="18" x14ac:dyDescent="0.25">
      <c r="A52" s="148" t="str">
        <f>VLOOKUP(E52,'LISTADO ATM'!$A$2:$C$898,3,0)</f>
        <v>DISTRITO NACIONAL</v>
      </c>
      <c r="B52" s="126">
        <v>3335917775</v>
      </c>
      <c r="C52" s="132">
        <v>44358.697627314818</v>
      </c>
      <c r="D52" s="132" t="s">
        <v>2180</v>
      </c>
      <c r="E52" s="121">
        <v>43</v>
      </c>
      <c r="F52" s="148" t="str">
        <f>VLOOKUP(E52,VIP!$A$2:$O13735,2,0)</f>
        <v>DRBR043</v>
      </c>
      <c r="G52" s="148" t="str">
        <f>VLOOKUP(E52,'LISTADO ATM'!$A$2:$B$897,2,0)</f>
        <v xml:space="preserve">ATM Zona Franca San Isidro </v>
      </c>
      <c r="H52" s="148" t="str">
        <f>VLOOKUP(E52,VIP!$A$2:$O18598,7,FALSE)</f>
        <v>Si</v>
      </c>
      <c r="I52" s="148" t="str">
        <f>VLOOKUP(E52,VIP!$A$2:$O10563,8,FALSE)</f>
        <v>No</v>
      </c>
      <c r="J52" s="148" t="str">
        <f>VLOOKUP(E52,VIP!$A$2:$O10513,8,FALSE)</f>
        <v>No</v>
      </c>
      <c r="K52" s="148" t="str">
        <f>VLOOKUP(E52,VIP!$A$2:$O14087,6,0)</f>
        <v>NO</v>
      </c>
      <c r="L52" s="122" t="s">
        <v>2564</v>
      </c>
      <c r="M52" s="131" t="s">
        <v>2446</v>
      </c>
      <c r="N52" s="131" t="s">
        <v>2560</v>
      </c>
      <c r="O52" s="148" t="s">
        <v>2455</v>
      </c>
      <c r="P52" s="148"/>
      <c r="Q52" s="147" t="s">
        <v>2564</v>
      </c>
    </row>
    <row r="53" spans="1:17" s="93" customFormat="1" ht="18" x14ac:dyDescent="0.25">
      <c r="A53" s="148" t="str">
        <f>VLOOKUP(E53,'LISTADO ATM'!$A$2:$C$898,3,0)</f>
        <v>ESTE</v>
      </c>
      <c r="B53" s="126">
        <v>3335917804</v>
      </c>
      <c r="C53" s="132">
        <v>44358.708726851852</v>
      </c>
      <c r="D53" s="132" t="s">
        <v>2180</v>
      </c>
      <c r="E53" s="121">
        <v>368</v>
      </c>
      <c r="F53" s="148" t="str">
        <f>VLOOKUP(E53,VIP!$A$2:$O13730,2,0)</f>
        <v xml:space="preserve">DRBR368 </v>
      </c>
      <c r="G53" s="148" t="str">
        <f>VLOOKUP(E53,'LISTADO ATM'!$A$2:$B$897,2,0)</f>
        <v>ATM Ayuntamiento Peralvillo</v>
      </c>
      <c r="H53" s="148" t="str">
        <f>VLOOKUP(E53,VIP!$A$2:$O18593,7,FALSE)</f>
        <v>N/A</v>
      </c>
      <c r="I53" s="148" t="str">
        <f>VLOOKUP(E53,VIP!$A$2:$O10558,8,FALSE)</f>
        <v>N/A</v>
      </c>
      <c r="J53" s="148" t="str">
        <f>VLOOKUP(E53,VIP!$A$2:$O10508,8,FALSE)</f>
        <v>N/A</v>
      </c>
      <c r="K53" s="148" t="str">
        <f>VLOOKUP(E53,VIP!$A$2:$O14082,6,0)</f>
        <v>N/A</v>
      </c>
      <c r="L53" s="122" t="s">
        <v>2245</v>
      </c>
      <c r="M53" s="131" t="s">
        <v>2446</v>
      </c>
      <c r="N53" s="131" t="s">
        <v>2453</v>
      </c>
      <c r="O53" s="148" t="s">
        <v>2455</v>
      </c>
      <c r="P53" s="148"/>
      <c r="Q53" s="147" t="s">
        <v>2245</v>
      </c>
    </row>
    <row r="54" spans="1:17" s="93" customFormat="1" ht="18" x14ac:dyDescent="0.25">
      <c r="A54" s="148" t="str">
        <f>VLOOKUP(E54,'LISTADO ATM'!$A$2:$C$898,3,0)</f>
        <v>SUR</v>
      </c>
      <c r="B54" s="126">
        <v>3335917837</v>
      </c>
      <c r="C54" s="132">
        <v>44358.736331018517</v>
      </c>
      <c r="D54" s="132" t="s">
        <v>2180</v>
      </c>
      <c r="E54" s="121">
        <v>890</v>
      </c>
      <c r="F54" s="148" t="str">
        <f>VLOOKUP(E54,VIP!$A$2:$O13728,2,0)</f>
        <v>DRBR890</v>
      </c>
      <c r="G54" s="148" t="str">
        <f>VLOOKUP(E54,'LISTADO ATM'!$A$2:$B$897,2,0)</f>
        <v xml:space="preserve">ATM Escuela Penitenciaria (San Cristóbal) </v>
      </c>
      <c r="H54" s="148" t="str">
        <f>VLOOKUP(E54,VIP!$A$2:$O18591,7,FALSE)</f>
        <v>Si</v>
      </c>
      <c r="I54" s="148" t="str">
        <f>VLOOKUP(E54,VIP!$A$2:$O10556,8,FALSE)</f>
        <v>Si</v>
      </c>
      <c r="J54" s="148" t="str">
        <f>VLOOKUP(E54,VIP!$A$2:$O10506,8,FALSE)</f>
        <v>Si</v>
      </c>
      <c r="K54" s="148" t="str">
        <f>VLOOKUP(E54,VIP!$A$2:$O14080,6,0)</f>
        <v>NO</v>
      </c>
      <c r="L54" s="122" t="s">
        <v>2245</v>
      </c>
      <c r="M54" s="131" t="s">
        <v>2446</v>
      </c>
      <c r="N54" s="131" t="s">
        <v>2453</v>
      </c>
      <c r="O54" s="148" t="s">
        <v>2455</v>
      </c>
      <c r="P54" s="148"/>
      <c r="Q54" s="147" t="s">
        <v>2245</v>
      </c>
    </row>
    <row r="55" spans="1:17" s="93" customFormat="1" ht="18" x14ac:dyDescent="0.25">
      <c r="A55" s="148" t="str">
        <f>VLOOKUP(E55,'LISTADO ATM'!$A$2:$C$898,3,0)</f>
        <v>DISTRITO NACIONAL</v>
      </c>
      <c r="B55" s="126">
        <v>3335917861</v>
      </c>
      <c r="C55" s="132">
        <v>44358.782476851855</v>
      </c>
      <c r="D55" s="132" t="s">
        <v>2180</v>
      </c>
      <c r="E55" s="121">
        <v>686</v>
      </c>
      <c r="F55" s="148" t="str">
        <f>VLOOKUP(E55,VIP!$A$2:$O13725,2,0)</f>
        <v>DRBR686</v>
      </c>
      <c r="G55" s="148" t="str">
        <f>VLOOKUP(E55,'LISTADO ATM'!$A$2:$B$897,2,0)</f>
        <v>ATM Autoservicio Oficina Máximo Gómez</v>
      </c>
      <c r="H55" s="148" t="str">
        <f>VLOOKUP(E55,VIP!$A$2:$O18588,7,FALSE)</f>
        <v>Si</v>
      </c>
      <c r="I55" s="148" t="str">
        <f>VLOOKUP(E55,VIP!$A$2:$O10553,8,FALSE)</f>
        <v>Si</v>
      </c>
      <c r="J55" s="148" t="str">
        <f>VLOOKUP(E55,VIP!$A$2:$O10503,8,FALSE)</f>
        <v>Si</v>
      </c>
      <c r="K55" s="148" t="str">
        <f>VLOOKUP(E55,VIP!$A$2:$O14077,6,0)</f>
        <v>NO</v>
      </c>
      <c r="L55" s="122" t="s">
        <v>2219</v>
      </c>
      <c r="M55" s="131" t="s">
        <v>2446</v>
      </c>
      <c r="N55" s="131" t="s">
        <v>2453</v>
      </c>
      <c r="O55" s="148" t="s">
        <v>2455</v>
      </c>
      <c r="P55" s="148"/>
      <c r="Q55" s="147" t="s">
        <v>2219</v>
      </c>
    </row>
    <row r="56" spans="1:17" s="93" customFormat="1" ht="18" x14ac:dyDescent="0.25">
      <c r="A56" s="148" t="str">
        <f>VLOOKUP(E56,'LISTADO ATM'!$A$2:$C$898,3,0)</f>
        <v>DISTRITO NACIONAL</v>
      </c>
      <c r="B56" s="126">
        <v>3335917863</v>
      </c>
      <c r="C56" s="132">
        <v>44358.783171296294</v>
      </c>
      <c r="D56" s="132" t="s">
        <v>2180</v>
      </c>
      <c r="E56" s="121">
        <v>149</v>
      </c>
      <c r="F56" s="148" t="str">
        <f>VLOOKUP(E56,VIP!$A$2:$O13724,2,0)</f>
        <v>DRBR149</v>
      </c>
      <c r="G56" s="148" t="str">
        <f>VLOOKUP(E56,'LISTADO ATM'!$A$2:$B$897,2,0)</f>
        <v>ATM Estación Metro Concepción</v>
      </c>
      <c r="H56" s="148" t="str">
        <f>VLOOKUP(E56,VIP!$A$2:$O18587,7,FALSE)</f>
        <v>N/A</v>
      </c>
      <c r="I56" s="148" t="str">
        <f>VLOOKUP(E56,VIP!$A$2:$O10552,8,FALSE)</f>
        <v>N/A</v>
      </c>
      <c r="J56" s="148" t="str">
        <f>VLOOKUP(E56,VIP!$A$2:$O10502,8,FALSE)</f>
        <v>N/A</v>
      </c>
      <c r="K56" s="148" t="str">
        <f>VLOOKUP(E56,VIP!$A$2:$O14076,6,0)</f>
        <v>N/A</v>
      </c>
      <c r="L56" s="122" t="s">
        <v>2564</v>
      </c>
      <c r="M56" s="131" t="s">
        <v>2446</v>
      </c>
      <c r="N56" s="131" t="s">
        <v>2453</v>
      </c>
      <c r="O56" s="148" t="s">
        <v>2455</v>
      </c>
      <c r="P56" s="148"/>
      <c r="Q56" s="147" t="s">
        <v>2564</v>
      </c>
    </row>
    <row r="57" spans="1:17" s="93" customFormat="1" ht="18" x14ac:dyDescent="0.25">
      <c r="A57" s="148" t="str">
        <f>VLOOKUP(E57,'LISTADO ATM'!$A$2:$C$898,3,0)</f>
        <v>NORTE</v>
      </c>
      <c r="B57" s="126">
        <v>3335917874</v>
      </c>
      <c r="C57" s="132">
        <v>44358.874259259261</v>
      </c>
      <c r="D57" s="132" t="s">
        <v>2181</v>
      </c>
      <c r="E57" s="121">
        <v>605</v>
      </c>
      <c r="F57" s="148" t="str">
        <f>VLOOKUP(E57,VIP!$A$2:$O13729,2,0)</f>
        <v>DRBR141</v>
      </c>
      <c r="G57" s="148" t="str">
        <f>VLOOKUP(E57,'LISTADO ATM'!$A$2:$B$897,2,0)</f>
        <v xml:space="preserve">ATM Oficina Bonao I </v>
      </c>
      <c r="H57" s="148" t="str">
        <f>VLOOKUP(E57,VIP!$A$2:$O18592,7,FALSE)</f>
        <v>Si</v>
      </c>
      <c r="I57" s="148" t="str">
        <f>VLOOKUP(E57,VIP!$A$2:$O10557,8,FALSE)</f>
        <v>Si</v>
      </c>
      <c r="J57" s="148" t="str">
        <f>VLOOKUP(E57,VIP!$A$2:$O10507,8,FALSE)</f>
        <v>Si</v>
      </c>
      <c r="K57" s="148" t="str">
        <f>VLOOKUP(E57,VIP!$A$2:$O14081,6,0)</f>
        <v>SI</v>
      </c>
      <c r="L57" s="122" t="s">
        <v>2245</v>
      </c>
      <c r="M57" s="131" t="s">
        <v>2446</v>
      </c>
      <c r="N57" s="131" t="s">
        <v>2453</v>
      </c>
      <c r="O57" s="148" t="s">
        <v>2549</v>
      </c>
      <c r="P57" s="148"/>
      <c r="Q57" s="147" t="s">
        <v>2245</v>
      </c>
    </row>
    <row r="58" spans="1:17" s="93" customFormat="1" ht="18" x14ac:dyDescent="0.25">
      <c r="A58" s="148" t="str">
        <f>VLOOKUP(E58,'LISTADO ATM'!$A$2:$C$898,3,0)</f>
        <v>DISTRITO NACIONAL</v>
      </c>
      <c r="B58" s="126">
        <v>3335917885</v>
      </c>
      <c r="C58" s="132">
        <v>44359.339386574073</v>
      </c>
      <c r="D58" s="132" t="s">
        <v>2180</v>
      </c>
      <c r="E58" s="121">
        <v>237</v>
      </c>
      <c r="F58" s="148" t="str">
        <f>VLOOKUP(E58,VIP!$A$2:$O13733,2,0)</f>
        <v>DRBR237</v>
      </c>
      <c r="G58" s="148" t="str">
        <f>VLOOKUP(E58,'LISTADO ATM'!$A$2:$B$897,2,0)</f>
        <v xml:space="preserve">ATM UNP Plaza Vásquez </v>
      </c>
      <c r="H58" s="148" t="str">
        <f>VLOOKUP(E58,VIP!$A$2:$O18596,7,FALSE)</f>
        <v>Si</v>
      </c>
      <c r="I58" s="148" t="str">
        <f>VLOOKUP(E58,VIP!$A$2:$O10561,8,FALSE)</f>
        <v>Si</v>
      </c>
      <c r="J58" s="148" t="str">
        <f>VLOOKUP(E58,VIP!$A$2:$O10511,8,FALSE)</f>
        <v>Si</v>
      </c>
      <c r="K58" s="148" t="str">
        <f>VLOOKUP(E58,VIP!$A$2:$O14085,6,0)</f>
        <v>SI</v>
      </c>
      <c r="L58" s="122" t="s">
        <v>2219</v>
      </c>
      <c r="M58" s="131" t="s">
        <v>2446</v>
      </c>
      <c r="N58" s="131" t="s">
        <v>2453</v>
      </c>
      <c r="O58" s="148" t="s">
        <v>2455</v>
      </c>
      <c r="P58" s="148"/>
      <c r="Q58" s="147" t="s">
        <v>2219</v>
      </c>
    </row>
    <row r="59" spans="1:17" s="93" customFormat="1" ht="18" x14ac:dyDescent="0.25">
      <c r="A59" s="148" t="str">
        <f>VLOOKUP(E59,'LISTADO ATM'!$A$2:$C$898,3,0)</f>
        <v>NORTE</v>
      </c>
      <c r="B59" s="126">
        <v>3335917886</v>
      </c>
      <c r="C59" s="132">
        <v>44359.340069444443</v>
      </c>
      <c r="D59" s="132" t="s">
        <v>2181</v>
      </c>
      <c r="E59" s="121">
        <v>754</v>
      </c>
      <c r="F59" s="148" t="str">
        <f>VLOOKUP(E59,VIP!$A$2:$O13732,2,0)</f>
        <v>DRBR754</v>
      </c>
      <c r="G59" s="148" t="str">
        <f>VLOOKUP(E59,'LISTADO ATM'!$A$2:$B$897,2,0)</f>
        <v xml:space="preserve">ATM Autobanco Oficina Licey al Medio </v>
      </c>
      <c r="H59" s="148" t="str">
        <f>VLOOKUP(E59,VIP!$A$2:$O18595,7,FALSE)</f>
        <v>Si</v>
      </c>
      <c r="I59" s="148" t="str">
        <f>VLOOKUP(E59,VIP!$A$2:$O10560,8,FALSE)</f>
        <v>Si</v>
      </c>
      <c r="J59" s="148" t="str">
        <f>VLOOKUP(E59,VIP!$A$2:$O10510,8,FALSE)</f>
        <v>Si</v>
      </c>
      <c r="K59" s="148" t="str">
        <f>VLOOKUP(E59,VIP!$A$2:$O14084,6,0)</f>
        <v>NO</v>
      </c>
      <c r="L59" s="122" t="s">
        <v>2219</v>
      </c>
      <c r="M59" s="131" t="s">
        <v>2446</v>
      </c>
      <c r="N59" s="131" t="s">
        <v>2453</v>
      </c>
      <c r="O59" s="148" t="s">
        <v>2604</v>
      </c>
      <c r="P59" s="148"/>
      <c r="Q59" s="147" t="s">
        <v>2219</v>
      </c>
    </row>
    <row r="60" spans="1:17" s="93" customFormat="1" ht="18" x14ac:dyDescent="0.25">
      <c r="A60" s="148" t="str">
        <f>VLOOKUP(E60,'LISTADO ATM'!$A$2:$C$898,3,0)</f>
        <v>DISTRITO NACIONAL</v>
      </c>
      <c r="B60" s="126">
        <v>3335917901</v>
      </c>
      <c r="C60" s="132">
        <v>44359.376921296294</v>
      </c>
      <c r="D60" s="132" t="s">
        <v>2180</v>
      </c>
      <c r="E60" s="121">
        <v>932</v>
      </c>
      <c r="F60" s="148" t="str">
        <f>VLOOKUP(E60,VIP!$A$2:$O13730,2,0)</f>
        <v>DRBR01E</v>
      </c>
      <c r="G60" s="148" t="str">
        <f>VLOOKUP(E60,'LISTADO ATM'!$A$2:$B$897,2,0)</f>
        <v xml:space="preserve">ATM Banco Agrícola </v>
      </c>
      <c r="H60" s="148" t="str">
        <f>VLOOKUP(E60,VIP!$A$2:$O18593,7,FALSE)</f>
        <v>Si</v>
      </c>
      <c r="I60" s="148" t="str">
        <f>VLOOKUP(E60,VIP!$A$2:$O10558,8,FALSE)</f>
        <v>Si</v>
      </c>
      <c r="J60" s="148" t="str">
        <f>VLOOKUP(E60,VIP!$A$2:$O10508,8,FALSE)</f>
        <v>Si</v>
      </c>
      <c r="K60" s="148" t="str">
        <f>VLOOKUP(E60,VIP!$A$2:$O14082,6,0)</f>
        <v>NO</v>
      </c>
      <c r="L60" s="122" t="s">
        <v>2466</v>
      </c>
      <c r="M60" s="131" t="s">
        <v>2446</v>
      </c>
      <c r="N60" s="131" t="s">
        <v>2453</v>
      </c>
      <c r="O60" s="148" t="s">
        <v>2455</v>
      </c>
      <c r="P60" s="148"/>
      <c r="Q60" s="147" t="s">
        <v>2466</v>
      </c>
    </row>
    <row r="61" spans="1:17" s="93" customFormat="1" ht="18" x14ac:dyDescent="0.25">
      <c r="A61" s="148" t="str">
        <f>VLOOKUP(E61,'LISTADO ATM'!$A$2:$C$898,3,0)</f>
        <v>SUR</v>
      </c>
      <c r="B61" s="126" t="s">
        <v>2607</v>
      </c>
      <c r="C61" s="132">
        <v>44359.43178240741</v>
      </c>
      <c r="D61" s="132" t="s">
        <v>2470</v>
      </c>
      <c r="E61" s="121">
        <v>870</v>
      </c>
      <c r="F61" s="148" t="str">
        <f>VLOOKUP(E61,VIP!$A$2:$O13738,2,0)</f>
        <v>DRBR870</v>
      </c>
      <c r="G61" s="148" t="str">
        <f>VLOOKUP(E61,'LISTADO ATM'!$A$2:$B$897,2,0)</f>
        <v xml:space="preserve">ATM Willbes Dominicana (Barahona) </v>
      </c>
      <c r="H61" s="148" t="str">
        <f>VLOOKUP(E61,VIP!$A$2:$O18601,7,FALSE)</f>
        <v>Si</v>
      </c>
      <c r="I61" s="148" t="str">
        <f>VLOOKUP(E61,VIP!$A$2:$O10566,8,FALSE)</f>
        <v>Si</v>
      </c>
      <c r="J61" s="148" t="str">
        <f>VLOOKUP(E61,VIP!$A$2:$O10516,8,FALSE)</f>
        <v>Si</v>
      </c>
      <c r="K61" s="148" t="str">
        <f>VLOOKUP(E61,VIP!$A$2:$O14090,6,0)</f>
        <v>NO</v>
      </c>
      <c r="L61" s="122" t="s">
        <v>2442</v>
      </c>
      <c r="M61" s="131" t="s">
        <v>2446</v>
      </c>
      <c r="N61" s="131" t="s">
        <v>2453</v>
      </c>
      <c r="O61" s="148" t="s">
        <v>2471</v>
      </c>
      <c r="P61" s="148"/>
      <c r="Q61" s="147" t="s">
        <v>2442</v>
      </c>
    </row>
    <row r="62" spans="1:17" s="93" customFormat="1" ht="18" x14ac:dyDescent="0.25">
      <c r="A62" s="148" t="str">
        <f>VLOOKUP(E62,'LISTADO ATM'!$A$2:$C$898,3,0)</f>
        <v>DISTRITO NACIONAL</v>
      </c>
      <c r="B62" s="126" t="s">
        <v>2605</v>
      </c>
      <c r="C62" s="132">
        <v>44359.448784722219</v>
      </c>
      <c r="D62" s="132" t="s">
        <v>2449</v>
      </c>
      <c r="E62" s="121">
        <v>60</v>
      </c>
      <c r="F62" s="148" t="str">
        <f>VLOOKUP(E62,VIP!$A$2:$O13736,2,0)</f>
        <v>DRBR060</v>
      </c>
      <c r="G62" s="148" t="str">
        <f>VLOOKUP(E62,'LISTADO ATM'!$A$2:$B$897,2,0)</f>
        <v xml:space="preserve">ATM Autobanco 27 de Febrero </v>
      </c>
      <c r="H62" s="148" t="str">
        <f>VLOOKUP(E62,VIP!$A$2:$O18599,7,FALSE)</f>
        <v>Si</v>
      </c>
      <c r="I62" s="148" t="str">
        <f>VLOOKUP(E62,VIP!$A$2:$O10564,8,FALSE)</f>
        <v>Si</v>
      </c>
      <c r="J62" s="148" t="str">
        <f>VLOOKUP(E62,VIP!$A$2:$O10514,8,FALSE)</f>
        <v>Si</v>
      </c>
      <c r="K62" s="148" t="str">
        <f>VLOOKUP(E62,VIP!$A$2:$O14088,6,0)</f>
        <v>NO</v>
      </c>
      <c r="L62" s="122" t="s">
        <v>2442</v>
      </c>
      <c r="M62" s="131" t="s">
        <v>2446</v>
      </c>
      <c r="N62" s="131" t="s">
        <v>2453</v>
      </c>
      <c r="O62" s="148" t="s">
        <v>2454</v>
      </c>
      <c r="P62" s="148"/>
      <c r="Q62" s="147" t="s">
        <v>2442</v>
      </c>
    </row>
    <row r="63" spans="1:17" s="93" customFormat="1" ht="18" x14ac:dyDescent="0.25">
      <c r="A63" s="148" t="str">
        <f>VLOOKUP(E63,'LISTADO ATM'!$A$2:$C$898,3,0)</f>
        <v>DISTRITO NACIONAL</v>
      </c>
      <c r="B63" s="126">
        <v>3335918065</v>
      </c>
      <c r="C63" s="132">
        <v>44359.482731481483</v>
      </c>
      <c r="D63" s="132" t="s">
        <v>2180</v>
      </c>
      <c r="E63" s="121">
        <v>955</v>
      </c>
      <c r="F63" s="148" t="str">
        <f>VLOOKUP(E63,VIP!$A$2:$O13758,2,0)</f>
        <v>DRBR955</v>
      </c>
      <c r="G63" s="148" t="str">
        <f>VLOOKUP(E63,'LISTADO ATM'!$A$2:$B$897,2,0)</f>
        <v xml:space="preserve">ATM Oficina Americana Independencia II </v>
      </c>
      <c r="H63" s="148" t="str">
        <f>VLOOKUP(E63,VIP!$A$2:$O18621,7,FALSE)</f>
        <v>Si</v>
      </c>
      <c r="I63" s="148" t="str">
        <f>VLOOKUP(E63,VIP!$A$2:$O10586,8,FALSE)</f>
        <v>Si</v>
      </c>
      <c r="J63" s="148" t="str">
        <f>VLOOKUP(E63,VIP!$A$2:$O10536,8,FALSE)</f>
        <v>Si</v>
      </c>
      <c r="K63" s="148" t="str">
        <f>VLOOKUP(E63,VIP!$A$2:$O14110,6,0)</f>
        <v>NO</v>
      </c>
      <c r="L63" s="122" t="s">
        <v>2219</v>
      </c>
      <c r="M63" s="131" t="s">
        <v>2446</v>
      </c>
      <c r="N63" s="131" t="s">
        <v>2453</v>
      </c>
      <c r="O63" s="148" t="s">
        <v>2455</v>
      </c>
      <c r="P63" s="148"/>
      <c r="Q63" s="147" t="s">
        <v>2219</v>
      </c>
    </row>
    <row r="64" spans="1:17" s="93" customFormat="1" ht="18" x14ac:dyDescent="0.25">
      <c r="A64" s="148" t="str">
        <f>VLOOKUP(E64,'LISTADO ATM'!$A$2:$C$898,3,0)</f>
        <v>DISTRITO NACIONAL</v>
      </c>
      <c r="B64" s="126">
        <v>3335918127</v>
      </c>
      <c r="C64" s="132">
        <v>44359.52716435185</v>
      </c>
      <c r="D64" s="132" t="s">
        <v>2180</v>
      </c>
      <c r="E64" s="121">
        <v>911</v>
      </c>
      <c r="F64" s="148" t="str">
        <f>VLOOKUP(E64,VIP!$A$2:$O13754,2,0)</f>
        <v>DRBR911</v>
      </c>
      <c r="G64" s="148" t="str">
        <f>VLOOKUP(E64,'LISTADO ATM'!$A$2:$B$897,2,0)</f>
        <v xml:space="preserve">ATM Oficina Venezuela II </v>
      </c>
      <c r="H64" s="148" t="str">
        <f>VLOOKUP(E64,VIP!$A$2:$O18617,7,FALSE)</f>
        <v>Si</v>
      </c>
      <c r="I64" s="148" t="str">
        <f>VLOOKUP(E64,VIP!$A$2:$O10582,8,FALSE)</f>
        <v>Si</v>
      </c>
      <c r="J64" s="148" t="str">
        <f>VLOOKUP(E64,VIP!$A$2:$O10532,8,FALSE)</f>
        <v>Si</v>
      </c>
      <c r="K64" s="148" t="str">
        <f>VLOOKUP(E64,VIP!$A$2:$O14106,6,0)</f>
        <v>SI</v>
      </c>
      <c r="L64" s="122" t="s">
        <v>2466</v>
      </c>
      <c r="M64" s="131" t="s">
        <v>2446</v>
      </c>
      <c r="N64" s="131" t="s">
        <v>2453</v>
      </c>
      <c r="O64" s="148" t="s">
        <v>2455</v>
      </c>
      <c r="P64" s="148"/>
      <c r="Q64" s="147" t="s">
        <v>2466</v>
      </c>
    </row>
    <row r="65" spans="1:17" s="93" customFormat="1" ht="18" x14ac:dyDescent="0.25">
      <c r="A65" s="148" t="str">
        <f>VLOOKUP(E65,'LISTADO ATM'!$A$2:$C$898,3,0)</f>
        <v>DISTRITO NACIONAL</v>
      </c>
      <c r="B65" s="126">
        <v>3335918130</v>
      </c>
      <c r="C65" s="132">
        <v>44359.528969907406</v>
      </c>
      <c r="D65" s="132" t="s">
        <v>2180</v>
      </c>
      <c r="E65" s="121">
        <v>818</v>
      </c>
      <c r="F65" s="148" t="str">
        <f>VLOOKUP(E65,VIP!$A$2:$O13751,2,0)</f>
        <v>DRBR818</v>
      </c>
      <c r="G65" s="148" t="str">
        <f>VLOOKUP(E65,'LISTADO ATM'!$A$2:$B$897,2,0)</f>
        <v xml:space="preserve">ATM Juridicción Inmobiliaria </v>
      </c>
      <c r="H65" s="148" t="str">
        <f>VLOOKUP(E65,VIP!$A$2:$O18614,7,FALSE)</f>
        <v>No</v>
      </c>
      <c r="I65" s="148" t="str">
        <f>VLOOKUP(E65,VIP!$A$2:$O10579,8,FALSE)</f>
        <v>No</v>
      </c>
      <c r="J65" s="148" t="str">
        <f>VLOOKUP(E65,VIP!$A$2:$O10529,8,FALSE)</f>
        <v>No</v>
      </c>
      <c r="K65" s="148" t="str">
        <f>VLOOKUP(E65,VIP!$A$2:$O14103,6,0)</f>
        <v>NO</v>
      </c>
      <c r="L65" s="122" t="s">
        <v>2245</v>
      </c>
      <c r="M65" s="131" t="s">
        <v>2446</v>
      </c>
      <c r="N65" s="131" t="s">
        <v>2453</v>
      </c>
      <c r="O65" s="148" t="s">
        <v>2455</v>
      </c>
      <c r="P65" s="148"/>
      <c r="Q65" s="147" t="s">
        <v>2245</v>
      </c>
    </row>
    <row r="66" spans="1:17" s="93" customFormat="1" ht="18" x14ac:dyDescent="0.25">
      <c r="A66" s="148" t="str">
        <f>VLOOKUP(E66,'LISTADO ATM'!$A$2:$C$898,3,0)</f>
        <v>DISTRITO NACIONAL</v>
      </c>
      <c r="B66" s="126">
        <v>3335918132</v>
      </c>
      <c r="C66" s="132">
        <v>44359.529988425929</v>
      </c>
      <c r="D66" s="132" t="s">
        <v>2180</v>
      </c>
      <c r="E66" s="121">
        <v>563</v>
      </c>
      <c r="F66" s="148" t="str">
        <f>VLOOKUP(E66,VIP!$A$2:$O13750,2,0)</f>
        <v>DRBR233</v>
      </c>
      <c r="G66" s="148" t="str">
        <f>VLOOKUP(E66,'LISTADO ATM'!$A$2:$B$897,2,0)</f>
        <v xml:space="preserve">ATM Base Aérea San Isidro </v>
      </c>
      <c r="H66" s="148" t="str">
        <f>VLOOKUP(E66,VIP!$A$2:$O18613,7,FALSE)</f>
        <v>Si</v>
      </c>
      <c r="I66" s="148" t="str">
        <f>VLOOKUP(E66,VIP!$A$2:$O10578,8,FALSE)</f>
        <v>Si</v>
      </c>
      <c r="J66" s="148" t="str">
        <f>VLOOKUP(E66,VIP!$A$2:$O10528,8,FALSE)</f>
        <v>Si</v>
      </c>
      <c r="K66" s="148" t="str">
        <f>VLOOKUP(E66,VIP!$A$2:$O14102,6,0)</f>
        <v>NO</v>
      </c>
      <c r="L66" s="122" t="s">
        <v>2245</v>
      </c>
      <c r="M66" s="131" t="s">
        <v>2446</v>
      </c>
      <c r="N66" s="131" t="s">
        <v>2453</v>
      </c>
      <c r="O66" s="148" t="s">
        <v>2455</v>
      </c>
      <c r="P66" s="148"/>
      <c r="Q66" s="147" t="s">
        <v>2245</v>
      </c>
    </row>
    <row r="67" spans="1:17" s="93" customFormat="1" ht="18" x14ac:dyDescent="0.25">
      <c r="A67" s="148" t="str">
        <f>VLOOKUP(E67,'LISTADO ATM'!$A$2:$C$898,3,0)</f>
        <v>DISTRITO NACIONAL</v>
      </c>
      <c r="B67" s="126">
        <v>3335918136</v>
      </c>
      <c r="C67" s="132">
        <v>44359.530671296299</v>
      </c>
      <c r="D67" s="132" t="s">
        <v>2180</v>
      </c>
      <c r="E67" s="121">
        <v>672</v>
      </c>
      <c r="F67" s="148" t="str">
        <f>VLOOKUP(E67,VIP!$A$2:$O13749,2,0)</f>
        <v>DRBR672</v>
      </c>
      <c r="G67" s="148" t="str">
        <f>VLOOKUP(E67,'LISTADO ATM'!$A$2:$B$897,2,0)</f>
        <v>ATM Destacamento Policía Nacional La Victoria</v>
      </c>
      <c r="H67" s="148" t="str">
        <f>VLOOKUP(E67,VIP!$A$2:$O18612,7,FALSE)</f>
        <v>Si</v>
      </c>
      <c r="I67" s="148" t="str">
        <f>VLOOKUP(E67,VIP!$A$2:$O10577,8,FALSE)</f>
        <v>Si</v>
      </c>
      <c r="J67" s="148" t="str">
        <f>VLOOKUP(E67,VIP!$A$2:$O10527,8,FALSE)</f>
        <v>Si</v>
      </c>
      <c r="K67" s="148" t="str">
        <f>VLOOKUP(E67,VIP!$A$2:$O14101,6,0)</f>
        <v>SI</v>
      </c>
      <c r="L67" s="122" t="s">
        <v>2245</v>
      </c>
      <c r="M67" s="131" t="s">
        <v>2446</v>
      </c>
      <c r="N67" s="131" t="s">
        <v>2453</v>
      </c>
      <c r="O67" s="148" t="s">
        <v>2455</v>
      </c>
      <c r="P67" s="148"/>
      <c r="Q67" s="147" t="s">
        <v>2245</v>
      </c>
    </row>
    <row r="68" spans="1:17" s="93" customFormat="1" ht="18" x14ac:dyDescent="0.25">
      <c r="A68" s="148" t="str">
        <f>VLOOKUP(E68,'LISTADO ATM'!$A$2:$C$898,3,0)</f>
        <v>DISTRITO NACIONAL</v>
      </c>
      <c r="B68" s="126">
        <v>3335918137</v>
      </c>
      <c r="C68" s="132">
        <v>44359.530995370369</v>
      </c>
      <c r="D68" s="132" t="s">
        <v>2180</v>
      </c>
      <c r="E68" s="121">
        <v>971</v>
      </c>
      <c r="F68" s="148" t="str">
        <f>VLOOKUP(E68,VIP!$A$2:$O13748,2,0)</f>
        <v>DRBR24U</v>
      </c>
      <c r="G68" s="148" t="str">
        <f>VLOOKUP(E68,'LISTADO ATM'!$A$2:$B$897,2,0)</f>
        <v xml:space="preserve">ATM Club Banreservas I </v>
      </c>
      <c r="H68" s="148" t="str">
        <f>VLOOKUP(E68,VIP!$A$2:$O18611,7,FALSE)</f>
        <v>Si</v>
      </c>
      <c r="I68" s="148" t="str">
        <f>VLOOKUP(E68,VIP!$A$2:$O10576,8,FALSE)</f>
        <v>Si</v>
      </c>
      <c r="J68" s="148" t="str">
        <f>VLOOKUP(E68,VIP!$A$2:$O10526,8,FALSE)</f>
        <v>Si</v>
      </c>
      <c r="K68" s="148" t="str">
        <f>VLOOKUP(E68,VIP!$A$2:$O14100,6,0)</f>
        <v>NO</v>
      </c>
      <c r="L68" s="122" t="s">
        <v>2245</v>
      </c>
      <c r="M68" s="131" t="s">
        <v>2446</v>
      </c>
      <c r="N68" s="131" t="s">
        <v>2453</v>
      </c>
      <c r="O68" s="148" t="s">
        <v>2455</v>
      </c>
      <c r="P68" s="148"/>
      <c r="Q68" s="147" t="s">
        <v>2245</v>
      </c>
    </row>
    <row r="69" spans="1:17" s="93" customFormat="1" ht="18" x14ac:dyDescent="0.25">
      <c r="A69" s="148" t="str">
        <f>VLOOKUP(E69,'LISTADO ATM'!$A$2:$C$898,3,0)</f>
        <v>DISTRITO NACIONAL</v>
      </c>
      <c r="B69" s="126">
        <v>3335918168</v>
      </c>
      <c r="C69" s="132">
        <v>44359.542372685188</v>
      </c>
      <c r="D69" s="132" t="s">
        <v>2180</v>
      </c>
      <c r="E69" s="121">
        <v>498</v>
      </c>
      <c r="F69" s="148" t="str">
        <f>VLOOKUP(E69,VIP!$A$2:$O13745,2,0)</f>
        <v>DRBR498</v>
      </c>
      <c r="G69" s="148" t="str">
        <f>VLOOKUP(E69,'LISTADO ATM'!$A$2:$B$897,2,0)</f>
        <v xml:space="preserve">ATM Estación Sunix 27 de Febrero </v>
      </c>
      <c r="H69" s="148" t="str">
        <f>VLOOKUP(E69,VIP!$A$2:$O18608,7,FALSE)</f>
        <v>Si</v>
      </c>
      <c r="I69" s="148" t="str">
        <f>VLOOKUP(E69,VIP!$A$2:$O10573,8,FALSE)</f>
        <v>Si</v>
      </c>
      <c r="J69" s="148" t="str">
        <f>VLOOKUP(E69,VIP!$A$2:$O10523,8,FALSE)</f>
        <v>Si</v>
      </c>
      <c r="K69" s="148" t="str">
        <f>VLOOKUP(E69,VIP!$A$2:$O14097,6,0)</f>
        <v>NO</v>
      </c>
      <c r="L69" s="122" t="s">
        <v>2608</v>
      </c>
      <c r="M69" s="131" t="s">
        <v>2446</v>
      </c>
      <c r="N69" s="131" t="s">
        <v>2453</v>
      </c>
      <c r="O69" s="148" t="s">
        <v>2455</v>
      </c>
      <c r="P69" s="148"/>
      <c r="Q69" s="147" t="s">
        <v>2608</v>
      </c>
    </row>
    <row r="70" spans="1:17" s="93" customFormat="1" ht="18" x14ac:dyDescent="0.25">
      <c r="A70" s="148" t="str">
        <f>VLOOKUP(E70,'LISTADO ATM'!$A$2:$C$898,3,0)</f>
        <v>DISTRITO NACIONAL</v>
      </c>
      <c r="B70" s="126">
        <v>3335918171</v>
      </c>
      <c r="C70" s="132">
        <v>44359.554270833331</v>
      </c>
      <c r="D70" s="132" t="s">
        <v>2180</v>
      </c>
      <c r="E70" s="121">
        <v>34</v>
      </c>
      <c r="F70" s="148" t="str">
        <f>VLOOKUP(E70,VIP!$A$2:$O13744,2,0)</f>
        <v>DRBR034</v>
      </c>
      <c r="G70" s="148" t="str">
        <f>VLOOKUP(E70,'LISTADO ATM'!$A$2:$B$897,2,0)</f>
        <v xml:space="preserve">ATM Plaza de la Salud </v>
      </c>
      <c r="H70" s="148" t="str">
        <f>VLOOKUP(E70,VIP!$A$2:$O18607,7,FALSE)</f>
        <v>Si</v>
      </c>
      <c r="I70" s="148" t="str">
        <f>VLOOKUP(E70,VIP!$A$2:$O10572,8,FALSE)</f>
        <v>Si</v>
      </c>
      <c r="J70" s="148" t="str">
        <f>VLOOKUP(E70,VIP!$A$2:$O10522,8,FALSE)</f>
        <v>Si</v>
      </c>
      <c r="K70" s="148" t="str">
        <f>VLOOKUP(E70,VIP!$A$2:$O14096,6,0)</f>
        <v>NO</v>
      </c>
      <c r="L70" s="122" t="s">
        <v>2219</v>
      </c>
      <c r="M70" s="131" t="s">
        <v>2446</v>
      </c>
      <c r="N70" s="131" t="s">
        <v>2453</v>
      </c>
      <c r="O70" s="148" t="s">
        <v>2455</v>
      </c>
      <c r="P70" s="148"/>
      <c r="Q70" s="147" t="s">
        <v>2219</v>
      </c>
    </row>
    <row r="71" spans="1:17" s="93" customFormat="1" ht="18" x14ac:dyDescent="0.25">
      <c r="A71" s="148" t="str">
        <f>VLOOKUP(E71,'LISTADO ATM'!$A$2:$C$898,3,0)</f>
        <v>NORTE</v>
      </c>
      <c r="B71" s="126">
        <v>3335918172</v>
      </c>
      <c r="C71" s="132">
        <v>44359.554872685185</v>
      </c>
      <c r="D71" s="132" t="s">
        <v>2181</v>
      </c>
      <c r="E71" s="121">
        <v>275</v>
      </c>
      <c r="F71" s="148" t="str">
        <f>VLOOKUP(E71,VIP!$A$2:$O13743,2,0)</f>
        <v>DRBR275</v>
      </c>
      <c r="G71" s="148" t="str">
        <f>VLOOKUP(E71,'LISTADO ATM'!$A$2:$B$897,2,0)</f>
        <v xml:space="preserve">ATM Autobanco Duarte Stgo. II </v>
      </c>
      <c r="H71" s="148" t="str">
        <f>VLOOKUP(E71,VIP!$A$2:$O18606,7,FALSE)</f>
        <v>Si</v>
      </c>
      <c r="I71" s="148" t="str">
        <f>VLOOKUP(E71,VIP!$A$2:$O10571,8,FALSE)</f>
        <v>Si</v>
      </c>
      <c r="J71" s="148" t="str">
        <f>VLOOKUP(E71,VIP!$A$2:$O10521,8,FALSE)</f>
        <v>Si</v>
      </c>
      <c r="K71" s="148" t="str">
        <f>VLOOKUP(E71,VIP!$A$2:$O14095,6,0)</f>
        <v>NO</v>
      </c>
      <c r="L71" s="122" t="s">
        <v>2219</v>
      </c>
      <c r="M71" s="131" t="s">
        <v>2446</v>
      </c>
      <c r="N71" s="131" t="s">
        <v>2453</v>
      </c>
      <c r="O71" s="148" t="s">
        <v>2604</v>
      </c>
      <c r="P71" s="148"/>
      <c r="Q71" s="147" t="s">
        <v>2219</v>
      </c>
    </row>
    <row r="72" spans="1:17" s="93" customFormat="1" ht="18" x14ac:dyDescent="0.25">
      <c r="A72" s="148" t="str">
        <f>VLOOKUP(E72,'LISTADO ATM'!$A$2:$C$898,3,0)</f>
        <v>DISTRITO NACIONAL</v>
      </c>
      <c r="B72" s="126">
        <v>3335918173</v>
      </c>
      <c r="C72" s="132">
        <v>44359.55605324074</v>
      </c>
      <c r="D72" s="132" t="s">
        <v>2180</v>
      </c>
      <c r="E72" s="121">
        <v>915</v>
      </c>
      <c r="F72" s="148" t="str">
        <f>VLOOKUP(E72,VIP!$A$2:$O13742,2,0)</f>
        <v>DRBR24F</v>
      </c>
      <c r="G72" s="148" t="str">
        <f>VLOOKUP(E72,'LISTADO ATM'!$A$2:$B$897,2,0)</f>
        <v xml:space="preserve">ATM Multicentro La Sirena Aut. Duarte </v>
      </c>
      <c r="H72" s="148" t="str">
        <f>VLOOKUP(E72,VIP!$A$2:$O18605,7,FALSE)</f>
        <v>Si</v>
      </c>
      <c r="I72" s="148" t="str">
        <f>VLOOKUP(E72,VIP!$A$2:$O10570,8,FALSE)</f>
        <v>Si</v>
      </c>
      <c r="J72" s="148" t="str">
        <f>VLOOKUP(E72,VIP!$A$2:$O10520,8,FALSE)</f>
        <v>Si</v>
      </c>
      <c r="K72" s="148" t="str">
        <f>VLOOKUP(E72,VIP!$A$2:$O14094,6,0)</f>
        <v>SI</v>
      </c>
      <c r="L72" s="122" t="s">
        <v>2219</v>
      </c>
      <c r="M72" s="131" t="s">
        <v>2446</v>
      </c>
      <c r="N72" s="131" t="s">
        <v>2453</v>
      </c>
      <c r="O72" s="148" t="s">
        <v>2455</v>
      </c>
      <c r="P72" s="148"/>
      <c r="Q72" s="147" t="s">
        <v>2219</v>
      </c>
    </row>
    <row r="73" spans="1:17" s="93" customFormat="1" ht="18" x14ac:dyDescent="0.25">
      <c r="A73" s="148" t="str">
        <f>VLOOKUP(E73,'LISTADO ATM'!$A$2:$C$898,3,0)</f>
        <v>NORTE</v>
      </c>
      <c r="B73" s="126">
        <v>3335918177</v>
      </c>
      <c r="C73" s="132">
        <v>44359.584999999999</v>
      </c>
      <c r="D73" s="132" t="s">
        <v>2180</v>
      </c>
      <c r="E73" s="121">
        <v>79</v>
      </c>
      <c r="F73" s="148" t="str">
        <f>VLOOKUP(E73,VIP!$A$2:$O13740,2,0)</f>
        <v>DRBR079</v>
      </c>
      <c r="G73" s="148" t="str">
        <f>VLOOKUP(E73,'LISTADO ATM'!$A$2:$B$897,2,0)</f>
        <v xml:space="preserve">ATM UNP Luperón (Puerto Plata) </v>
      </c>
      <c r="H73" s="148" t="str">
        <f>VLOOKUP(E73,VIP!$A$2:$O18603,7,FALSE)</f>
        <v>Si</v>
      </c>
      <c r="I73" s="148" t="str">
        <f>VLOOKUP(E73,VIP!$A$2:$O10568,8,FALSE)</f>
        <v>Si</v>
      </c>
      <c r="J73" s="148" t="str">
        <f>VLOOKUP(E73,VIP!$A$2:$O10518,8,FALSE)</f>
        <v>Si</v>
      </c>
      <c r="K73" s="148" t="str">
        <f>VLOOKUP(E73,VIP!$A$2:$O14092,6,0)</f>
        <v>NO</v>
      </c>
      <c r="L73" s="122" t="s">
        <v>2245</v>
      </c>
      <c r="M73" s="131" t="s">
        <v>2446</v>
      </c>
      <c r="N73" s="131" t="s">
        <v>2453</v>
      </c>
      <c r="O73" s="148" t="s">
        <v>2455</v>
      </c>
      <c r="P73" s="148"/>
      <c r="Q73" s="147" t="s">
        <v>2245</v>
      </c>
    </row>
  </sheetData>
  <autoFilter ref="A4:Q4" xr:uid="{00000000-0009-0000-0000-000002000000}">
    <sortState xmlns:xlrd2="http://schemas.microsoft.com/office/spreadsheetml/2017/richdata2" ref="A5:Q73">
      <sortCondition ref="M4"/>
    </sortState>
  </autoFilter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 xr:uid="{00000000-0000-0000-0000-000000000000}">
        <sortState xmlns:xlrd2="http://schemas.microsoft.com/office/spreadsheetml/2017/richdata2"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 xr:uid="{00000000-0000-0000-0000-000000000000}">
        <sortState xmlns:xlrd2="http://schemas.microsoft.com/office/spreadsheetml/2017/richdata2"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 xr:uid="{00000000-0000-0000-0000-000000000000}">
        <sortState xmlns:xlrd2="http://schemas.microsoft.com/office/spreadsheetml/2017/richdata2"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 xr:uid="{00000000-0000-0000-0000-000000000000}">
        <sortState xmlns:xlrd2="http://schemas.microsoft.com/office/spreadsheetml/2017/richdata2"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 xr:uid="{00000000-0000-0000-0000-000000000000}">
        <sortState xmlns:xlrd2="http://schemas.microsoft.com/office/spreadsheetml/2017/richdata2"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 xr:uid="{00000000-0000-0000-0000-000000000000}">
        <sortState xmlns:xlrd2="http://schemas.microsoft.com/office/spreadsheetml/2017/richdata2"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E19:E21">
    <cfRule type="duplicateValues" dxfId="253" priority="225"/>
    <cfRule type="duplicateValues" dxfId="252" priority="226"/>
    <cfRule type="duplicateValues" dxfId="251" priority="227"/>
    <cfRule type="duplicateValues" dxfId="250" priority="228"/>
    <cfRule type="duplicateValues" dxfId="249" priority="229"/>
    <cfRule type="duplicateValues" dxfId="248" priority="230"/>
    <cfRule type="duplicateValues" dxfId="247" priority="231"/>
  </conditionalFormatting>
  <conditionalFormatting sqref="E19:E21">
    <cfRule type="duplicateValues" dxfId="246" priority="218"/>
  </conditionalFormatting>
  <conditionalFormatting sqref="E19:E21">
    <cfRule type="duplicateValues" dxfId="245" priority="217"/>
  </conditionalFormatting>
  <conditionalFormatting sqref="E19:E21">
    <cfRule type="duplicateValues" dxfId="244" priority="215"/>
  </conditionalFormatting>
  <conditionalFormatting sqref="E19:E21">
    <cfRule type="duplicateValues" dxfId="243" priority="214"/>
  </conditionalFormatting>
  <conditionalFormatting sqref="E19:E21">
    <cfRule type="duplicateValues" dxfId="242" priority="212"/>
  </conditionalFormatting>
  <conditionalFormatting sqref="E19:E21">
    <cfRule type="duplicateValues" dxfId="241" priority="204"/>
    <cfRule type="duplicateValues" dxfId="240" priority="205"/>
    <cfRule type="duplicateValues" dxfId="239" priority="206"/>
    <cfRule type="duplicateValues" dxfId="238" priority="207"/>
    <cfRule type="duplicateValues" dxfId="237" priority="208"/>
    <cfRule type="duplicateValues" dxfId="236" priority="209"/>
    <cfRule type="duplicateValues" dxfId="235" priority="210"/>
  </conditionalFormatting>
  <conditionalFormatting sqref="E19:E21">
    <cfRule type="duplicateValues" dxfId="234" priority="199"/>
    <cfRule type="duplicateValues" dxfId="233" priority="200"/>
    <cfRule type="duplicateValues" dxfId="232" priority="201"/>
    <cfRule type="duplicateValues" dxfId="231" priority="202"/>
    <cfRule type="duplicateValues" dxfId="230" priority="203"/>
  </conditionalFormatting>
  <conditionalFormatting sqref="E19:E21">
    <cfRule type="duplicateValues" dxfId="229" priority="198"/>
  </conditionalFormatting>
  <conditionalFormatting sqref="E19:E21">
    <cfRule type="duplicateValues" dxfId="228" priority="197"/>
  </conditionalFormatting>
  <conditionalFormatting sqref="E19:E21">
    <cfRule type="duplicateValues" dxfId="227" priority="195"/>
  </conditionalFormatting>
  <conditionalFormatting sqref="E19:E21">
    <cfRule type="duplicateValues" dxfId="226" priority="194"/>
  </conditionalFormatting>
  <conditionalFormatting sqref="E22">
    <cfRule type="duplicateValues" dxfId="225" priority="185"/>
    <cfRule type="duplicateValues" dxfId="224" priority="186"/>
    <cfRule type="duplicateValues" dxfId="223" priority="187"/>
    <cfRule type="duplicateValues" dxfId="222" priority="188"/>
    <cfRule type="duplicateValues" dxfId="221" priority="189"/>
    <cfRule type="duplicateValues" dxfId="220" priority="190"/>
    <cfRule type="duplicateValues" dxfId="219" priority="191"/>
  </conditionalFormatting>
  <conditionalFormatting sqref="E22">
    <cfRule type="duplicateValues" dxfId="218" priority="178"/>
  </conditionalFormatting>
  <conditionalFormatting sqref="E22">
    <cfRule type="duplicateValues" dxfId="217" priority="177"/>
  </conditionalFormatting>
  <conditionalFormatting sqref="E22">
    <cfRule type="duplicateValues" dxfId="216" priority="175"/>
  </conditionalFormatting>
  <conditionalFormatting sqref="E22">
    <cfRule type="duplicateValues" dxfId="215" priority="174"/>
  </conditionalFormatting>
  <conditionalFormatting sqref="E22">
    <cfRule type="duplicateValues" dxfId="214" priority="172"/>
  </conditionalFormatting>
  <conditionalFormatting sqref="E22">
    <cfRule type="duplicateValues" dxfId="213" priority="164"/>
    <cfRule type="duplicateValues" dxfId="212" priority="165"/>
    <cfRule type="duplicateValues" dxfId="211" priority="166"/>
    <cfRule type="duplicateValues" dxfId="210" priority="167"/>
    <cfRule type="duplicateValues" dxfId="209" priority="168"/>
    <cfRule type="duplicateValues" dxfId="208" priority="169"/>
    <cfRule type="duplicateValues" dxfId="207" priority="170"/>
  </conditionalFormatting>
  <conditionalFormatting sqref="E22">
    <cfRule type="duplicateValues" dxfId="206" priority="159"/>
    <cfRule type="duplicateValues" dxfId="205" priority="160"/>
    <cfRule type="duplicateValues" dxfId="204" priority="161"/>
    <cfRule type="duplicateValues" dxfId="203" priority="162"/>
    <cfRule type="duplicateValues" dxfId="202" priority="163"/>
  </conditionalFormatting>
  <conditionalFormatting sqref="E22">
    <cfRule type="duplicateValues" dxfId="201" priority="158"/>
  </conditionalFormatting>
  <conditionalFormatting sqref="E22">
    <cfRule type="duplicateValues" dxfId="200" priority="157"/>
  </conditionalFormatting>
  <conditionalFormatting sqref="E22">
    <cfRule type="duplicateValues" dxfId="199" priority="155"/>
  </conditionalFormatting>
  <conditionalFormatting sqref="E22">
    <cfRule type="duplicateValues" dxfId="198" priority="154"/>
  </conditionalFormatting>
  <conditionalFormatting sqref="E22">
    <cfRule type="duplicateValues" dxfId="197" priority="153"/>
  </conditionalFormatting>
  <conditionalFormatting sqref="E23:E27">
    <cfRule type="duplicateValues" dxfId="196" priority="144"/>
    <cfRule type="duplicateValues" dxfId="195" priority="145"/>
    <cfRule type="duplicateValues" dxfId="194" priority="146"/>
    <cfRule type="duplicateValues" dxfId="193" priority="147"/>
    <cfRule type="duplicateValues" dxfId="192" priority="148"/>
    <cfRule type="duplicateValues" dxfId="191" priority="149"/>
    <cfRule type="duplicateValues" dxfId="190" priority="150"/>
  </conditionalFormatting>
  <conditionalFormatting sqref="E23:E27">
    <cfRule type="duplicateValues" dxfId="189" priority="137"/>
  </conditionalFormatting>
  <conditionalFormatting sqref="E23:E27">
    <cfRule type="duplicateValues" dxfId="188" priority="136"/>
  </conditionalFormatting>
  <conditionalFormatting sqref="E23:E27">
    <cfRule type="duplicateValues" dxfId="187" priority="134"/>
  </conditionalFormatting>
  <conditionalFormatting sqref="E23:E27">
    <cfRule type="duplicateValues" dxfId="186" priority="133"/>
  </conditionalFormatting>
  <conditionalFormatting sqref="E23:E27">
    <cfRule type="duplicateValues" dxfId="185" priority="131"/>
  </conditionalFormatting>
  <conditionalFormatting sqref="E23:E27">
    <cfRule type="duplicateValues" dxfId="184" priority="123"/>
    <cfRule type="duplicateValues" dxfId="183" priority="124"/>
    <cfRule type="duplicateValues" dxfId="182" priority="125"/>
    <cfRule type="duplicateValues" dxfId="181" priority="126"/>
    <cfRule type="duplicateValues" dxfId="180" priority="127"/>
    <cfRule type="duplicateValues" dxfId="179" priority="128"/>
    <cfRule type="duplicateValues" dxfId="178" priority="129"/>
  </conditionalFormatting>
  <conditionalFormatting sqref="E23:E27">
    <cfRule type="duplicateValues" dxfId="177" priority="118"/>
    <cfRule type="duplicateValues" dxfId="176" priority="119"/>
    <cfRule type="duplicateValues" dxfId="175" priority="120"/>
    <cfRule type="duplicateValues" dxfId="174" priority="121"/>
    <cfRule type="duplicateValues" dxfId="173" priority="122"/>
  </conditionalFormatting>
  <conditionalFormatting sqref="E23:E27">
    <cfRule type="duplicateValues" dxfId="172" priority="117"/>
  </conditionalFormatting>
  <conditionalFormatting sqref="E23:E27">
    <cfRule type="duplicateValues" dxfId="171" priority="116"/>
  </conditionalFormatting>
  <conditionalFormatting sqref="E23:E27">
    <cfRule type="duplicateValues" dxfId="170" priority="114"/>
  </conditionalFormatting>
  <conditionalFormatting sqref="E23:E27">
    <cfRule type="duplicateValues" dxfId="169" priority="113"/>
  </conditionalFormatting>
  <conditionalFormatting sqref="E23:E27">
    <cfRule type="duplicateValues" dxfId="168" priority="112"/>
  </conditionalFormatting>
  <conditionalFormatting sqref="E45:E46">
    <cfRule type="duplicateValues" dxfId="167" priority="42"/>
    <cfRule type="duplicateValues" dxfId="166" priority="43"/>
    <cfRule type="duplicateValues" dxfId="165" priority="44"/>
    <cfRule type="duplicateValues" dxfId="164" priority="45"/>
    <cfRule type="duplicateValues" dxfId="163" priority="46"/>
    <cfRule type="duplicateValues" dxfId="162" priority="47"/>
    <cfRule type="duplicateValues" dxfId="161" priority="48"/>
  </conditionalFormatting>
  <conditionalFormatting sqref="E45:E46">
    <cfRule type="duplicateValues" dxfId="160" priority="38"/>
  </conditionalFormatting>
  <conditionalFormatting sqref="E45:E46">
    <cfRule type="duplicateValues" dxfId="159" priority="33"/>
    <cfRule type="duplicateValues" dxfId="158" priority="34"/>
    <cfRule type="duplicateValues" dxfId="157" priority="35"/>
    <cfRule type="duplicateValues" dxfId="156" priority="36"/>
    <cfRule type="duplicateValues" dxfId="155" priority="37"/>
  </conditionalFormatting>
  <conditionalFormatting sqref="E45:E46">
    <cfRule type="duplicateValues" dxfId="154" priority="32"/>
  </conditionalFormatting>
  <conditionalFormatting sqref="E28:E38">
    <cfRule type="duplicateValues" dxfId="153" priority="126667"/>
    <cfRule type="duplicateValues" dxfId="152" priority="126668"/>
    <cfRule type="duplicateValues" dxfId="151" priority="126669"/>
    <cfRule type="duplicateValues" dxfId="150" priority="126670"/>
    <cfRule type="duplicateValues" dxfId="149" priority="126671"/>
    <cfRule type="duplicateValues" dxfId="148" priority="126672"/>
    <cfRule type="duplicateValues" dxfId="147" priority="126673"/>
  </conditionalFormatting>
  <conditionalFormatting sqref="E28:E38">
    <cfRule type="duplicateValues" dxfId="146" priority="126687"/>
  </conditionalFormatting>
  <conditionalFormatting sqref="E28:E38">
    <cfRule type="duplicateValues" dxfId="145" priority="126689"/>
    <cfRule type="duplicateValues" dxfId="144" priority="126690"/>
    <cfRule type="duplicateValues" dxfId="143" priority="126691"/>
    <cfRule type="duplicateValues" dxfId="142" priority="126692"/>
    <cfRule type="duplicateValues" dxfId="141" priority="126693"/>
  </conditionalFormatting>
  <conditionalFormatting sqref="E5:E8">
    <cfRule type="duplicateValues" dxfId="140" priority="126770"/>
    <cfRule type="duplicateValues" dxfId="139" priority="126771"/>
    <cfRule type="duplicateValues" dxfId="138" priority="126772"/>
    <cfRule type="duplicateValues" dxfId="137" priority="126773"/>
    <cfRule type="duplicateValues" dxfId="136" priority="126774"/>
    <cfRule type="duplicateValues" dxfId="135" priority="126775"/>
    <cfRule type="duplicateValues" dxfId="134" priority="126776"/>
  </conditionalFormatting>
  <conditionalFormatting sqref="B5:B7">
    <cfRule type="duplicateValues" dxfId="133" priority="126784"/>
  </conditionalFormatting>
  <conditionalFormatting sqref="B5:B7">
    <cfRule type="duplicateValues" dxfId="132" priority="126786"/>
    <cfRule type="duplicateValues" dxfId="131" priority="126787"/>
  </conditionalFormatting>
  <conditionalFormatting sqref="E5:E8">
    <cfRule type="duplicateValues" dxfId="130" priority="126790"/>
  </conditionalFormatting>
  <conditionalFormatting sqref="E5:E8">
    <cfRule type="duplicateValues" dxfId="129" priority="126792"/>
    <cfRule type="duplicateValues" dxfId="128" priority="126793"/>
    <cfRule type="duplicateValues" dxfId="127" priority="126794"/>
    <cfRule type="duplicateValues" dxfId="126" priority="126795"/>
    <cfRule type="duplicateValues" dxfId="125" priority="126796"/>
  </conditionalFormatting>
  <conditionalFormatting sqref="E9:E18">
    <cfRule type="duplicateValues" dxfId="124" priority="126809"/>
    <cfRule type="duplicateValues" dxfId="123" priority="126810"/>
    <cfRule type="duplicateValues" dxfId="122" priority="126811"/>
    <cfRule type="duplicateValues" dxfId="121" priority="126812"/>
    <cfRule type="duplicateValues" dxfId="120" priority="126813"/>
    <cfRule type="duplicateValues" dxfId="119" priority="126814"/>
    <cfRule type="duplicateValues" dxfId="118" priority="126815"/>
  </conditionalFormatting>
  <conditionalFormatting sqref="E9:E18">
    <cfRule type="duplicateValues" dxfId="117" priority="126835"/>
  </conditionalFormatting>
  <conditionalFormatting sqref="E9:E18">
    <cfRule type="duplicateValues" dxfId="116" priority="126865"/>
    <cfRule type="duplicateValues" dxfId="115" priority="126866"/>
    <cfRule type="duplicateValues" dxfId="114" priority="126867"/>
    <cfRule type="duplicateValues" dxfId="113" priority="126868"/>
    <cfRule type="duplicateValues" dxfId="112" priority="126869"/>
  </conditionalFormatting>
  <conditionalFormatting sqref="E39:E44">
    <cfRule type="duplicateValues" dxfId="111" priority="126887"/>
    <cfRule type="duplicateValues" dxfId="110" priority="126888"/>
    <cfRule type="duplicateValues" dxfId="109" priority="126889"/>
    <cfRule type="duplicateValues" dxfId="108" priority="126890"/>
    <cfRule type="duplicateValues" dxfId="107" priority="126891"/>
    <cfRule type="duplicateValues" dxfId="106" priority="126892"/>
    <cfRule type="duplicateValues" dxfId="105" priority="126893"/>
  </conditionalFormatting>
  <conditionalFormatting sqref="E39:E44">
    <cfRule type="duplicateValues" dxfId="104" priority="126907"/>
  </conditionalFormatting>
  <conditionalFormatting sqref="E39:E44">
    <cfRule type="duplicateValues" dxfId="103" priority="126909"/>
    <cfRule type="duplicateValues" dxfId="102" priority="126910"/>
    <cfRule type="duplicateValues" dxfId="101" priority="126911"/>
    <cfRule type="duplicateValues" dxfId="100" priority="126912"/>
    <cfRule type="duplicateValues" dxfId="99" priority="126913"/>
  </conditionalFormatting>
  <conditionalFormatting sqref="E1:E1048576">
    <cfRule type="duplicateValues" dxfId="98" priority="8"/>
  </conditionalFormatting>
  <conditionalFormatting sqref="E74:E1048576 E1:E4">
    <cfRule type="duplicateValues" dxfId="97" priority="127002"/>
    <cfRule type="duplicateValues" dxfId="96" priority="127003"/>
    <cfRule type="duplicateValues" dxfId="95" priority="127004"/>
    <cfRule type="duplicateValues" dxfId="94" priority="127005"/>
    <cfRule type="duplicateValues" dxfId="93" priority="127006"/>
    <cfRule type="duplicateValues" dxfId="92" priority="127007"/>
    <cfRule type="duplicateValues" dxfId="91" priority="127008"/>
  </conditionalFormatting>
  <conditionalFormatting sqref="B74:B1048576 B1:B4">
    <cfRule type="duplicateValues" dxfId="90" priority="127023"/>
  </conditionalFormatting>
  <conditionalFormatting sqref="B74:B1048576">
    <cfRule type="duplicateValues" dxfId="89" priority="127026"/>
  </conditionalFormatting>
  <conditionalFormatting sqref="B74:B1048576 B1:B4">
    <cfRule type="duplicateValues" dxfId="88" priority="127028"/>
    <cfRule type="duplicateValues" dxfId="87" priority="127029"/>
  </conditionalFormatting>
  <conditionalFormatting sqref="E74:E1048576 E1:E4">
    <cfRule type="duplicateValues" dxfId="86" priority="127034"/>
  </conditionalFormatting>
  <conditionalFormatting sqref="E74:E1048576">
    <cfRule type="duplicateValues" dxfId="85" priority="127037"/>
  </conditionalFormatting>
  <conditionalFormatting sqref="E74:E1048576 E1:E8">
    <cfRule type="duplicateValues" dxfId="84" priority="127039"/>
  </conditionalFormatting>
  <conditionalFormatting sqref="E74:E1048576 E1:E18">
    <cfRule type="duplicateValues" dxfId="83" priority="127042"/>
  </conditionalFormatting>
  <conditionalFormatting sqref="E74:E1048576 E1:E21">
    <cfRule type="duplicateValues" dxfId="82" priority="127045"/>
  </conditionalFormatting>
  <conditionalFormatting sqref="B74:B1048576 B1:B7">
    <cfRule type="duplicateValues" dxfId="81" priority="127048"/>
  </conditionalFormatting>
  <conditionalFormatting sqref="E74:E1048576 E1:E27">
    <cfRule type="duplicateValues" dxfId="80" priority="127054"/>
  </conditionalFormatting>
  <conditionalFormatting sqref="E74:E1048576 E1:E44">
    <cfRule type="duplicateValues" dxfId="79" priority="127057"/>
  </conditionalFormatting>
  <conditionalFormatting sqref="E74:E1048576 E1:E46">
    <cfRule type="duplicateValues" dxfId="78" priority="127063"/>
  </conditionalFormatting>
  <conditionalFormatting sqref="E47:E73">
    <cfRule type="duplicateValues" dxfId="15" priority="127113"/>
    <cfRule type="duplicateValues" dxfId="14" priority="127114"/>
    <cfRule type="duplicateValues" dxfId="13" priority="127115"/>
    <cfRule type="duplicateValues" dxfId="12" priority="127116"/>
    <cfRule type="duplicateValues" dxfId="11" priority="127117"/>
    <cfRule type="duplicateValues" dxfId="10" priority="127118"/>
    <cfRule type="duplicateValues" dxfId="9" priority="127119"/>
  </conditionalFormatting>
  <conditionalFormatting sqref="E47:E73">
    <cfRule type="duplicateValues" dxfId="8" priority="127127"/>
  </conditionalFormatting>
  <conditionalFormatting sqref="E47:E73">
    <cfRule type="duplicateValues" dxfId="7" priority="127129"/>
    <cfRule type="duplicateValues" dxfId="6" priority="127130"/>
    <cfRule type="duplicateValues" dxfId="5" priority="127131"/>
    <cfRule type="duplicateValues" dxfId="4" priority="127132"/>
    <cfRule type="duplicateValues" dxfId="3" priority="127133"/>
  </conditionalFormatting>
  <conditionalFormatting sqref="B8:B73">
    <cfRule type="duplicateValues" dxfId="2" priority="127139"/>
  </conditionalFormatting>
  <conditionalFormatting sqref="B8:B73">
    <cfRule type="duplicateValues" dxfId="1" priority="127141"/>
    <cfRule type="duplicateValues" dxfId="0" priority="127142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96"/>
  <sheetViews>
    <sheetView topLeftCell="A22" zoomScale="70" zoomScaleNormal="70" workbookViewId="0">
      <selection activeCell="G65" sqref="G65"/>
    </sheetView>
  </sheetViews>
  <sheetFormatPr defaultColWidth="23.42578125" defaultRowHeight="15" x14ac:dyDescent="0.25"/>
  <cols>
    <col min="1" max="1" width="38.5703125" style="93" bestFit="1" customWidth="1"/>
    <col min="2" max="2" width="23.42578125" style="93"/>
    <col min="3" max="3" width="59.7109375" style="93" bestFit="1" customWidth="1"/>
    <col min="4" max="4" width="37.140625" style="93" bestFit="1" customWidth="1"/>
    <col min="5" max="5" width="23.42578125" style="93"/>
    <col min="6" max="6" width="27.28515625" style="93" bestFit="1" customWidth="1"/>
    <col min="7" max="7" width="23.42578125" style="93"/>
    <col min="8" max="8" width="50.28515625" style="93" bestFit="1" customWidth="1"/>
    <col min="9" max="16384" width="23.42578125" style="93"/>
  </cols>
  <sheetData>
    <row r="1" spans="1:9" ht="22.5" customHeight="1" x14ac:dyDescent="0.25">
      <c r="A1" s="181" t="s">
        <v>2150</v>
      </c>
      <c r="B1" s="182"/>
      <c r="C1" s="182"/>
      <c r="D1" s="182"/>
      <c r="E1" s="183"/>
      <c r="F1" s="179" t="s">
        <v>2557</v>
      </c>
      <c r="G1" s="180"/>
      <c r="H1" s="146">
        <f>COUNTIF(A:E,"2 Gavetas Vacías + 1 Fallando")</f>
        <v>1</v>
      </c>
      <c r="I1" s="146">
        <f>COUNTIF(A:E,("3 Gavetas Vacías"))</f>
        <v>2</v>
      </c>
    </row>
    <row r="2" spans="1:9" ht="25.5" customHeight="1" x14ac:dyDescent="0.25">
      <c r="A2" s="184" t="s">
        <v>2451</v>
      </c>
      <c r="B2" s="185"/>
      <c r="C2" s="185"/>
      <c r="D2" s="185"/>
      <c r="E2" s="186"/>
      <c r="F2" s="139" t="s">
        <v>2556</v>
      </c>
      <c r="G2" s="138">
        <f>G3+G4</f>
        <v>69</v>
      </c>
      <c r="H2" s="139" t="s">
        <v>2569</v>
      </c>
      <c r="I2" s="138">
        <f>COUNTIF(A:E,"Abastecido")</f>
        <v>12</v>
      </c>
    </row>
    <row r="3" spans="1:9" ht="18" x14ac:dyDescent="0.25">
      <c r="B3" s="95"/>
      <c r="C3" s="95"/>
      <c r="D3" s="95"/>
      <c r="E3" s="102"/>
      <c r="F3" s="139" t="s">
        <v>2555</v>
      </c>
      <c r="G3" s="138">
        <f>COUNTIF(REPORTE!A:Q,"fuera de Servicio")</f>
        <v>34</v>
      </c>
      <c r="H3" s="139" t="s">
        <v>2565</v>
      </c>
      <c r="I3" s="138">
        <f>COUNTIF(A:E,"Gavetas Vacías + Gavetas Fallando")</f>
        <v>7</v>
      </c>
    </row>
    <row r="4" spans="1:9" ht="18.75" thickBot="1" x14ac:dyDescent="0.3">
      <c r="A4" s="101" t="s">
        <v>2413</v>
      </c>
      <c r="B4" s="123">
        <v>44357.708333333336</v>
      </c>
      <c r="C4" s="95"/>
      <c r="D4" s="95"/>
      <c r="E4" s="103"/>
      <c r="F4" s="139" t="s">
        <v>2552</v>
      </c>
      <c r="G4" s="138">
        <f>COUNTIF(REPORTE!A:Q,"En Servicio")</f>
        <v>35</v>
      </c>
      <c r="H4" s="139" t="s">
        <v>2568</v>
      </c>
      <c r="I4" s="138">
        <f>COUNTIF(A:E,"Solucionado")</f>
        <v>8</v>
      </c>
    </row>
    <row r="5" spans="1:9" ht="18.75" thickBot="1" x14ac:dyDescent="0.3">
      <c r="A5" s="101" t="s">
        <v>2414</v>
      </c>
      <c r="B5" s="123">
        <v>44358.25</v>
      </c>
      <c r="C5" s="135"/>
      <c r="D5" s="95"/>
      <c r="E5" s="103"/>
      <c r="F5" s="139" t="s">
        <v>2553</v>
      </c>
      <c r="G5" s="138">
        <f>COUNTIF(REPORTE!A:Q,"reinicio exitoso")</f>
        <v>0</v>
      </c>
      <c r="H5" s="139" t="s">
        <v>2559</v>
      </c>
      <c r="I5" s="138">
        <f>I1+H1</f>
        <v>3</v>
      </c>
    </row>
    <row r="6" spans="1:9" ht="18" x14ac:dyDescent="0.25">
      <c r="B6" s="95"/>
      <c r="C6" s="95"/>
      <c r="D6" s="95"/>
      <c r="E6" s="104"/>
      <c r="F6" s="139" t="s">
        <v>2554</v>
      </c>
      <c r="G6" s="138">
        <f>COUNTIF(REPORTE!A:Q,"carga exitosa")</f>
        <v>0</v>
      </c>
      <c r="H6" s="139" t="s">
        <v>2566</v>
      </c>
      <c r="I6" s="138">
        <f>COUNTIF(A:E,"GAVETA DE RECHAZO LLENA")</f>
        <v>2</v>
      </c>
    </row>
    <row r="7" spans="1:9" ht="18" customHeight="1" x14ac:dyDescent="0.25">
      <c r="A7" s="176" t="s">
        <v>2415</v>
      </c>
      <c r="B7" s="177"/>
      <c r="C7" s="177"/>
      <c r="D7" s="177"/>
      <c r="E7" s="178"/>
      <c r="F7" s="139" t="s">
        <v>2558</v>
      </c>
      <c r="G7" s="138">
        <f>COUNTIF(A:E,"Sin Efectivo")</f>
        <v>2</v>
      </c>
      <c r="H7" s="139" t="s">
        <v>2567</v>
      </c>
      <c r="I7" s="138">
        <f>COUNTIF(A:E,"GAVETA DE DEPOSITO LLENA")</f>
        <v>4</v>
      </c>
    </row>
    <row r="8" spans="1:9" ht="18" x14ac:dyDescent="0.25">
      <c r="A8" s="96" t="s">
        <v>15</v>
      </c>
      <c r="B8" s="96" t="s">
        <v>2416</v>
      </c>
      <c r="C8" s="96" t="s">
        <v>46</v>
      </c>
      <c r="D8" s="136" t="s">
        <v>2419</v>
      </c>
      <c r="E8" s="96" t="s">
        <v>2417</v>
      </c>
    </row>
    <row r="9" spans="1:9" ht="18" x14ac:dyDescent="0.25">
      <c r="A9" s="137" t="str">
        <f>VLOOKUP(B9,'[1]LISTADO ATM'!$A$2:$C$822,3,0)</f>
        <v>DISTRITO NACIONAL</v>
      </c>
      <c r="B9" s="124">
        <v>745</v>
      </c>
      <c r="C9" s="124" t="str">
        <f>VLOOKUP(B9,'[1]LISTADO ATM'!$A$2:$B$822,2,0)</f>
        <v xml:space="preserve">ATM Oficina Ave. Duarte </v>
      </c>
      <c r="D9" s="125" t="s">
        <v>2550</v>
      </c>
      <c r="E9" s="128" t="s">
        <v>2576</v>
      </c>
    </row>
    <row r="10" spans="1:9" ht="18" x14ac:dyDescent="0.25">
      <c r="A10" s="137" t="str">
        <f>VLOOKUP(B10,'[1]LISTADO ATM'!$A$2:$C$822,3,0)</f>
        <v>DISTRITO NACIONAL</v>
      </c>
      <c r="B10" s="124">
        <v>259</v>
      </c>
      <c r="C10" s="124" t="str">
        <f>VLOOKUP(B10,'[1]LISTADO ATM'!$A$2:$B$822,2,0)</f>
        <v>ATM Senado de la Republica</v>
      </c>
      <c r="D10" s="125" t="s">
        <v>2550</v>
      </c>
      <c r="E10" s="128" t="s">
        <v>2582</v>
      </c>
    </row>
    <row r="11" spans="1:9" ht="18" x14ac:dyDescent="0.25">
      <c r="A11" s="137" t="str">
        <f>VLOOKUP(B11,'[1]LISTADO ATM'!$A$2:$C$822,3,0)</f>
        <v>DISTRITO NACIONAL</v>
      </c>
      <c r="B11" s="124">
        <v>577</v>
      </c>
      <c r="C11" s="124" t="str">
        <f>VLOOKUP(B11,'[1]LISTADO ATM'!$A$2:$B$822,2,0)</f>
        <v xml:space="preserve">ATM Olé Ave. Duarte </v>
      </c>
      <c r="D11" s="125" t="s">
        <v>2550</v>
      </c>
      <c r="E11" s="128" t="s">
        <v>2572</v>
      </c>
    </row>
    <row r="12" spans="1:9" ht="18" x14ac:dyDescent="0.25">
      <c r="A12" s="137" t="str">
        <f>VLOOKUP(B12,'[1]LISTADO ATM'!$A$2:$C$822,3,0)</f>
        <v>ESTE</v>
      </c>
      <c r="B12" s="124">
        <v>293</v>
      </c>
      <c r="C12" s="124" t="str">
        <f>VLOOKUP(B12,'[1]LISTADO ATM'!$A$2:$B$822,2,0)</f>
        <v xml:space="preserve">ATM S/M Nueva Visión (San Pedro) </v>
      </c>
      <c r="D12" s="125" t="s">
        <v>2550</v>
      </c>
      <c r="E12" s="128" t="s">
        <v>2584</v>
      </c>
    </row>
    <row r="13" spans="1:9" ht="18.75" customHeight="1" x14ac:dyDescent="0.25">
      <c r="A13" s="137" t="str">
        <f>VLOOKUP(B13,'[1]LISTADO ATM'!$A$2:$C$822,3,0)</f>
        <v>SUR</v>
      </c>
      <c r="B13" s="124">
        <v>537</v>
      </c>
      <c r="C13" s="124" t="str">
        <f>VLOOKUP(B13,'[1]LISTADO ATM'!$A$2:$B$822,2,0)</f>
        <v xml:space="preserve">ATM Estación Texaco Enriquillo (Barahona) </v>
      </c>
      <c r="D13" s="125" t="s">
        <v>2550</v>
      </c>
      <c r="E13" s="128" t="s">
        <v>2587</v>
      </c>
    </row>
    <row r="14" spans="1:9" ht="18" customHeight="1" x14ac:dyDescent="0.25">
      <c r="A14" s="137" t="str">
        <f>VLOOKUP(B14,'[1]LISTADO ATM'!$A$2:$C$822,3,0)</f>
        <v>DISTRITO NACIONAL</v>
      </c>
      <c r="B14" s="124">
        <v>354</v>
      </c>
      <c r="C14" s="124" t="str">
        <f>VLOOKUP(B14,'[1]LISTADO ATM'!$A$2:$B$822,2,0)</f>
        <v xml:space="preserve">ATM Oficina Núñez de Cáceres II </v>
      </c>
      <c r="D14" s="125" t="s">
        <v>2550</v>
      </c>
      <c r="E14" s="128" t="s">
        <v>2573</v>
      </c>
    </row>
    <row r="15" spans="1:9" ht="18" customHeight="1" x14ac:dyDescent="0.25">
      <c r="A15" s="137" t="str">
        <f>VLOOKUP(B15,'[1]LISTADO ATM'!$A$2:$C$822,3,0)</f>
        <v>NORTE</v>
      </c>
      <c r="B15" s="124">
        <v>778</v>
      </c>
      <c r="C15" s="124" t="str">
        <f>VLOOKUP(B15,'[1]LISTADO ATM'!$A$2:$B$822,2,0)</f>
        <v xml:space="preserve">ATM Oficina Esperanza (Mao) </v>
      </c>
      <c r="D15" s="125" t="s">
        <v>2550</v>
      </c>
      <c r="E15" s="128" t="s">
        <v>2592</v>
      </c>
    </row>
    <row r="16" spans="1:9" ht="18" customHeight="1" x14ac:dyDescent="0.25">
      <c r="A16" s="137" t="str">
        <f>VLOOKUP(B16,'[1]LISTADO ATM'!$A$2:$C$822,3,0)</f>
        <v>ESTE</v>
      </c>
      <c r="B16" s="124">
        <v>630</v>
      </c>
      <c r="C16" s="124" t="str">
        <f>VLOOKUP(B16,'[1]LISTADO ATM'!$A$2:$B$822,2,0)</f>
        <v xml:space="preserve">ATM Oficina Plaza Zaglul (SPM) </v>
      </c>
      <c r="D16" s="125" t="s">
        <v>2550</v>
      </c>
      <c r="E16" s="128" t="s">
        <v>2589</v>
      </c>
    </row>
    <row r="17" spans="1:5" ht="18" customHeight="1" x14ac:dyDescent="0.25">
      <c r="A17" s="137" t="str">
        <f>VLOOKUP(B17,'[1]LISTADO ATM'!$A$2:$C$822,3,0)</f>
        <v>SUR</v>
      </c>
      <c r="B17" s="124">
        <v>44</v>
      </c>
      <c r="C17" s="124" t="str">
        <f>VLOOKUP(B17,'[1]LISTADO ATM'!$A$2:$B$822,2,0)</f>
        <v xml:space="preserve">ATM Oficina Pedernales </v>
      </c>
      <c r="D17" s="125" t="s">
        <v>2550</v>
      </c>
      <c r="E17" s="128" t="s">
        <v>2588</v>
      </c>
    </row>
    <row r="18" spans="1:5" ht="18" customHeight="1" x14ac:dyDescent="0.25">
      <c r="A18" s="137" t="str">
        <f>VLOOKUP(B18,'[1]LISTADO ATM'!$A$2:$C$822,3,0)</f>
        <v>DISTRITO NACIONAL</v>
      </c>
      <c r="B18" s="124">
        <v>234</v>
      </c>
      <c r="C18" s="124" t="str">
        <f>VLOOKUP(B18,'[1]LISTADO ATM'!$A$2:$B$822,2,0)</f>
        <v xml:space="preserve">ATM Oficina Boca Chica I </v>
      </c>
      <c r="D18" s="125" t="s">
        <v>2550</v>
      </c>
      <c r="E18" s="128" t="s">
        <v>2581</v>
      </c>
    </row>
    <row r="19" spans="1:5" ht="18" customHeight="1" x14ac:dyDescent="0.25">
      <c r="A19" s="137" t="str">
        <f>VLOOKUP(B19,'[1]LISTADO ATM'!$A$2:$C$822,3,0)</f>
        <v>SUR</v>
      </c>
      <c r="B19" s="124">
        <v>89</v>
      </c>
      <c r="C19" s="124" t="str">
        <f>VLOOKUP(B19,'[1]LISTADO ATM'!$A$2:$B$822,2,0)</f>
        <v xml:space="preserve">ATM UNP El Cercado (San Juan) </v>
      </c>
      <c r="D19" s="125" t="s">
        <v>2550</v>
      </c>
      <c r="E19" s="128" t="s">
        <v>2598</v>
      </c>
    </row>
    <row r="20" spans="1:5" ht="18" customHeight="1" x14ac:dyDescent="0.25">
      <c r="A20" s="137" t="e">
        <f>VLOOKUP(B20,'[1]LISTADO ATM'!$A$2:$C$822,3,0)</f>
        <v>#N/A</v>
      </c>
      <c r="B20" s="124"/>
      <c r="C20" s="124" t="e">
        <f>VLOOKUP(B20,'[1]LISTADO ATM'!$A$2:$B$822,2,0)</f>
        <v>#N/A</v>
      </c>
      <c r="D20" s="125" t="s">
        <v>2550</v>
      </c>
      <c r="E20" s="128"/>
    </row>
    <row r="21" spans="1:5" ht="18.75" thickBot="1" x14ac:dyDescent="0.3">
      <c r="A21" s="97" t="s">
        <v>2473</v>
      </c>
      <c r="B21" s="143">
        <f>COUNT(B9:B20)</f>
        <v>11</v>
      </c>
      <c r="C21" s="170"/>
      <c r="D21" s="171"/>
      <c r="E21" s="172"/>
    </row>
    <row r="22" spans="1:5" x14ac:dyDescent="0.25">
      <c r="B22" s="99"/>
      <c r="E22" s="99"/>
    </row>
    <row r="23" spans="1:5" ht="18.75" customHeight="1" x14ac:dyDescent="0.25">
      <c r="A23" s="176" t="s">
        <v>2474</v>
      </c>
      <c r="B23" s="177"/>
      <c r="C23" s="177"/>
      <c r="D23" s="177"/>
      <c r="E23" s="178"/>
    </row>
    <row r="24" spans="1:5" ht="18" x14ac:dyDescent="0.25">
      <c r="A24" s="96" t="s">
        <v>15</v>
      </c>
      <c r="B24" s="96" t="s">
        <v>2416</v>
      </c>
      <c r="C24" s="96" t="s">
        <v>46</v>
      </c>
      <c r="D24" s="96" t="s">
        <v>2419</v>
      </c>
      <c r="E24" s="96" t="s">
        <v>2417</v>
      </c>
    </row>
    <row r="25" spans="1:5" ht="18" x14ac:dyDescent="0.25">
      <c r="A25" s="94" t="str">
        <f>VLOOKUP(B25,'[1]LISTADO ATM'!$A$2:$C$822,3,0)</f>
        <v>DISTRITO NACIONAL</v>
      </c>
      <c r="B25" s="124">
        <v>87</v>
      </c>
      <c r="C25" s="126" t="str">
        <f>VLOOKUP(B25,'[1]LISTADO ATM'!$A$2:$B$822,2,0)</f>
        <v xml:space="preserve">ATM Autoservicio Sarasota </v>
      </c>
      <c r="D25" s="125" t="s">
        <v>2544</v>
      </c>
      <c r="E25" s="124" t="s">
        <v>2579</v>
      </c>
    </row>
    <row r="26" spans="1:5" ht="18.75" customHeight="1" x14ac:dyDescent="0.25">
      <c r="A26" s="94" t="str">
        <f>VLOOKUP(B26,'[1]LISTADO ATM'!$A$2:$C$822,3,0)</f>
        <v>DISTRITO NACIONAL</v>
      </c>
      <c r="B26" s="124">
        <v>980</v>
      </c>
      <c r="C26" s="126" t="str">
        <f>VLOOKUP(B26,'[1]LISTADO ATM'!$A$2:$B$822,2,0)</f>
        <v xml:space="preserve">ATM Oficina Bella Vista Mall II </v>
      </c>
      <c r="D26" s="125" t="s">
        <v>2544</v>
      </c>
      <c r="E26" s="124" t="s">
        <v>2591</v>
      </c>
    </row>
    <row r="27" spans="1:5" ht="18" x14ac:dyDescent="0.25">
      <c r="A27" s="94" t="str">
        <f>VLOOKUP(B27,'[1]LISTADO ATM'!$A$2:$C$822,3,0)</f>
        <v>NORTE</v>
      </c>
      <c r="B27" s="124">
        <v>538</v>
      </c>
      <c r="C27" s="126" t="str">
        <f>VLOOKUP(B27,'[1]LISTADO ATM'!$A$2:$B$822,2,0)</f>
        <v>ATM  Autoservicio San Fco. Macorís</v>
      </c>
      <c r="D27" s="125" t="s">
        <v>2544</v>
      </c>
      <c r="E27" s="124" t="s">
        <v>2583</v>
      </c>
    </row>
    <row r="28" spans="1:5" ht="18" x14ac:dyDescent="0.25">
      <c r="A28" s="94" t="str">
        <f>VLOOKUP(B28,'[1]LISTADO ATM'!$A$2:$C$822,3,0)</f>
        <v>NORTE</v>
      </c>
      <c r="B28" s="124">
        <v>431</v>
      </c>
      <c r="C28" s="126" t="str">
        <f>VLOOKUP(B28,'[1]LISTADO ATM'!$A$2:$B$822,2,0)</f>
        <v xml:space="preserve">ATM Autoservicio Sol (Santiago) </v>
      </c>
      <c r="D28" s="125" t="s">
        <v>2544</v>
      </c>
      <c r="E28" s="124" t="s">
        <v>2577</v>
      </c>
    </row>
    <row r="29" spans="1:5" ht="18.75" customHeight="1" x14ac:dyDescent="0.25">
      <c r="A29" s="94" t="str">
        <f>VLOOKUP(B29,'[1]LISTADO ATM'!$A$2:$C$822,3,0)</f>
        <v>ESTE</v>
      </c>
      <c r="B29" s="124">
        <v>294</v>
      </c>
      <c r="C29" s="126" t="str">
        <f>VLOOKUP(B29,'[1]LISTADO ATM'!$A$2:$B$822,2,0)</f>
        <v xml:space="preserve">ATM Plaza Zaglul San Pedro II </v>
      </c>
      <c r="D29" s="125" t="s">
        <v>2544</v>
      </c>
      <c r="E29" s="124" t="s">
        <v>2574</v>
      </c>
    </row>
    <row r="30" spans="1:5" ht="18" x14ac:dyDescent="0.25">
      <c r="A30" s="94" t="str">
        <f>VLOOKUP(B30,'[1]LISTADO ATM'!$A$2:$C$822,3,0)</f>
        <v>SUR</v>
      </c>
      <c r="B30" s="124">
        <v>297</v>
      </c>
      <c r="C30" s="126" t="str">
        <f>VLOOKUP(B30,'[1]LISTADO ATM'!$A$2:$B$822,2,0)</f>
        <v xml:space="preserve">ATM S/M Cadena Ocoa </v>
      </c>
      <c r="D30" s="125" t="s">
        <v>2544</v>
      </c>
      <c r="E30" s="124" t="s">
        <v>2575</v>
      </c>
    </row>
    <row r="31" spans="1:5" ht="18" x14ac:dyDescent="0.25">
      <c r="A31" s="94" t="str">
        <f>VLOOKUP(B31,'[1]LISTADO ATM'!$A$2:$C$822,3,0)</f>
        <v>DISTRITO NACIONAL</v>
      </c>
      <c r="B31" s="124">
        <v>113</v>
      </c>
      <c r="C31" s="126" t="str">
        <f>VLOOKUP(B31,'[1]LISTADO ATM'!$A$2:$B$822,2,0)</f>
        <v xml:space="preserve">ATM Autoservicio Atalaya del Mar </v>
      </c>
      <c r="D31" s="125" t="s">
        <v>2544</v>
      </c>
      <c r="E31" s="124" t="s">
        <v>2578</v>
      </c>
    </row>
    <row r="32" spans="1:5" ht="18" x14ac:dyDescent="0.25">
      <c r="A32" s="94" t="e">
        <f>VLOOKUP(B32,'[1]LISTADO ATM'!$A$2:$C$822,3,0)</f>
        <v>#N/A</v>
      </c>
      <c r="B32" s="124"/>
      <c r="C32" s="126" t="e">
        <f>VLOOKUP(B32,'[1]LISTADO ATM'!$A$2:$B$822,2,0)</f>
        <v>#N/A</v>
      </c>
      <c r="D32" s="125" t="s">
        <v>2544</v>
      </c>
      <c r="E32" s="124"/>
    </row>
    <row r="33" spans="1:5" ht="18.75" thickBot="1" x14ac:dyDescent="0.3">
      <c r="A33" s="97" t="s">
        <v>2473</v>
      </c>
      <c r="B33" s="143">
        <f>COUNT(B25:B31)</f>
        <v>7</v>
      </c>
      <c r="C33" s="170"/>
      <c r="D33" s="171"/>
      <c r="E33" s="172"/>
    </row>
    <row r="34" spans="1:5" ht="15.75" thickBot="1" x14ac:dyDescent="0.3">
      <c r="B34" s="99"/>
      <c r="E34" s="99"/>
    </row>
    <row r="35" spans="1:5" ht="18.75" thickBot="1" x14ac:dyDescent="0.3">
      <c r="A35" s="165" t="s">
        <v>2475</v>
      </c>
      <c r="B35" s="166"/>
      <c r="C35" s="166"/>
      <c r="D35" s="166"/>
      <c r="E35" s="167"/>
    </row>
    <row r="36" spans="1:5" ht="18" x14ac:dyDescent="0.25">
      <c r="A36" s="96" t="s">
        <v>15</v>
      </c>
      <c r="B36" s="96" t="s">
        <v>2416</v>
      </c>
      <c r="C36" s="96" t="s">
        <v>46</v>
      </c>
      <c r="D36" s="96" t="s">
        <v>2419</v>
      </c>
      <c r="E36" s="96" t="s">
        <v>2417</v>
      </c>
    </row>
    <row r="37" spans="1:5" ht="18" x14ac:dyDescent="0.25">
      <c r="A37" s="137" t="str">
        <f>VLOOKUP(B37,'[1]LISTADO ATM'!$A$2:$C$822,3,0)</f>
        <v>NORTE</v>
      </c>
      <c r="B37" s="124">
        <v>142</v>
      </c>
      <c r="C37" s="124" t="str">
        <f>VLOOKUP(B37,'[1]LISTADO ATM'!$A$2:$B$822,2,0)</f>
        <v xml:space="preserve">ATM Centro de Caja Galerías Bonao </v>
      </c>
      <c r="D37" s="127" t="s">
        <v>2437</v>
      </c>
      <c r="E37" s="128" t="s">
        <v>2600</v>
      </c>
    </row>
    <row r="38" spans="1:5" ht="18" x14ac:dyDescent="0.25">
      <c r="A38" s="137" t="e">
        <f>VLOOKUP(B38,'[1]LISTADO ATM'!$A$2:$C$822,3,0)</f>
        <v>#N/A</v>
      </c>
      <c r="B38" s="124"/>
      <c r="C38" s="124" t="e">
        <f>VLOOKUP(B38,'[1]LISTADO ATM'!$A$2:$B$822,2,0)</f>
        <v>#N/A</v>
      </c>
      <c r="D38" s="127" t="s">
        <v>2437</v>
      </c>
      <c r="E38" s="128"/>
    </row>
    <row r="39" spans="1:5" ht="18.75" thickBot="1" x14ac:dyDescent="0.3">
      <c r="A39" s="116"/>
      <c r="B39" s="143">
        <f>COUNT(B37:B37)</f>
        <v>1</v>
      </c>
      <c r="C39" s="105"/>
      <c r="D39" s="105"/>
      <c r="E39" s="105"/>
    </row>
    <row r="40" spans="1:5" ht="15.75" thickBot="1" x14ac:dyDescent="0.3">
      <c r="B40" s="99"/>
      <c r="E40" s="99"/>
    </row>
    <row r="41" spans="1:5" ht="18.75" customHeight="1" thickBot="1" x14ac:dyDescent="0.3">
      <c r="A41" s="165" t="s">
        <v>2535</v>
      </c>
      <c r="B41" s="166"/>
      <c r="C41" s="166"/>
      <c r="D41" s="166"/>
      <c r="E41" s="167"/>
    </row>
    <row r="42" spans="1:5" ht="18" x14ac:dyDescent="0.25">
      <c r="A42" s="96" t="s">
        <v>15</v>
      </c>
      <c r="B42" s="96" t="s">
        <v>2416</v>
      </c>
      <c r="C42" s="96" t="s">
        <v>46</v>
      </c>
      <c r="D42" s="96" t="s">
        <v>2419</v>
      </c>
      <c r="E42" s="96" t="s">
        <v>2417</v>
      </c>
    </row>
    <row r="43" spans="1:5" ht="18" x14ac:dyDescent="0.25">
      <c r="A43" s="140" t="str">
        <f>VLOOKUP(B43,'[1]LISTADO ATM'!$A$2:$C$822,3,0)</f>
        <v>DISTRITO NACIONAL</v>
      </c>
      <c r="B43" s="144">
        <v>725</v>
      </c>
      <c r="C43" s="126" t="str">
        <f>VLOOKUP(B43,'[1]LISTADO ATM'!$A$2:$B$822,2,0)</f>
        <v xml:space="preserve">ATM El Huacal II  </v>
      </c>
      <c r="D43" s="124" t="s">
        <v>2482</v>
      </c>
      <c r="E43" s="128" t="s">
        <v>2585</v>
      </c>
    </row>
    <row r="44" spans="1:5" ht="18" x14ac:dyDescent="0.25">
      <c r="A44" s="140" t="str">
        <f>VLOOKUP(B44,'[1]LISTADO ATM'!$A$2:$C$822,3,0)</f>
        <v>DISTRITO NACIONAL</v>
      </c>
      <c r="B44" s="144">
        <v>391</v>
      </c>
      <c r="C44" s="126" t="str">
        <f>VLOOKUP(B44,'[1]LISTADO ATM'!$A$2:$B$822,2,0)</f>
        <v xml:space="preserve">ATM S/M Jumbo Luperón </v>
      </c>
      <c r="D44" s="124" t="s">
        <v>2482</v>
      </c>
      <c r="E44" s="128" t="s">
        <v>2595</v>
      </c>
    </row>
    <row r="45" spans="1:5" ht="18" x14ac:dyDescent="0.25">
      <c r="A45" s="140" t="str">
        <f>VLOOKUP(B45,'[1]LISTADO ATM'!$A$2:$C$822,3,0)</f>
        <v>NORTE</v>
      </c>
      <c r="B45" s="144">
        <v>333</v>
      </c>
      <c r="C45" s="126" t="str">
        <f>VLOOKUP(B45,'[1]LISTADO ATM'!$A$2:$B$822,2,0)</f>
        <v>ATM Oficina Turey Maimón</v>
      </c>
      <c r="D45" s="124" t="s">
        <v>2482</v>
      </c>
      <c r="E45" s="128" t="s">
        <v>2599</v>
      </c>
    </row>
    <row r="46" spans="1:5" ht="18" x14ac:dyDescent="0.25">
      <c r="A46" s="140" t="str">
        <f>VLOOKUP(B46,'[1]LISTADO ATM'!$A$2:$C$822,3,0)</f>
        <v>SUR</v>
      </c>
      <c r="B46" s="144">
        <v>356</v>
      </c>
      <c r="C46" s="126" t="str">
        <f>VLOOKUP(B46,'[1]LISTADO ATM'!$A$2:$B$822,2,0)</f>
        <v xml:space="preserve">ATM Estación Sigma (San Cristóbal) </v>
      </c>
      <c r="D46" s="124" t="s">
        <v>2482</v>
      </c>
      <c r="E46" s="128" t="s">
        <v>2602</v>
      </c>
    </row>
    <row r="47" spans="1:5" ht="18" x14ac:dyDescent="0.25">
      <c r="A47" s="140" t="str">
        <f>VLOOKUP(B47,'[1]LISTADO ATM'!$A$2:$C$822,3,0)</f>
        <v>DISTRITO NACIONAL</v>
      </c>
      <c r="B47" s="144">
        <v>714</v>
      </c>
      <c r="C47" s="126" t="str">
        <f>VLOOKUP(B47,'[1]LISTADO ATM'!$A$2:$B$822,2,0)</f>
        <v xml:space="preserve">ATM Hospital de Herrera </v>
      </c>
      <c r="D47" s="124" t="s">
        <v>2482</v>
      </c>
      <c r="E47" s="128" t="s">
        <v>2601</v>
      </c>
    </row>
    <row r="48" spans="1:5" ht="18" x14ac:dyDescent="0.25">
      <c r="A48" s="140" t="e">
        <f>VLOOKUP(B48,'[1]LISTADO ATM'!$A$2:$C$822,3,0)</f>
        <v>#N/A</v>
      </c>
      <c r="B48" s="144"/>
      <c r="C48" s="126" t="e">
        <f>VLOOKUP(B48,'[1]LISTADO ATM'!$A$2:$B$822,2,0)</f>
        <v>#N/A</v>
      </c>
      <c r="D48" s="124" t="s">
        <v>2482</v>
      </c>
      <c r="E48" s="128"/>
    </row>
    <row r="49" spans="1:5" ht="18" x14ac:dyDescent="0.25">
      <c r="A49" s="140" t="e">
        <f>VLOOKUP(B49,'[1]LISTADO ATM'!$A$2:$C$822,3,0)</f>
        <v>#N/A</v>
      </c>
      <c r="B49" s="144"/>
      <c r="C49" s="126" t="e">
        <f>VLOOKUP(B49,'[1]LISTADO ATM'!$A$2:$B$822,2,0)</f>
        <v>#N/A</v>
      </c>
      <c r="D49" s="124" t="s">
        <v>2482</v>
      </c>
      <c r="E49" s="128"/>
    </row>
    <row r="50" spans="1:5" ht="18" x14ac:dyDescent="0.25">
      <c r="A50" s="116" t="s">
        <v>2473</v>
      </c>
      <c r="B50" s="145">
        <f>COUNT(B43:B48)</f>
        <v>5</v>
      </c>
      <c r="C50" s="105"/>
      <c r="D50" s="105"/>
      <c r="E50" s="105"/>
    </row>
    <row r="51" spans="1:5" ht="15.75" thickBot="1" x14ac:dyDescent="0.3">
      <c r="B51" s="99"/>
      <c r="E51" s="99"/>
    </row>
    <row r="52" spans="1:5" ht="18" x14ac:dyDescent="0.25">
      <c r="A52" s="173" t="s">
        <v>2476</v>
      </c>
      <c r="B52" s="174"/>
      <c r="C52" s="174"/>
      <c r="D52" s="174"/>
      <c r="E52" s="175"/>
    </row>
    <row r="53" spans="1:5" ht="18" x14ac:dyDescent="0.25">
      <c r="A53" s="96" t="s">
        <v>15</v>
      </c>
      <c r="B53" s="96" t="s">
        <v>2416</v>
      </c>
      <c r="C53" s="98" t="s">
        <v>46</v>
      </c>
      <c r="D53" s="129" t="s">
        <v>2419</v>
      </c>
      <c r="E53" s="96" t="s">
        <v>2417</v>
      </c>
    </row>
    <row r="54" spans="1:5" ht="18" x14ac:dyDescent="0.25">
      <c r="A54" s="94" t="str">
        <f>VLOOKUP(B54,'[1]LISTADO ATM'!$A$2:$C$822,3,0)</f>
        <v>DISTRITO NACIONAL</v>
      </c>
      <c r="B54" s="124">
        <v>165</v>
      </c>
      <c r="C54" s="126" t="str">
        <f>VLOOKUP(B54,'[1]LISTADO ATM'!$A$2:$B$822,2,0)</f>
        <v>ATM Autoservicio Megacentro</v>
      </c>
      <c r="D54" s="149" t="s">
        <v>2548</v>
      </c>
      <c r="E54" s="124">
        <v>3335915198</v>
      </c>
    </row>
    <row r="55" spans="1:5" ht="18" x14ac:dyDescent="0.25">
      <c r="A55" s="94" t="str">
        <f>VLOOKUP(B55,'[1]LISTADO ATM'!$A$2:$C$822,3,0)</f>
        <v>DISTRITO NACIONAL</v>
      </c>
      <c r="B55" s="124">
        <v>318</v>
      </c>
      <c r="C55" s="126" t="str">
        <f>VLOOKUP(B55,'[1]LISTADO ATM'!$A$2:$B$822,2,0)</f>
        <v>ATM Autoservicio Lope de Vega</v>
      </c>
      <c r="D55" s="149" t="s">
        <v>2548</v>
      </c>
      <c r="E55" s="124" t="s">
        <v>2570</v>
      </c>
    </row>
    <row r="56" spans="1:5" ht="18" x14ac:dyDescent="0.25">
      <c r="A56" s="94" t="str">
        <f>VLOOKUP(B56,'[1]LISTADO ATM'!$A$2:$C$822,3,0)</f>
        <v>ESTE</v>
      </c>
      <c r="B56" s="124">
        <v>429</v>
      </c>
      <c r="C56" s="126" t="str">
        <f>VLOOKUP(B56,'[1]LISTADO ATM'!$A$2:$B$822,2,0)</f>
        <v xml:space="preserve">ATM Oficina Jumbo La Romana </v>
      </c>
      <c r="D56" s="149" t="s">
        <v>2548</v>
      </c>
      <c r="E56" s="124" t="s">
        <v>2580</v>
      </c>
    </row>
    <row r="57" spans="1:5" ht="18" x14ac:dyDescent="0.25">
      <c r="A57" s="94" t="str">
        <f>VLOOKUP(B57,'[1]LISTADO ATM'!$A$2:$C$822,3,0)</f>
        <v>DISTRITO NACIONAL</v>
      </c>
      <c r="B57" s="124">
        <v>494</v>
      </c>
      <c r="C57" s="126" t="str">
        <f>VLOOKUP(B57,'[1]LISTADO ATM'!$A$2:$B$822,2,0)</f>
        <v xml:space="preserve">ATM Oficina Blue Mall </v>
      </c>
      <c r="D57" s="149" t="s">
        <v>2548</v>
      </c>
      <c r="E57" s="124" t="s">
        <v>2590</v>
      </c>
    </row>
    <row r="58" spans="1:5" ht="18" x14ac:dyDescent="0.25">
      <c r="A58" s="94" t="str">
        <f>VLOOKUP(B58,'[1]LISTADO ATM'!$A$2:$C$822,3,0)</f>
        <v>DISTRITO NACIONAL</v>
      </c>
      <c r="B58" s="124">
        <v>589</v>
      </c>
      <c r="C58" s="126" t="str">
        <f>VLOOKUP(B58,'[1]LISTADO ATM'!$A$2:$B$822,2,0)</f>
        <v xml:space="preserve">ATM S/M Bravo San Vicente de Paul </v>
      </c>
      <c r="D58" s="122" t="s">
        <v>2571</v>
      </c>
      <c r="E58" s="124" t="s">
        <v>2597</v>
      </c>
    </row>
    <row r="59" spans="1:5" ht="18" x14ac:dyDescent="0.25">
      <c r="A59" s="94" t="str">
        <f>VLOOKUP(B59,'[1]LISTADO ATM'!$A$2:$C$822,3,0)</f>
        <v>ESTE</v>
      </c>
      <c r="B59" s="124">
        <v>211</v>
      </c>
      <c r="C59" s="126" t="str">
        <f>VLOOKUP(B59,'[1]LISTADO ATM'!$A$2:$B$822,2,0)</f>
        <v xml:space="preserve">ATM Oficina La Romana I </v>
      </c>
      <c r="D59" s="122" t="s">
        <v>2571</v>
      </c>
      <c r="E59" s="124" t="s">
        <v>2596</v>
      </c>
    </row>
    <row r="60" spans="1:5" ht="18" x14ac:dyDescent="0.25">
      <c r="A60" s="94" t="e">
        <f>VLOOKUP(B60,'[1]LISTADO ATM'!$A$2:$C$822,3,0)</f>
        <v>#N/A</v>
      </c>
      <c r="B60" s="124"/>
      <c r="C60" s="126" t="e">
        <f>VLOOKUP(B60,'[1]LISTADO ATM'!$A$2:$B$822,2,0)</f>
        <v>#N/A</v>
      </c>
      <c r="D60" s="122"/>
      <c r="E60" s="124"/>
    </row>
    <row r="61" spans="1:5" ht="18" x14ac:dyDescent="0.25">
      <c r="A61" s="94" t="e">
        <f>VLOOKUP(B61,'[1]LISTADO ATM'!$A$2:$C$822,3,0)</f>
        <v>#N/A</v>
      </c>
      <c r="B61" s="124"/>
      <c r="C61" s="126" t="e">
        <f>VLOOKUP(B61,'[1]LISTADO ATM'!$A$2:$B$822,2,0)</f>
        <v>#N/A</v>
      </c>
      <c r="D61" s="122"/>
      <c r="E61" s="124"/>
    </row>
    <row r="62" spans="1:5" ht="18" x14ac:dyDescent="0.25">
      <c r="A62" s="116" t="s">
        <v>2473</v>
      </c>
      <c r="B62" s="145">
        <f>COUNT(B54:B61)</f>
        <v>6</v>
      </c>
      <c r="C62" s="105"/>
      <c r="D62" s="130"/>
      <c r="E62" s="130"/>
    </row>
    <row r="63" spans="1:5" ht="15.75" thickBot="1" x14ac:dyDescent="0.3">
      <c r="B63" s="99"/>
      <c r="E63" s="99"/>
    </row>
    <row r="64" spans="1:5" ht="18.75" thickBot="1" x14ac:dyDescent="0.3">
      <c r="A64" s="163" t="s">
        <v>2477</v>
      </c>
      <c r="B64" s="164"/>
      <c r="C64" s="93" t="s">
        <v>2412</v>
      </c>
      <c r="D64" s="99"/>
      <c r="E64" s="99"/>
    </row>
    <row r="65" spans="1:5" ht="18.75" thickBot="1" x14ac:dyDescent="0.3">
      <c r="A65" s="141">
        <f>+B39+B50+B62</f>
        <v>12</v>
      </c>
      <c r="B65" s="142"/>
    </row>
    <row r="66" spans="1:5" ht="15.75" thickBot="1" x14ac:dyDescent="0.3">
      <c r="B66" s="99"/>
      <c r="E66" s="99"/>
    </row>
    <row r="67" spans="1:5" ht="18.75" thickBot="1" x14ac:dyDescent="0.3">
      <c r="A67" s="165" t="s">
        <v>2478</v>
      </c>
      <c r="B67" s="166"/>
      <c r="C67" s="166"/>
      <c r="D67" s="166"/>
      <c r="E67" s="167"/>
    </row>
    <row r="68" spans="1:5" ht="18" x14ac:dyDescent="0.25">
      <c r="A68" s="100" t="s">
        <v>15</v>
      </c>
      <c r="B68" s="96" t="s">
        <v>2416</v>
      </c>
      <c r="C68" s="98" t="s">
        <v>46</v>
      </c>
      <c r="D68" s="168" t="s">
        <v>2419</v>
      </c>
      <c r="E68" s="169"/>
    </row>
    <row r="69" spans="1:5" ht="18" x14ac:dyDescent="0.25">
      <c r="A69" s="124" t="str">
        <f>VLOOKUP(B69,'[1]LISTADO ATM'!$A$2:$C$822,3,0)</f>
        <v>DISTRITO NACIONAL</v>
      </c>
      <c r="B69" s="124">
        <v>958</v>
      </c>
      <c r="C69" s="124" t="str">
        <f>VLOOKUP(B69,'[1]LISTADO ATM'!$A$2:$B$822,2,0)</f>
        <v xml:space="preserve">ATM Olé Aut. San Isidro </v>
      </c>
      <c r="D69" s="161" t="s">
        <v>2561</v>
      </c>
      <c r="E69" s="162"/>
    </row>
    <row r="70" spans="1:5" ht="18" x14ac:dyDescent="0.25">
      <c r="A70" s="124" t="str">
        <f>VLOOKUP(B70,'[1]LISTADO ATM'!$A$2:$C$822,3,0)</f>
        <v>DISTRITO NACIONAL</v>
      </c>
      <c r="B70" s="124">
        <v>549</v>
      </c>
      <c r="C70" s="124" t="str">
        <f>VLOOKUP(B70,'[1]LISTADO ATM'!$A$2:$B$822,2,0)</f>
        <v xml:space="preserve">ATM Ministerio de Turismo (Oficinas Gubernamentales) </v>
      </c>
      <c r="D70" s="161" t="s">
        <v>2551</v>
      </c>
      <c r="E70" s="162"/>
    </row>
    <row r="71" spans="1:5" ht="18" x14ac:dyDescent="0.25">
      <c r="A71" s="124" t="str">
        <f>VLOOKUP(B71,'[1]LISTADO ATM'!$A$2:$C$822,3,0)</f>
        <v>DISTRITO NACIONAL</v>
      </c>
      <c r="B71" s="124">
        <v>670</v>
      </c>
      <c r="C71" s="124" t="str">
        <f>VLOOKUP(B71,'[1]LISTADO ATM'!$A$2:$B$822,2,0)</f>
        <v>ATM Estación Texaco Algodón</v>
      </c>
      <c r="D71" s="161" t="s">
        <v>2551</v>
      </c>
      <c r="E71" s="162"/>
    </row>
    <row r="72" spans="1:5" ht="18" x14ac:dyDescent="0.25">
      <c r="A72" s="124" t="str">
        <f>VLOOKUP(B72,'[1]LISTADO ATM'!$A$2:$C$822,3,0)</f>
        <v>SUR</v>
      </c>
      <c r="B72" s="124">
        <v>873</v>
      </c>
      <c r="C72" s="124" t="str">
        <f>VLOOKUP(B72,'[1]LISTADO ATM'!$A$2:$B$822,2,0)</f>
        <v xml:space="preserve">ATM Centro de Caja San Cristóbal II </v>
      </c>
      <c r="D72" s="161" t="s">
        <v>2586</v>
      </c>
      <c r="E72" s="162"/>
    </row>
    <row r="73" spans="1:5" ht="18" x14ac:dyDescent="0.25">
      <c r="A73" s="124" t="e">
        <f>VLOOKUP(B73,'[1]LISTADO ATM'!$A$2:$C$822,3,0)</f>
        <v>#N/A</v>
      </c>
      <c r="B73" s="124"/>
      <c r="C73" s="124" t="e">
        <f>VLOOKUP(B73,'[1]LISTADO ATM'!$A$2:$B$822,2,0)</f>
        <v>#N/A</v>
      </c>
      <c r="D73" s="161"/>
      <c r="E73" s="162"/>
    </row>
    <row r="74" spans="1:5" ht="18.75" thickBot="1" x14ac:dyDescent="0.3">
      <c r="A74" s="116" t="s">
        <v>2473</v>
      </c>
      <c r="B74" s="143">
        <f>COUNT(B69:B72)</f>
        <v>4</v>
      </c>
      <c r="C74" s="107"/>
      <c r="D74" s="107"/>
      <c r="E74" s="108"/>
    </row>
    <row r="75" spans="1:5" x14ac:dyDescent="0.25">
      <c r="B75" s="75"/>
    </row>
    <row r="76" spans="1:5" x14ac:dyDescent="0.25">
      <c r="B76" s="75"/>
    </row>
    <row r="77" spans="1:5" x14ac:dyDescent="0.25">
      <c r="B77" s="75"/>
    </row>
    <row r="78" spans="1:5" x14ac:dyDescent="0.25">
      <c r="B78" s="75"/>
    </row>
    <row r="79" spans="1:5" x14ac:dyDescent="0.25">
      <c r="B79" s="75"/>
    </row>
    <row r="80" spans="1:5" x14ac:dyDescent="0.25">
      <c r="B80" s="75"/>
    </row>
    <row r="81" spans="2:2" x14ac:dyDescent="0.25">
      <c r="B81" s="75"/>
    </row>
    <row r="82" spans="2:2" x14ac:dyDescent="0.25">
      <c r="B82" s="75"/>
    </row>
    <row r="83" spans="2:2" x14ac:dyDescent="0.25">
      <c r="B83" s="75"/>
    </row>
    <row r="84" spans="2:2" x14ac:dyDescent="0.25">
      <c r="B84" s="75"/>
    </row>
    <row r="85" spans="2:2" x14ac:dyDescent="0.25">
      <c r="B85" s="75"/>
    </row>
    <row r="86" spans="2:2" x14ac:dyDescent="0.25">
      <c r="B86" s="75"/>
    </row>
    <row r="87" spans="2:2" x14ac:dyDescent="0.25">
      <c r="B87" s="75"/>
    </row>
    <row r="88" spans="2:2" x14ac:dyDescent="0.25">
      <c r="B88" s="75"/>
    </row>
    <row r="89" spans="2:2" x14ac:dyDescent="0.25">
      <c r="B89" s="75"/>
    </row>
    <row r="90" spans="2:2" x14ac:dyDescent="0.25">
      <c r="B90" s="75"/>
    </row>
    <row r="91" spans="2:2" x14ac:dyDescent="0.25">
      <c r="B91" s="75"/>
    </row>
    <row r="92" spans="2:2" x14ac:dyDescent="0.25">
      <c r="B92" s="75"/>
    </row>
    <row r="93" spans="2:2" x14ac:dyDescent="0.25">
      <c r="B93" s="75"/>
    </row>
    <row r="94" spans="2:2" x14ac:dyDescent="0.25">
      <c r="B94" s="75"/>
    </row>
    <row r="95" spans="2:2" x14ac:dyDescent="0.25">
      <c r="B95" s="75"/>
    </row>
    <row r="96" spans="2:2" x14ac:dyDescent="0.25">
      <c r="B96" s="75"/>
    </row>
    <row r="97" spans="2:2" x14ac:dyDescent="0.25">
      <c r="B97" s="75"/>
    </row>
    <row r="98" spans="2:2" x14ac:dyDescent="0.25">
      <c r="B98" s="75"/>
    </row>
    <row r="99" spans="2:2" x14ac:dyDescent="0.25">
      <c r="B99" s="75"/>
    </row>
    <row r="100" spans="2:2" x14ac:dyDescent="0.25">
      <c r="B100" s="75"/>
    </row>
    <row r="101" spans="2:2" x14ac:dyDescent="0.25">
      <c r="B101" s="75"/>
    </row>
    <row r="102" spans="2:2" x14ac:dyDescent="0.25">
      <c r="B102" s="75"/>
    </row>
    <row r="103" spans="2:2" x14ac:dyDescent="0.25">
      <c r="B103" s="75"/>
    </row>
    <row r="104" spans="2:2" x14ac:dyDescent="0.25">
      <c r="B104" s="75"/>
    </row>
    <row r="105" spans="2:2" x14ac:dyDescent="0.25">
      <c r="B105" s="75"/>
    </row>
    <row r="106" spans="2:2" x14ac:dyDescent="0.25">
      <c r="B106" s="75"/>
    </row>
    <row r="107" spans="2:2" x14ac:dyDescent="0.25">
      <c r="B107" s="75"/>
    </row>
    <row r="108" spans="2:2" x14ac:dyDescent="0.25">
      <c r="B108" s="75"/>
    </row>
    <row r="109" spans="2:2" x14ac:dyDescent="0.25">
      <c r="B109" s="75"/>
    </row>
    <row r="110" spans="2:2" x14ac:dyDescent="0.25">
      <c r="B110" s="75"/>
    </row>
    <row r="111" spans="2:2" x14ac:dyDescent="0.25">
      <c r="B111" s="75"/>
    </row>
    <row r="112" spans="2:2" x14ac:dyDescent="0.25">
      <c r="B112" s="75"/>
    </row>
    <row r="113" spans="2:2" x14ac:dyDescent="0.25">
      <c r="B113" s="75"/>
    </row>
    <row r="114" spans="2:2" x14ac:dyDescent="0.25">
      <c r="B114" s="75"/>
    </row>
    <row r="115" spans="2:2" x14ac:dyDescent="0.25">
      <c r="B115" s="75"/>
    </row>
    <row r="116" spans="2:2" x14ac:dyDescent="0.25">
      <c r="B116" s="75"/>
    </row>
    <row r="117" spans="2:2" x14ac:dyDescent="0.25">
      <c r="B117" s="75"/>
    </row>
    <row r="118" spans="2:2" x14ac:dyDescent="0.25">
      <c r="B118" s="75"/>
    </row>
    <row r="119" spans="2:2" x14ac:dyDescent="0.25">
      <c r="B119" s="75"/>
    </row>
    <row r="120" spans="2:2" x14ac:dyDescent="0.25">
      <c r="B120" s="75"/>
    </row>
    <row r="121" spans="2:2" x14ac:dyDescent="0.25">
      <c r="B121" s="75"/>
    </row>
    <row r="122" spans="2:2" x14ac:dyDescent="0.25">
      <c r="B122" s="75"/>
    </row>
    <row r="123" spans="2:2" x14ac:dyDescent="0.25">
      <c r="B123" s="75"/>
    </row>
    <row r="124" spans="2:2" x14ac:dyDescent="0.25">
      <c r="B124" s="75"/>
    </row>
    <row r="125" spans="2:2" x14ac:dyDescent="0.25">
      <c r="B125" s="75"/>
    </row>
    <row r="126" spans="2:2" x14ac:dyDescent="0.25">
      <c r="B126" s="75"/>
    </row>
    <row r="127" spans="2:2" x14ac:dyDescent="0.25">
      <c r="B127" s="75"/>
    </row>
    <row r="128" spans="2:2" x14ac:dyDescent="0.25">
      <c r="B128" s="75"/>
    </row>
    <row r="129" spans="2:2" x14ac:dyDescent="0.25">
      <c r="B129" s="75"/>
    </row>
    <row r="130" spans="2:2" x14ac:dyDescent="0.25">
      <c r="B130" s="75"/>
    </row>
    <row r="131" spans="2:2" x14ac:dyDescent="0.25">
      <c r="B131" s="75"/>
    </row>
    <row r="132" spans="2:2" x14ac:dyDescent="0.25">
      <c r="B132" s="75"/>
    </row>
    <row r="133" spans="2:2" x14ac:dyDescent="0.25">
      <c r="B133" s="75"/>
    </row>
    <row r="134" spans="2:2" x14ac:dyDescent="0.25">
      <c r="B134" s="75"/>
    </row>
    <row r="135" spans="2:2" x14ac:dyDescent="0.25">
      <c r="B135" s="75"/>
    </row>
    <row r="136" spans="2:2" x14ac:dyDescent="0.25">
      <c r="B136" s="75"/>
    </row>
    <row r="137" spans="2:2" x14ac:dyDescent="0.25">
      <c r="B137" s="75"/>
    </row>
    <row r="138" spans="2:2" x14ac:dyDescent="0.25">
      <c r="B138" s="75"/>
    </row>
    <row r="139" spans="2:2" x14ac:dyDescent="0.25">
      <c r="B139" s="75"/>
    </row>
    <row r="140" spans="2:2" x14ac:dyDescent="0.25">
      <c r="B140" s="75"/>
    </row>
    <row r="141" spans="2:2" x14ac:dyDescent="0.25">
      <c r="B141" s="75"/>
    </row>
    <row r="142" spans="2:2" x14ac:dyDescent="0.25">
      <c r="B142" s="75"/>
    </row>
    <row r="143" spans="2:2" x14ac:dyDescent="0.25">
      <c r="B143" s="75"/>
    </row>
    <row r="144" spans="2:2" x14ac:dyDescent="0.25">
      <c r="B144" s="75"/>
    </row>
    <row r="145" spans="2:2" x14ac:dyDescent="0.25">
      <c r="B145" s="75"/>
    </row>
    <row r="146" spans="2:2" x14ac:dyDescent="0.25">
      <c r="B146" s="75"/>
    </row>
    <row r="147" spans="2:2" x14ac:dyDescent="0.25">
      <c r="B147" s="75"/>
    </row>
    <row r="148" spans="2:2" x14ac:dyDescent="0.25">
      <c r="B148" s="75"/>
    </row>
    <row r="149" spans="2:2" x14ac:dyDescent="0.25">
      <c r="B149" s="75"/>
    </row>
    <row r="150" spans="2:2" x14ac:dyDescent="0.25">
      <c r="B150" s="75"/>
    </row>
    <row r="151" spans="2:2" x14ac:dyDescent="0.25">
      <c r="B151" s="75"/>
    </row>
    <row r="152" spans="2:2" x14ac:dyDescent="0.25">
      <c r="B152" s="75"/>
    </row>
    <row r="153" spans="2:2" x14ac:dyDescent="0.25">
      <c r="B153" s="75"/>
    </row>
    <row r="154" spans="2:2" x14ac:dyDescent="0.25">
      <c r="B154" s="75"/>
    </row>
    <row r="155" spans="2:2" x14ac:dyDescent="0.25">
      <c r="B155" s="75"/>
    </row>
    <row r="156" spans="2:2" x14ac:dyDescent="0.25">
      <c r="B156" s="75"/>
    </row>
    <row r="157" spans="2:2" x14ac:dyDescent="0.25">
      <c r="B157" s="75"/>
    </row>
    <row r="158" spans="2:2" x14ac:dyDescent="0.25">
      <c r="B158" s="75"/>
    </row>
    <row r="159" spans="2:2" x14ac:dyDescent="0.25">
      <c r="B159" s="75"/>
    </row>
    <row r="160" spans="2:2" x14ac:dyDescent="0.25">
      <c r="B160" s="75"/>
    </row>
    <row r="161" spans="2:2" x14ac:dyDescent="0.25">
      <c r="B161" s="75"/>
    </row>
    <row r="162" spans="2:2" x14ac:dyDescent="0.25">
      <c r="B162" s="75"/>
    </row>
    <row r="163" spans="2:2" x14ac:dyDescent="0.25">
      <c r="B163" s="75"/>
    </row>
    <row r="164" spans="2:2" x14ac:dyDescent="0.25">
      <c r="B164" s="75"/>
    </row>
    <row r="165" spans="2:2" x14ac:dyDescent="0.25">
      <c r="B165" s="75"/>
    </row>
    <row r="166" spans="2:2" x14ac:dyDescent="0.25">
      <c r="B166" s="75"/>
    </row>
    <row r="167" spans="2:2" x14ac:dyDescent="0.25">
      <c r="B167" s="75"/>
    </row>
    <row r="168" spans="2:2" x14ac:dyDescent="0.25">
      <c r="B168" s="75"/>
    </row>
    <row r="169" spans="2:2" x14ac:dyDescent="0.25">
      <c r="B169" s="75"/>
    </row>
    <row r="170" spans="2:2" x14ac:dyDescent="0.25">
      <c r="B170" s="75"/>
    </row>
    <row r="171" spans="2:2" x14ac:dyDescent="0.25">
      <c r="B171" s="75"/>
    </row>
    <row r="172" spans="2:2" x14ac:dyDescent="0.25">
      <c r="B172" s="75"/>
    </row>
    <row r="173" spans="2:2" x14ac:dyDescent="0.25">
      <c r="B173" s="75"/>
    </row>
    <row r="174" spans="2:2" x14ac:dyDescent="0.25">
      <c r="B174" s="75"/>
    </row>
    <row r="175" spans="2:2" x14ac:dyDescent="0.25">
      <c r="B175" s="75"/>
    </row>
    <row r="176" spans="2:2" x14ac:dyDescent="0.25">
      <c r="B176" s="75"/>
    </row>
    <row r="177" spans="2:2" x14ac:dyDescent="0.25">
      <c r="B177" s="75"/>
    </row>
    <row r="178" spans="2:2" x14ac:dyDescent="0.25">
      <c r="B178" s="75"/>
    </row>
    <row r="179" spans="2:2" x14ac:dyDescent="0.25">
      <c r="B179" s="75"/>
    </row>
    <row r="180" spans="2:2" x14ac:dyDescent="0.25">
      <c r="B180" s="75"/>
    </row>
    <row r="181" spans="2:2" x14ac:dyDescent="0.25">
      <c r="B181" s="75"/>
    </row>
    <row r="182" spans="2:2" x14ac:dyDescent="0.25">
      <c r="B182" s="75"/>
    </row>
    <row r="183" spans="2:2" x14ac:dyDescent="0.25">
      <c r="B183" s="75"/>
    </row>
    <row r="184" spans="2:2" x14ac:dyDescent="0.25">
      <c r="B184" s="75"/>
    </row>
    <row r="185" spans="2:2" x14ac:dyDescent="0.25">
      <c r="B185" s="75"/>
    </row>
    <row r="186" spans="2:2" x14ac:dyDescent="0.25">
      <c r="B186" s="75"/>
    </row>
    <row r="187" spans="2:2" x14ac:dyDescent="0.25">
      <c r="B187" s="75"/>
    </row>
    <row r="188" spans="2:2" x14ac:dyDescent="0.25">
      <c r="B188" s="75"/>
    </row>
    <row r="189" spans="2:2" x14ac:dyDescent="0.25">
      <c r="B189" s="75"/>
    </row>
    <row r="190" spans="2:2" x14ac:dyDescent="0.25">
      <c r="B190" s="75"/>
    </row>
    <row r="191" spans="2:2" x14ac:dyDescent="0.25">
      <c r="B191" s="75"/>
    </row>
    <row r="192" spans="2:2" x14ac:dyDescent="0.25">
      <c r="B192" s="75"/>
    </row>
    <row r="193" spans="2:2" x14ac:dyDescent="0.25">
      <c r="B193" s="75"/>
    </row>
    <row r="194" spans="2:2" x14ac:dyDescent="0.25">
      <c r="B194" s="75"/>
    </row>
    <row r="195" spans="2:2" x14ac:dyDescent="0.25">
      <c r="B195" s="75"/>
    </row>
    <row r="196" spans="2:2" x14ac:dyDescent="0.25">
      <c r="B196" s="75"/>
    </row>
    <row r="197" spans="2:2" x14ac:dyDescent="0.25">
      <c r="B197" s="75"/>
    </row>
    <row r="198" spans="2:2" x14ac:dyDescent="0.25">
      <c r="B198" s="75"/>
    </row>
    <row r="199" spans="2:2" x14ac:dyDescent="0.25">
      <c r="B199" s="75"/>
    </row>
    <row r="200" spans="2:2" x14ac:dyDescent="0.25">
      <c r="B200" s="75"/>
    </row>
    <row r="201" spans="2:2" x14ac:dyDescent="0.25">
      <c r="B201" s="75"/>
    </row>
    <row r="202" spans="2:2" x14ac:dyDescent="0.25">
      <c r="B202" s="75"/>
    </row>
    <row r="203" spans="2:2" x14ac:dyDescent="0.25">
      <c r="B203" s="75"/>
    </row>
    <row r="204" spans="2:2" x14ac:dyDescent="0.25">
      <c r="B204" s="75"/>
    </row>
    <row r="205" spans="2:2" x14ac:dyDescent="0.25">
      <c r="B205" s="75"/>
    </row>
    <row r="206" spans="2:2" x14ac:dyDescent="0.25">
      <c r="B206" s="75"/>
    </row>
    <row r="207" spans="2:2" x14ac:dyDescent="0.25">
      <c r="B207" s="75"/>
    </row>
    <row r="208" spans="2:2" x14ac:dyDescent="0.25">
      <c r="B208" s="75"/>
    </row>
    <row r="209" spans="2:2" x14ac:dyDescent="0.25">
      <c r="B209" s="75"/>
    </row>
    <row r="210" spans="2:2" x14ac:dyDescent="0.25">
      <c r="B210" s="75"/>
    </row>
    <row r="211" spans="2:2" x14ac:dyDescent="0.25">
      <c r="B211" s="75"/>
    </row>
    <row r="212" spans="2:2" x14ac:dyDescent="0.25">
      <c r="B212" s="75"/>
    </row>
    <row r="213" spans="2:2" x14ac:dyDescent="0.25">
      <c r="B213" s="75"/>
    </row>
    <row r="214" spans="2:2" x14ac:dyDescent="0.25">
      <c r="B214" s="75"/>
    </row>
    <row r="215" spans="2:2" x14ac:dyDescent="0.25">
      <c r="B215" s="75"/>
    </row>
    <row r="216" spans="2:2" x14ac:dyDescent="0.25">
      <c r="B216" s="75"/>
    </row>
    <row r="217" spans="2:2" x14ac:dyDescent="0.25">
      <c r="B217" s="75"/>
    </row>
    <row r="218" spans="2:2" x14ac:dyDescent="0.25">
      <c r="B218" s="75"/>
    </row>
    <row r="219" spans="2:2" x14ac:dyDescent="0.25">
      <c r="B219" s="75"/>
    </row>
    <row r="220" spans="2:2" x14ac:dyDescent="0.25">
      <c r="B220" s="75"/>
    </row>
    <row r="221" spans="2:2" x14ac:dyDescent="0.25">
      <c r="B221" s="75"/>
    </row>
    <row r="222" spans="2:2" x14ac:dyDescent="0.25">
      <c r="B222" s="75"/>
    </row>
    <row r="223" spans="2:2" x14ac:dyDescent="0.25">
      <c r="B223" s="75"/>
    </row>
    <row r="224" spans="2:2" x14ac:dyDescent="0.25">
      <c r="B224" s="75"/>
    </row>
    <row r="225" spans="2:2" x14ac:dyDescent="0.25">
      <c r="B225" s="75"/>
    </row>
    <row r="226" spans="2:2" x14ac:dyDescent="0.25">
      <c r="B226" s="75"/>
    </row>
    <row r="227" spans="2:2" x14ac:dyDescent="0.25">
      <c r="B227" s="75"/>
    </row>
    <row r="228" spans="2:2" x14ac:dyDescent="0.25">
      <c r="B228" s="75"/>
    </row>
    <row r="229" spans="2:2" x14ac:dyDescent="0.25">
      <c r="B229" s="75"/>
    </row>
    <row r="230" spans="2:2" x14ac:dyDescent="0.25">
      <c r="B230" s="75"/>
    </row>
    <row r="231" spans="2:2" x14ac:dyDescent="0.25">
      <c r="B231" s="75"/>
    </row>
    <row r="232" spans="2:2" x14ac:dyDescent="0.25">
      <c r="B232" s="75"/>
    </row>
    <row r="233" spans="2:2" x14ac:dyDescent="0.25">
      <c r="B233" s="75"/>
    </row>
    <row r="234" spans="2:2" x14ac:dyDescent="0.25">
      <c r="B234" s="75"/>
    </row>
    <row r="235" spans="2:2" x14ac:dyDescent="0.25">
      <c r="B235" s="75"/>
    </row>
    <row r="236" spans="2:2" x14ac:dyDescent="0.25">
      <c r="B236" s="75"/>
    </row>
    <row r="237" spans="2:2" x14ac:dyDescent="0.25">
      <c r="B237" s="75"/>
    </row>
    <row r="238" spans="2:2" x14ac:dyDescent="0.25">
      <c r="B238" s="75"/>
    </row>
    <row r="239" spans="2:2" x14ac:dyDescent="0.25">
      <c r="B239" s="75"/>
    </row>
    <row r="240" spans="2:2" x14ac:dyDescent="0.25">
      <c r="B240" s="75"/>
    </row>
    <row r="241" spans="2:2" x14ac:dyDescent="0.25">
      <c r="B241" s="75"/>
    </row>
    <row r="242" spans="2:2" x14ac:dyDescent="0.25">
      <c r="B242" s="75"/>
    </row>
    <row r="243" spans="2:2" x14ac:dyDescent="0.25">
      <c r="B243" s="75"/>
    </row>
    <row r="244" spans="2:2" x14ac:dyDescent="0.25">
      <c r="B244" s="75"/>
    </row>
    <row r="245" spans="2:2" x14ac:dyDescent="0.25">
      <c r="B245" s="75"/>
    </row>
    <row r="246" spans="2:2" x14ac:dyDescent="0.25">
      <c r="B246" s="75"/>
    </row>
    <row r="247" spans="2:2" x14ac:dyDescent="0.25">
      <c r="B247" s="75"/>
    </row>
    <row r="248" spans="2:2" x14ac:dyDescent="0.25">
      <c r="B248" s="75"/>
    </row>
    <row r="249" spans="2:2" x14ac:dyDescent="0.25">
      <c r="B249" s="75"/>
    </row>
    <row r="250" spans="2:2" x14ac:dyDescent="0.25">
      <c r="B250" s="75"/>
    </row>
    <row r="251" spans="2:2" x14ac:dyDescent="0.25">
      <c r="B251" s="75"/>
    </row>
    <row r="252" spans="2:2" x14ac:dyDescent="0.25">
      <c r="B252" s="75"/>
    </row>
    <row r="253" spans="2:2" x14ac:dyDescent="0.25">
      <c r="B253" s="75"/>
    </row>
    <row r="254" spans="2:2" x14ac:dyDescent="0.25">
      <c r="B254" s="75"/>
    </row>
    <row r="255" spans="2:2" x14ac:dyDescent="0.25">
      <c r="B255" s="75"/>
    </row>
    <row r="256" spans="2:2" x14ac:dyDescent="0.25">
      <c r="B256" s="75"/>
    </row>
    <row r="257" spans="2:2" x14ac:dyDescent="0.25">
      <c r="B257" s="75"/>
    </row>
    <row r="258" spans="2:2" x14ac:dyDescent="0.25">
      <c r="B258" s="75"/>
    </row>
    <row r="259" spans="2:2" x14ac:dyDescent="0.25">
      <c r="B259" s="75"/>
    </row>
    <row r="260" spans="2:2" x14ac:dyDescent="0.25">
      <c r="B260" s="75"/>
    </row>
    <row r="261" spans="2:2" x14ac:dyDescent="0.25">
      <c r="B261" s="75"/>
    </row>
    <row r="262" spans="2:2" x14ac:dyDescent="0.25">
      <c r="B262" s="75"/>
    </row>
    <row r="263" spans="2:2" x14ac:dyDescent="0.25">
      <c r="B263" s="75"/>
    </row>
    <row r="264" spans="2:2" x14ac:dyDescent="0.25">
      <c r="B264" s="75"/>
    </row>
    <row r="265" spans="2:2" x14ac:dyDescent="0.25">
      <c r="B265" s="75"/>
    </row>
    <row r="266" spans="2:2" x14ac:dyDescent="0.25">
      <c r="B266" s="75"/>
    </row>
    <row r="267" spans="2:2" x14ac:dyDescent="0.25">
      <c r="B267" s="75"/>
    </row>
    <row r="268" spans="2:2" x14ac:dyDescent="0.25">
      <c r="B268" s="75"/>
    </row>
    <row r="269" spans="2:2" x14ac:dyDescent="0.25">
      <c r="B269" s="75"/>
    </row>
    <row r="270" spans="2:2" x14ac:dyDescent="0.25">
      <c r="B270" s="75"/>
    </row>
    <row r="271" spans="2:2" x14ac:dyDescent="0.25">
      <c r="B271" s="75"/>
    </row>
    <row r="272" spans="2:2" x14ac:dyDescent="0.25">
      <c r="B272" s="75"/>
    </row>
    <row r="273" spans="2:2" x14ac:dyDescent="0.25">
      <c r="B273" s="75"/>
    </row>
    <row r="274" spans="2:2" x14ac:dyDescent="0.25">
      <c r="B274" s="75"/>
    </row>
    <row r="275" spans="2:2" x14ac:dyDescent="0.25">
      <c r="B275" s="75"/>
    </row>
    <row r="276" spans="2:2" x14ac:dyDescent="0.25">
      <c r="B276" s="75"/>
    </row>
    <row r="277" spans="2:2" x14ac:dyDescent="0.25">
      <c r="B277" s="75"/>
    </row>
    <row r="278" spans="2:2" x14ac:dyDescent="0.25">
      <c r="B278" s="75"/>
    </row>
    <row r="279" spans="2:2" x14ac:dyDescent="0.25">
      <c r="B279" s="75"/>
    </row>
    <row r="280" spans="2:2" x14ac:dyDescent="0.25">
      <c r="B280" s="75"/>
    </row>
    <row r="281" spans="2:2" x14ac:dyDescent="0.25">
      <c r="B281" s="75"/>
    </row>
    <row r="282" spans="2:2" x14ac:dyDescent="0.25">
      <c r="B282" s="75"/>
    </row>
    <row r="283" spans="2:2" x14ac:dyDescent="0.25">
      <c r="B283" s="75"/>
    </row>
    <row r="284" spans="2:2" x14ac:dyDescent="0.25">
      <c r="B284" s="75"/>
    </row>
    <row r="285" spans="2:2" x14ac:dyDescent="0.25">
      <c r="B285" s="75"/>
    </row>
    <row r="286" spans="2:2" x14ac:dyDescent="0.25">
      <c r="B286" s="75"/>
    </row>
    <row r="287" spans="2:2" x14ac:dyDescent="0.25">
      <c r="B287" s="75"/>
    </row>
    <row r="288" spans="2:2" x14ac:dyDescent="0.25">
      <c r="B288" s="75"/>
    </row>
    <row r="289" spans="2:2" x14ac:dyDescent="0.25">
      <c r="B289" s="75"/>
    </row>
    <row r="290" spans="2:2" x14ac:dyDescent="0.25">
      <c r="B290" s="75"/>
    </row>
    <row r="291" spans="2:2" x14ac:dyDescent="0.25">
      <c r="B291" s="75"/>
    </row>
    <row r="292" spans="2:2" x14ac:dyDescent="0.25">
      <c r="B292" s="75"/>
    </row>
    <row r="293" spans="2:2" x14ac:dyDescent="0.25">
      <c r="B293" s="75"/>
    </row>
    <row r="294" spans="2:2" x14ac:dyDescent="0.25">
      <c r="B294" s="75"/>
    </row>
    <row r="295" spans="2:2" x14ac:dyDescent="0.25">
      <c r="B295" s="75"/>
    </row>
    <row r="296" spans="2:2" x14ac:dyDescent="0.25">
      <c r="B296" s="75"/>
    </row>
    <row r="297" spans="2:2" x14ac:dyDescent="0.25">
      <c r="B297" s="75"/>
    </row>
    <row r="298" spans="2:2" x14ac:dyDescent="0.25">
      <c r="B298" s="75"/>
    </row>
    <row r="299" spans="2:2" x14ac:dyDescent="0.25">
      <c r="B299" s="75"/>
    </row>
    <row r="300" spans="2:2" x14ac:dyDescent="0.25">
      <c r="B300" s="75"/>
    </row>
    <row r="301" spans="2:2" x14ac:dyDescent="0.25">
      <c r="B301" s="75"/>
    </row>
    <row r="302" spans="2:2" x14ac:dyDescent="0.25">
      <c r="B302" s="75"/>
    </row>
    <row r="303" spans="2:2" x14ac:dyDescent="0.25">
      <c r="B303" s="75"/>
    </row>
    <row r="304" spans="2:2" x14ac:dyDescent="0.25">
      <c r="B304" s="75"/>
    </row>
    <row r="305" spans="2:2" x14ac:dyDescent="0.25">
      <c r="B305" s="75"/>
    </row>
    <row r="306" spans="2:2" x14ac:dyDescent="0.25">
      <c r="B306" s="75"/>
    </row>
    <row r="307" spans="2:2" x14ac:dyDescent="0.25">
      <c r="B307" s="75"/>
    </row>
    <row r="308" spans="2:2" x14ac:dyDescent="0.25">
      <c r="B308" s="75"/>
    </row>
    <row r="309" spans="2:2" x14ac:dyDescent="0.25">
      <c r="B309" s="75"/>
    </row>
    <row r="310" spans="2:2" x14ac:dyDescent="0.25">
      <c r="B310" s="75"/>
    </row>
    <row r="311" spans="2:2" x14ac:dyDescent="0.25">
      <c r="B311" s="75"/>
    </row>
    <row r="312" spans="2:2" x14ac:dyDescent="0.25">
      <c r="B312" s="75"/>
    </row>
    <row r="313" spans="2:2" x14ac:dyDescent="0.25">
      <c r="B313" s="75"/>
    </row>
    <row r="314" spans="2:2" x14ac:dyDescent="0.25">
      <c r="B314" s="75"/>
    </row>
    <row r="315" spans="2:2" x14ac:dyDescent="0.25">
      <c r="B315" s="75"/>
    </row>
    <row r="316" spans="2:2" x14ac:dyDescent="0.25">
      <c r="B316" s="75"/>
    </row>
    <row r="317" spans="2:2" x14ac:dyDescent="0.25">
      <c r="B317" s="75"/>
    </row>
    <row r="318" spans="2:2" x14ac:dyDescent="0.25">
      <c r="B318" s="75"/>
    </row>
    <row r="319" spans="2:2" x14ac:dyDescent="0.25">
      <c r="B319" s="75"/>
    </row>
    <row r="320" spans="2:2" x14ac:dyDescent="0.25">
      <c r="B320" s="75"/>
    </row>
    <row r="321" spans="2:2" x14ac:dyDescent="0.25">
      <c r="B321" s="75"/>
    </row>
    <row r="322" spans="2:2" x14ac:dyDescent="0.25">
      <c r="B322" s="75"/>
    </row>
    <row r="323" spans="2:2" x14ac:dyDescent="0.25">
      <c r="B323" s="75"/>
    </row>
    <row r="324" spans="2:2" x14ac:dyDescent="0.25">
      <c r="B324" s="75"/>
    </row>
    <row r="325" spans="2:2" x14ac:dyDescent="0.25">
      <c r="B325" s="75"/>
    </row>
    <row r="326" spans="2:2" x14ac:dyDescent="0.25">
      <c r="B326" s="75"/>
    </row>
    <row r="327" spans="2:2" x14ac:dyDescent="0.25">
      <c r="B327" s="75"/>
    </row>
    <row r="328" spans="2:2" x14ac:dyDescent="0.25">
      <c r="B328" s="75"/>
    </row>
    <row r="329" spans="2:2" x14ac:dyDescent="0.25">
      <c r="B329" s="75"/>
    </row>
    <row r="330" spans="2:2" x14ac:dyDescent="0.25">
      <c r="B330" s="75"/>
    </row>
    <row r="331" spans="2:2" x14ac:dyDescent="0.25">
      <c r="B331" s="75"/>
    </row>
    <row r="332" spans="2:2" x14ac:dyDescent="0.25">
      <c r="B332" s="75"/>
    </row>
    <row r="333" spans="2:2" x14ac:dyDescent="0.25">
      <c r="B333" s="75"/>
    </row>
    <row r="334" spans="2:2" x14ac:dyDescent="0.25">
      <c r="B334" s="75"/>
    </row>
    <row r="335" spans="2:2" x14ac:dyDescent="0.25">
      <c r="B335" s="75"/>
    </row>
    <row r="336" spans="2:2" x14ac:dyDescent="0.25">
      <c r="B336" s="75"/>
    </row>
    <row r="337" spans="2:2" x14ac:dyDescent="0.25">
      <c r="B337" s="75"/>
    </row>
    <row r="338" spans="2:2" x14ac:dyDescent="0.25">
      <c r="B338" s="75"/>
    </row>
    <row r="339" spans="2:2" x14ac:dyDescent="0.25">
      <c r="B339" s="75"/>
    </row>
    <row r="340" spans="2:2" x14ac:dyDescent="0.25">
      <c r="B340" s="75"/>
    </row>
    <row r="341" spans="2:2" x14ac:dyDescent="0.25">
      <c r="B341" s="75"/>
    </row>
    <row r="342" spans="2:2" x14ac:dyDescent="0.25">
      <c r="B342" s="75"/>
    </row>
    <row r="343" spans="2:2" x14ac:dyDescent="0.25">
      <c r="B343" s="75"/>
    </row>
    <row r="344" spans="2:2" x14ac:dyDescent="0.25">
      <c r="B344" s="75"/>
    </row>
    <row r="345" spans="2:2" x14ac:dyDescent="0.25">
      <c r="B345" s="75"/>
    </row>
    <row r="346" spans="2:2" x14ac:dyDescent="0.25">
      <c r="B346" s="75"/>
    </row>
    <row r="347" spans="2:2" x14ac:dyDescent="0.25">
      <c r="B347" s="75"/>
    </row>
    <row r="348" spans="2:2" x14ac:dyDescent="0.25">
      <c r="B348" s="75"/>
    </row>
    <row r="349" spans="2:2" x14ac:dyDescent="0.25">
      <c r="B349" s="75"/>
    </row>
    <row r="350" spans="2:2" x14ac:dyDescent="0.25">
      <c r="B350" s="75"/>
    </row>
    <row r="351" spans="2:2" x14ac:dyDescent="0.25">
      <c r="B351" s="75"/>
    </row>
    <row r="352" spans="2:2" x14ac:dyDescent="0.25">
      <c r="B352" s="75"/>
    </row>
    <row r="353" spans="2:2" x14ac:dyDescent="0.25">
      <c r="B353" s="75"/>
    </row>
    <row r="354" spans="2:2" x14ac:dyDescent="0.25">
      <c r="B354" s="75"/>
    </row>
    <row r="355" spans="2:2" x14ac:dyDescent="0.25">
      <c r="B355" s="75"/>
    </row>
    <row r="356" spans="2:2" x14ac:dyDescent="0.25">
      <c r="B356" s="75"/>
    </row>
    <row r="357" spans="2:2" x14ac:dyDescent="0.25">
      <c r="B357" s="75"/>
    </row>
    <row r="358" spans="2:2" x14ac:dyDescent="0.25">
      <c r="B358" s="75"/>
    </row>
    <row r="359" spans="2:2" x14ac:dyDescent="0.25">
      <c r="B359" s="75"/>
    </row>
    <row r="360" spans="2:2" x14ac:dyDescent="0.25">
      <c r="B360" s="75"/>
    </row>
    <row r="361" spans="2:2" x14ac:dyDescent="0.25">
      <c r="B361" s="75"/>
    </row>
    <row r="362" spans="2:2" x14ac:dyDescent="0.25">
      <c r="B362" s="75"/>
    </row>
    <row r="363" spans="2:2" x14ac:dyDescent="0.25">
      <c r="B363" s="75"/>
    </row>
    <row r="364" spans="2:2" x14ac:dyDescent="0.25">
      <c r="B364" s="75"/>
    </row>
    <row r="365" spans="2:2" x14ac:dyDescent="0.25">
      <c r="B365" s="75"/>
    </row>
    <row r="366" spans="2:2" x14ac:dyDescent="0.25">
      <c r="B366" s="75"/>
    </row>
    <row r="367" spans="2:2" x14ac:dyDescent="0.25">
      <c r="B367" s="75"/>
    </row>
    <row r="368" spans="2:2" x14ac:dyDescent="0.25">
      <c r="B368" s="75"/>
    </row>
    <row r="369" spans="2:2" x14ac:dyDescent="0.25">
      <c r="B369" s="75"/>
    </row>
    <row r="370" spans="2:2" x14ac:dyDescent="0.25">
      <c r="B370" s="75"/>
    </row>
    <row r="371" spans="2:2" x14ac:dyDescent="0.25">
      <c r="B371" s="75"/>
    </row>
    <row r="372" spans="2:2" x14ac:dyDescent="0.25">
      <c r="B372" s="75"/>
    </row>
    <row r="373" spans="2:2" x14ac:dyDescent="0.25">
      <c r="B373" s="75"/>
    </row>
    <row r="374" spans="2:2" x14ac:dyDescent="0.25">
      <c r="B374" s="75"/>
    </row>
    <row r="375" spans="2:2" x14ac:dyDescent="0.25">
      <c r="B375" s="75"/>
    </row>
    <row r="376" spans="2:2" x14ac:dyDescent="0.25">
      <c r="B376" s="75"/>
    </row>
    <row r="377" spans="2:2" x14ac:dyDescent="0.25">
      <c r="B377" s="75"/>
    </row>
    <row r="378" spans="2:2" x14ac:dyDescent="0.25">
      <c r="B378" s="75"/>
    </row>
    <row r="379" spans="2:2" x14ac:dyDescent="0.25">
      <c r="B379" s="75"/>
    </row>
    <row r="380" spans="2:2" x14ac:dyDescent="0.25">
      <c r="B380" s="75"/>
    </row>
    <row r="381" spans="2:2" x14ac:dyDescent="0.25">
      <c r="B381" s="75"/>
    </row>
    <row r="382" spans="2:2" x14ac:dyDescent="0.25">
      <c r="B382" s="75"/>
    </row>
    <row r="383" spans="2:2" x14ac:dyDescent="0.25">
      <c r="B383" s="75"/>
    </row>
    <row r="384" spans="2:2" x14ac:dyDescent="0.25">
      <c r="B384" s="75"/>
    </row>
    <row r="385" spans="2:2" x14ac:dyDescent="0.25">
      <c r="B385" s="75"/>
    </row>
    <row r="386" spans="2:2" x14ac:dyDescent="0.25">
      <c r="B386" s="75"/>
    </row>
    <row r="387" spans="2:2" x14ac:dyDescent="0.25">
      <c r="B387" s="75"/>
    </row>
    <row r="388" spans="2:2" x14ac:dyDescent="0.25">
      <c r="B388" s="75"/>
    </row>
    <row r="389" spans="2:2" x14ac:dyDescent="0.25">
      <c r="B389" s="75"/>
    </row>
    <row r="390" spans="2:2" x14ac:dyDescent="0.25">
      <c r="B390" s="75"/>
    </row>
    <row r="391" spans="2:2" x14ac:dyDescent="0.25">
      <c r="B391" s="75"/>
    </row>
    <row r="392" spans="2:2" x14ac:dyDescent="0.25">
      <c r="B392" s="75"/>
    </row>
    <row r="393" spans="2:2" x14ac:dyDescent="0.25">
      <c r="B393" s="75"/>
    </row>
    <row r="394" spans="2:2" x14ac:dyDescent="0.25">
      <c r="B394" s="75"/>
    </row>
    <row r="395" spans="2:2" x14ac:dyDescent="0.25">
      <c r="B395" s="75"/>
    </row>
    <row r="396" spans="2:2" x14ac:dyDescent="0.25">
      <c r="B396" s="75"/>
    </row>
  </sheetData>
  <mergeCells count="18">
    <mergeCell ref="F1:G1"/>
    <mergeCell ref="A1:E1"/>
    <mergeCell ref="A2:E2"/>
    <mergeCell ref="A7:E7"/>
    <mergeCell ref="C21:E21"/>
    <mergeCell ref="C33:E33"/>
    <mergeCell ref="A35:E35"/>
    <mergeCell ref="A52:E52"/>
    <mergeCell ref="A23:E23"/>
    <mergeCell ref="A41:E41"/>
    <mergeCell ref="D73:E73"/>
    <mergeCell ref="D71:E71"/>
    <mergeCell ref="D72:E72"/>
    <mergeCell ref="A64:B64"/>
    <mergeCell ref="A67:E67"/>
    <mergeCell ref="D68:E68"/>
    <mergeCell ref="D69:E69"/>
    <mergeCell ref="D70:E70"/>
  </mergeCells>
  <phoneticPr fontId="46" type="noConversion"/>
  <conditionalFormatting sqref="E1:E14 E18:E43 E47:E1048576">
    <cfRule type="duplicateValues" dxfId="77" priority="5"/>
  </conditionalFormatting>
  <conditionalFormatting sqref="B1:B14 B18:B43 B47:B384">
    <cfRule type="duplicateValues" dxfId="76" priority="126159"/>
  </conditionalFormatting>
  <conditionalFormatting sqref="E15:E17">
    <cfRule type="duplicateValues" dxfId="75" priority="4"/>
  </conditionalFormatting>
  <conditionalFormatting sqref="B15:B17">
    <cfRule type="duplicateValues" dxfId="74" priority="3"/>
  </conditionalFormatting>
  <conditionalFormatting sqref="E44:E46">
    <cfRule type="duplicateValues" dxfId="73" priority="2"/>
  </conditionalFormatting>
  <conditionalFormatting sqref="B44:B46">
    <cfRule type="duplicateValues" dxfId="7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28"/>
  <sheetViews>
    <sheetView zoomScale="110" zoomScaleNormal="110" workbookViewId="0">
      <pane ySplit="1" topLeftCell="A812" activePane="bottomLeft" state="frozen"/>
      <selection pane="bottomLeft" activeCell="B829" sqref="B829"/>
    </sheetView>
  </sheetViews>
  <sheetFormatPr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1</v>
      </c>
      <c r="B2" s="38" t="s">
        <v>2363</v>
      </c>
      <c r="C2" s="38" t="s">
        <v>1274</v>
      </c>
    </row>
    <row r="3" spans="1:3" x14ac:dyDescent="0.25">
      <c r="A3" s="38">
        <v>2</v>
      </c>
      <c r="B3" s="38" t="s">
        <v>2133</v>
      </c>
      <c r="C3" s="38" t="s">
        <v>1273</v>
      </c>
    </row>
    <row r="4" spans="1:3" x14ac:dyDescent="0.25">
      <c r="A4" s="38">
        <v>3</v>
      </c>
      <c r="B4" s="38" t="s">
        <v>2137</v>
      </c>
      <c r="C4" s="38" t="s">
        <v>1276</v>
      </c>
    </row>
    <row r="5" spans="1:3" x14ac:dyDescent="0.25">
      <c r="A5" s="38">
        <v>4</v>
      </c>
      <c r="B5" s="38" t="s">
        <v>2160</v>
      </c>
      <c r="C5" s="38" t="s">
        <v>1276</v>
      </c>
    </row>
    <row r="6" spans="1:3" x14ac:dyDescent="0.25">
      <c r="A6" s="38">
        <v>5</v>
      </c>
      <c r="B6" s="38" t="s">
        <v>2003</v>
      </c>
      <c r="C6" s="38" t="s">
        <v>1275</v>
      </c>
    </row>
    <row r="7" spans="1:3" x14ac:dyDescent="0.25">
      <c r="A7" s="38">
        <v>6</v>
      </c>
      <c r="B7" s="38" t="s">
        <v>2004</v>
      </c>
      <c r="C7" s="38" t="s">
        <v>1275</v>
      </c>
    </row>
    <row r="8" spans="1:3" x14ac:dyDescent="0.25">
      <c r="A8" s="38">
        <v>7</v>
      </c>
      <c r="B8" s="38" t="s">
        <v>2540</v>
      </c>
      <c r="C8" s="38" t="s">
        <v>1275</v>
      </c>
    </row>
    <row r="9" spans="1:3" x14ac:dyDescent="0.25">
      <c r="A9" s="38">
        <v>8</v>
      </c>
      <c r="B9" s="38" t="s">
        <v>2009</v>
      </c>
      <c r="C9" s="38" t="s">
        <v>1276</v>
      </c>
    </row>
    <row r="10" spans="1:3" x14ac:dyDescent="0.25">
      <c r="A10" s="38">
        <v>9</v>
      </c>
      <c r="B10" s="38" t="s">
        <v>2002</v>
      </c>
      <c r="C10" s="38" t="s">
        <v>1276</v>
      </c>
    </row>
    <row r="11" spans="1:3" x14ac:dyDescent="0.25">
      <c r="A11" s="38">
        <v>10</v>
      </c>
      <c r="B11" s="38" t="s">
        <v>1302</v>
      </c>
      <c r="C11" s="38" t="s">
        <v>1273</v>
      </c>
    </row>
    <row r="12" spans="1:3" x14ac:dyDescent="0.25">
      <c r="A12" s="38">
        <v>11</v>
      </c>
      <c r="B12" s="38" t="s">
        <v>2135</v>
      </c>
      <c r="C12" s="38" t="s">
        <v>1276</v>
      </c>
    </row>
    <row r="13" spans="1:3" x14ac:dyDescent="0.25">
      <c r="A13" s="38">
        <v>12</v>
      </c>
      <c r="B13" s="38" t="s">
        <v>1303</v>
      </c>
      <c r="C13" s="38" t="s">
        <v>1273</v>
      </c>
    </row>
    <row r="14" spans="1:3" x14ac:dyDescent="0.25">
      <c r="A14" s="38">
        <v>13</v>
      </c>
      <c r="B14" s="38" t="s">
        <v>1304</v>
      </c>
      <c r="C14" s="38" t="s">
        <v>1273</v>
      </c>
    </row>
    <row r="15" spans="1:3" x14ac:dyDescent="0.25">
      <c r="A15" s="38">
        <v>14</v>
      </c>
      <c r="B15" s="38" t="s">
        <v>1305</v>
      </c>
      <c r="C15" s="38" t="s">
        <v>1273</v>
      </c>
    </row>
    <row r="16" spans="1:3" x14ac:dyDescent="0.25">
      <c r="A16" s="38">
        <v>15</v>
      </c>
      <c r="B16" s="38" t="s">
        <v>2134</v>
      </c>
      <c r="C16" s="38" t="s">
        <v>1273</v>
      </c>
    </row>
    <row r="17" spans="1:3" x14ac:dyDescent="0.25">
      <c r="A17" s="38">
        <v>16</v>
      </c>
      <c r="B17" s="38" t="s">
        <v>2138</v>
      </c>
      <c r="C17" s="38" t="s">
        <v>1274</v>
      </c>
    </row>
    <row r="18" spans="1:3" x14ac:dyDescent="0.25">
      <c r="A18" s="38">
        <v>17</v>
      </c>
      <c r="B18" s="38" t="s">
        <v>1306</v>
      </c>
      <c r="C18" s="38" t="s">
        <v>1274</v>
      </c>
    </row>
    <row r="19" spans="1:3" x14ac:dyDescent="0.25">
      <c r="A19" s="38">
        <v>18</v>
      </c>
      <c r="B19" s="38" t="s">
        <v>1307</v>
      </c>
      <c r="C19" s="38" t="s">
        <v>1273</v>
      </c>
    </row>
    <row r="20" spans="1:3" x14ac:dyDescent="0.25">
      <c r="A20" s="38">
        <v>19</v>
      </c>
      <c r="B20" s="38" t="s">
        <v>1308</v>
      </c>
      <c r="C20" s="38" t="s">
        <v>1273</v>
      </c>
    </row>
    <row r="21" spans="1:3" x14ac:dyDescent="0.25">
      <c r="A21" s="38">
        <v>20</v>
      </c>
      <c r="B21" s="38" t="s">
        <v>2335</v>
      </c>
      <c r="C21" s="38" t="s">
        <v>1273</v>
      </c>
    </row>
    <row r="22" spans="1:3" x14ac:dyDescent="0.25">
      <c r="A22" s="38">
        <v>21</v>
      </c>
      <c r="B22" s="38" t="s">
        <v>1309</v>
      </c>
      <c r="C22" s="38" t="s">
        <v>1273</v>
      </c>
    </row>
    <row r="23" spans="1:3" x14ac:dyDescent="0.25">
      <c r="A23" s="38">
        <v>22</v>
      </c>
      <c r="B23" s="38" t="s">
        <v>2382</v>
      </c>
      <c r="C23" s="38" t="s">
        <v>1276</v>
      </c>
    </row>
    <row r="24" spans="1:3" x14ac:dyDescent="0.25">
      <c r="A24" s="38">
        <v>23</v>
      </c>
      <c r="B24" s="38" t="s">
        <v>2364</v>
      </c>
      <c r="C24" s="38" t="s">
        <v>1273</v>
      </c>
    </row>
    <row r="25" spans="1:3" x14ac:dyDescent="0.25">
      <c r="A25" s="38">
        <v>24</v>
      </c>
      <c r="B25" s="38" t="s">
        <v>1310</v>
      </c>
      <c r="C25" s="38" t="s">
        <v>1273</v>
      </c>
    </row>
    <row r="26" spans="1:3" x14ac:dyDescent="0.25">
      <c r="A26" s="38">
        <v>26</v>
      </c>
      <c r="B26" s="38" t="s">
        <v>2141</v>
      </c>
      <c r="C26" s="38" t="s">
        <v>1273</v>
      </c>
    </row>
    <row r="27" spans="1:3" x14ac:dyDescent="0.25">
      <c r="A27" s="38">
        <v>27</v>
      </c>
      <c r="B27" s="38" t="s">
        <v>2146</v>
      </c>
      <c r="C27" s="38" t="s">
        <v>1274</v>
      </c>
    </row>
    <row r="28" spans="1:3" x14ac:dyDescent="0.25">
      <c r="A28" s="38">
        <v>28</v>
      </c>
      <c r="B28" s="38" t="s">
        <v>2182</v>
      </c>
      <c r="C28" s="38" t="s">
        <v>1274</v>
      </c>
    </row>
    <row r="29" spans="1:3" x14ac:dyDescent="0.25">
      <c r="A29" s="38">
        <v>29</v>
      </c>
      <c r="B29" s="38" t="s">
        <v>1311</v>
      </c>
      <c r="C29" s="38" t="s">
        <v>1273</v>
      </c>
    </row>
    <row r="30" spans="1:3" x14ac:dyDescent="0.25">
      <c r="A30" s="38">
        <v>30</v>
      </c>
      <c r="B30" s="38" t="s">
        <v>1312</v>
      </c>
      <c r="C30" s="38" t="s">
        <v>1276</v>
      </c>
    </row>
    <row r="31" spans="1:3" x14ac:dyDescent="0.25">
      <c r="A31" s="38">
        <v>31</v>
      </c>
      <c r="B31" s="38" t="s">
        <v>1313</v>
      </c>
      <c r="C31" s="38" t="s">
        <v>1273</v>
      </c>
    </row>
    <row r="32" spans="1:3" x14ac:dyDescent="0.25">
      <c r="A32" s="38">
        <v>32</v>
      </c>
      <c r="B32" s="38" t="s">
        <v>1314</v>
      </c>
      <c r="C32" s="38" t="s">
        <v>1273</v>
      </c>
    </row>
    <row r="33" spans="1:3" x14ac:dyDescent="0.25">
      <c r="A33" s="38">
        <v>33</v>
      </c>
      <c r="B33" s="38" t="s">
        <v>1315</v>
      </c>
      <c r="C33" s="38" t="s">
        <v>1275</v>
      </c>
    </row>
    <row r="34" spans="1:3" x14ac:dyDescent="0.25">
      <c r="A34" s="38">
        <v>34</v>
      </c>
      <c r="B34" s="38" t="s">
        <v>1316</v>
      </c>
      <c r="C34" s="38" t="s">
        <v>1273</v>
      </c>
    </row>
    <row r="35" spans="1:3" x14ac:dyDescent="0.25">
      <c r="A35" s="38">
        <v>35</v>
      </c>
      <c r="B35" s="38" t="s">
        <v>1317</v>
      </c>
      <c r="C35" s="38" t="s">
        <v>1273</v>
      </c>
    </row>
    <row r="36" spans="1:3" x14ac:dyDescent="0.25">
      <c r="A36" s="38">
        <v>36</v>
      </c>
      <c r="B36" s="38" t="s">
        <v>1318</v>
      </c>
      <c r="C36" s="38" t="s">
        <v>1273</v>
      </c>
    </row>
    <row r="37" spans="1:3" x14ac:dyDescent="0.25">
      <c r="A37" s="38">
        <v>37</v>
      </c>
      <c r="B37" s="38" t="s">
        <v>1319</v>
      </c>
      <c r="C37" s="38" t="s">
        <v>1273</v>
      </c>
    </row>
    <row r="38" spans="1:3" x14ac:dyDescent="0.25">
      <c r="A38" s="38">
        <v>39</v>
      </c>
      <c r="B38" s="38" t="s">
        <v>1320</v>
      </c>
      <c r="C38" s="38" t="s">
        <v>1273</v>
      </c>
    </row>
    <row r="39" spans="1:3" x14ac:dyDescent="0.25">
      <c r="A39" s="38">
        <v>40</v>
      </c>
      <c r="B39" s="38" t="s">
        <v>1321</v>
      </c>
      <c r="C39" s="38" t="s">
        <v>1276</v>
      </c>
    </row>
    <row r="40" spans="1:3" x14ac:dyDescent="0.25">
      <c r="A40" s="38">
        <v>42</v>
      </c>
      <c r="B40" s="38" t="s">
        <v>1322</v>
      </c>
      <c r="C40" s="38" t="s">
        <v>1276</v>
      </c>
    </row>
    <row r="41" spans="1:3" x14ac:dyDescent="0.25">
      <c r="A41" s="38">
        <v>43</v>
      </c>
      <c r="B41" s="38" t="s">
        <v>1323</v>
      </c>
      <c r="C41" s="38" t="s">
        <v>1273</v>
      </c>
    </row>
    <row r="42" spans="1:3" x14ac:dyDescent="0.25">
      <c r="A42" s="38">
        <v>44</v>
      </c>
      <c r="B42" s="38" t="s">
        <v>1324</v>
      </c>
      <c r="C42" s="38" t="s">
        <v>1275</v>
      </c>
    </row>
    <row r="43" spans="1:3" x14ac:dyDescent="0.25">
      <c r="A43" s="38">
        <v>45</v>
      </c>
      <c r="B43" s="38" t="s">
        <v>1325</v>
      </c>
      <c r="C43" s="38" t="s">
        <v>1275</v>
      </c>
    </row>
    <row r="44" spans="1:3" x14ac:dyDescent="0.25">
      <c r="A44" s="38">
        <v>47</v>
      </c>
      <c r="B44" s="38" t="s">
        <v>1326</v>
      </c>
      <c r="C44" s="38" t="s">
        <v>1275</v>
      </c>
    </row>
    <row r="45" spans="1:3" x14ac:dyDescent="0.25">
      <c r="A45" s="38">
        <v>48</v>
      </c>
      <c r="B45" s="38" t="s">
        <v>2397</v>
      </c>
      <c r="C45" s="38" t="s">
        <v>1275</v>
      </c>
    </row>
    <row r="46" spans="1:3" x14ac:dyDescent="0.25">
      <c r="A46" s="38">
        <v>50</v>
      </c>
      <c r="B46" s="38" t="s">
        <v>1327</v>
      </c>
      <c r="C46" s="38" t="s">
        <v>1275</v>
      </c>
    </row>
    <row r="47" spans="1:3" x14ac:dyDescent="0.25">
      <c r="A47" s="38">
        <v>52</v>
      </c>
      <c r="B47" s="38" t="s">
        <v>1328</v>
      </c>
      <c r="C47" s="38" t="s">
        <v>1276</v>
      </c>
    </row>
    <row r="48" spans="1:3" x14ac:dyDescent="0.25">
      <c r="A48" s="38">
        <v>53</v>
      </c>
      <c r="B48" s="38" t="s">
        <v>1329</v>
      </c>
      <c r="C48" s="38" t="s">
        <v>1276</v>
      </c>
    </row>
    <row r="49" spans="1:3" x14ac:dyDescent="0.25">
      <c r="A49" s="38">
        <v>54</v>
      </c>
      <c r="B49" s="38" t="s">
        <v>2318</v>
      </c>
      <c r="C49" s="38" t="s">
        <v>1273</v>
      </c>
    </row>
    <row r="50" spans="1:3" x14ac:dyDescent="0.25">
      <c r="A50" s="38">
        <v>56</v>
      </c>
      <c r="B50" s="38" t="s">
        <v>1330</v>
      </c>
      <c r="C50" s="38" t="s">
        <v>1273</v>
      </c>
    </row>
    <row r="51" spans="1:3" x14ac:dyDescent="0.25">
      <c r="A51" s="38">
        <v>57</v>
      </c>
      <c r="B51" s="38" t="s">
        <v>1331</v>
      </c>
      <c r="C51" s="38" t="s">
        <v>1273</v>
      </c>
    </row>
    <row r="52" spans="1:3" x14ac:dyDescent="0.25">
      <c r="A52" s="38">
        <v>60</v>
      </c>
      <c r="B52" s="38" t="s">
        <v>1332</v>
      </c>
      <c r="C52" s="38" t="s">
        <v>1273</v>
      </c>
    </row>
    <row r="53" spans="1:3" x14ac:dyDescent="0.25">
      <c r="A53" s="38">
        <v>62</v>
      </c>
      <c r="B53" s="38" t="s">
        <v>1333</v>
      </c>
      <c r="C53" s="38" t="s">
        <v>1276</v>
      </c>
    </row>
    <row r="54" spans="1:3" x14ac:dyDescent="0.25">
      <c r="A54" s="38">
        <v>63</v>
      </c>
      <c r="B54" s="38" t="s">
        <v>1334</v>
      </c>
      <c r="C54" s="38" t="s">
        <v>1276</v>
      </c>
    </row>
    <row r="55" spans="1:3" x14ac:dyDescent="0.25">
      <c r="A55" s="38">
        <v>64</v>
      </c>
      <c r="B55" s="38" t="s">
        <v>1335</v>
      </c>
      <c r="C55" s="38" t="s">
        <v>1276</v>
      </c>
    </row>
    <row r="56" spans="1:3" x14ac:dyDescent="0.25">
      <c r="A56" s="38">
        <v>67</v>
      </c>
      <c r="B56" s="38" t="s">
        <v>1336</v>
      </c>
      <c r="C56" s="38" t="s">
        <v>1274</v>
      </c>
    </row>
    <row r="57" spans="1:3" x14ac:dyDescent="0.25">
      <c r="A57" s="38">
        <v>68</v>
      </c>
      <c r="B57" s="38" t="s">
        <v>1337</v>
      </c>
      <c r="C57" s="38" t="s">
        <v>1274</v>
      </c>
    </row>
    <row r="58" spans="1:3" x14ac:dyDescent="0.25">
      <c r="A58" s="38">
        <v>70</v>
      </c>
      <c r="B58" s="38" t="s">
        <v>2321</v>
      </c>
      <c r="C58" s="38" t="s">
        <v>1273</v>
      </c>
    </row>
    <row r="59" spans="1:3" x14ac:dyDescent="0.25">
      <c r="A59" s="38">
        <v>72</v>
      </c>
      <c r="B59" s="38" t="s">
        <v>1338</v>
      </c>
      <c r="C59" s="38" t="s">
        <v>1276</v>
      </c>
    </row>
    <row r="60" spans="1:3" x14ac:dyDescent="0.25">
      <c r="A60" s="38">
        <v>73</v>
      </c>
      <c r="B60" s="38" t="s">
        <v>1339</v>
      </c>
      <c r="C60" s="38" t="s">
        <v>1276</v>
      </c>
    </row>
    <row r="61" spans="1:3" x14ac:dyDescent="0.25">
      <c r="A61" s="38">
        <v>74</v>
      </c>
      <c r="B61" s="38" t="s">
        <v>1340</v>
      </c>
      <c r="C61" s="38" t="s">
        <v>1276</v>
      </c>
    </row>
    <row r="62" spans="1:3" x14ac:dyDescent="0.25">
      <c r="A62" s="38">
        <v>75</v>
      </c>
      <c r="B62" s="38" t="s">
        <v>1341</v>
      </c>
      <c r="C62" s="38" t="s">
        <v>1276</v>
      </c>
    </row>
    <row r="63" spans="1:3" x14ac:dyDescent="0.25">
      <c r="A63" s="38">
        <v>76</v>
      </c>
      <c r="B63" s="38" t="s">
        <v>2327</v>
      </c>
      <c r="C63" s="38" t="s">
        <v>1276</v>
      </c>
    </row>
    <row r="64" spans="1:3" x14ac:dyDescent="0.25">
      <c r="A64" s="38">
        <v>77</v>
      </c>
      <c r="B64" s="38" t="s">
        <v>1342</v>
      </c>
      <c r="C64" s="38" t="s">
        <v>1276</v>
      </c>
    </row>
    <row r="65" spans="1:3" x14ac:dyDescent="0.25">
      <c r="A65" s="38">
        <v>78</v>
      </c>
      <c r="B65" s="38" t="s">
        <v>1343</v>
      </c>
      <c r="C65" s="38" t="s">
        <v>1274</v>
      </c>
    </row>
    <row r="66" spans="1:3" x14ac:dyDescent="0.25">
      <c r="A66" s="38">
        <v>79</v>
      </c>
      <c r="B66" s="38" t="s">
        <v>1344</v>
      </c>
      <c r="C66" s="38" t="s">
        <v>1276</v>
      </c>
    </row>
    <row r="67" spans="1:3" x14ac:dyDescent="0.25">
      <c r="A67" s="38">
        <v>84</v>
      </c>
      <c r="B67" s="38" t="s">
        <v>1345</v>
      </c>
      <c r="C67" s="38" t="s">
        <v>1275</v>
      </c>
    </row>
    <row r="68" spans="1:3" x14ac:dyDescent="0.25">
      <c r="A68" s="38">
        <v>85</v>
      </c>
      <c r="B68" s="38" t="s">
        <v>1346</v>
      </c>
      <c r="C68" s="38" t="s">
        <v>1273</v>
      </c>
    </row>
    <row r="69" spans="1:3" x14ac:dyDescent="0.25">
      <c r="A69" s="38">
        <v>87</v>
      </c>
      <c r="B69" s="38" t="s">
        <v>1347</v>
      </c>
      <c r="C69" s="38" t="s">
        <v>1273</v>
      </c>
    </row>
    <row r="70" spans="1:3" x14ac:dyDescent="0.25">
      <c r="A70" s="38">
        <v>88</v>
      </c>
      <c r="B70" s="38" t="s">
        <v>1348</v>
      </c>
      <c r="C70" s="38" t="s">
        <v>1276</v>
      </c>
    </row>
    <row r="71" spans="1:3" x14ac:dyDescent="0.25">
      <c r="A71" s="38">
        <v>89</v>
      </c>
      <c r="B71" s="38" t="s">
        <v>1349</v>
      </c>
      <c r="C71" s="38" t="s">
        <v>1275</v>
      </c>
    </row>
    <row r="72" spans="1:3" x14ac:dyDescent="0.25">
      <c r="A72" s="38">
        <v>90</v>
      </c>
      <c r="B72" s="38" t="s">
        <v>1350</v>
      </c>
      <c r="C72" s="38" t="s">
        <v>1274</v>
      </c>
    </row>
    <row r="73" spans="1:3" x14ac:dyDescent="0.25">
      <c r="A73" s="38">
        <v>91</v>
      </c>
      <c r="B73" s="38" t="s">
        <v>1351</v>
      </c>
      <c r="C73" s="38" t="s">
        <v>1276</v>
      </c>
    </row>
    <row r="74" spans="1:3" x14ac:dyDescent="0.25">
      <c r="A74" s="38">
        <v>92</v>
      </c>
      <c r="B74" s="38" t="s">
        <v>1352</v>
      </c>
      <c r="C74" s="38" t="s">
        <v>1276</v>
      </c>
    </row>
    <row r="75" spans="1:3" x14ac:dyDescent="0.25">
      <c r="A75" s="38">
        <v>93</v>
      </c>
      <c r="B75" s="38" t="s">
        <v>1353</v>
      </c>
      <c r="C75" s="38" t="s">
        <v>1276</v>
      </c>
    </row>
    <row r="76" spans="1:3" x14ac:dyDescent="0.25">
      <c r="A76" s="38">
        <v>94</v>
      </c>
      <c r="B76" s="38" t="s">
        <v>1354</v>
      </c>
      <c r="C76" s="38" t="s">
        <v>1276</v>
      </c>
    </row>
    <row r="77" spans="1:3" x14ac:dyDescent="0.25">
      <c r="A77" s="38">
        <v>95</v>
      </c>
      <c r="B77" s="38" t="s">
        <v>1355</v>
      </c>
      <c r="C77" s="38" t="s">
        <v>1276</v>
      </c>
    </row>
    <row r="78" spans="1:3" x14ac:dyDescent="0.25">
      <c r="A78" s="38">
        <v>96</v>
      </c>
      <c r="B78" s="38" t="s">
        <v>1891</v>
      </c>
      <c r="C78" s="38" t="s">
        <v>1273</v>
      </c>
    </row>
    <row r="79" spans="1:3" x14ac:dyDescent="0.25">
      <c r="A79" s="38">
        <v>97</v>
      </c>
      <c r="B79" s="38" t="s">
        <v>1356</v>
      </c>
      <c r="C79" s="38" t="s">
        <v>1276</v>
      </c>
    </row>
    <row r="80" spans="1:3" x14ac:dyDescent="0.25">
      <c r="A80" s="38">
        <v>98</v>
      </c>
      <c r="B80" s="38" t="s">
        <v>1357</v>
      </c>
      <c r="C80" s="38" t="s">
        <v>1276</v>
      </c>
    </row>
    <row r="81" spans="1:3" x14ac:dyDescent="0.25">
      <c r="A81" s="38">
        <v>99</v>
      </c>
      <c r="B81" s="38" t="s">
        <v>1358</v>
      </c>
      <c r="C81" s="38" t="s">
        <v>1276</v>
      </c>
    </row>
    <row r="82" spans="1:3" x14ac:dyDescent="0.25">
      <c r="A82" s="38">
        <v>101</v>
      </c>
      <c r="B82" s="38" t="s">
        <v>1359</v>
      </c>
      <c r="C82" s="38" t="s">
        <v>1275</v>
      </c>
    </row>
    <row r="83" spans="1:3" x14ac:dyDescent="0.25">
      <c r="A83" s="38">
        <v>102</v>
      </c>
      <c r="B83" s="38" t="s">
        <v>1360</v>
      </c>
      <c r="C83" s="38" t="s">
        <v>1273</v>
      </c>
    </row>
    <row r="84" spans="1:3" x14ac:dyDescent="0.25">
      <c r="A84" s="38">
        <v>103</v>
      </c>
      <c r="B84" s="38" t="s">
        <v>1361</v>
      </c>
      <c r="C84" s="38" t="s">
        <v>1275</v>
      </c>
    </row>
    <row r="85" spans="1:3" x14ac:dyDescent="0.25">
      <c r="A85" s="38">
        <v>104</v>
      </c>
      <c r="B85" s="38" t="s">
        <v>1362</v>
      </c>
      <c r="C85" s="38" t="s">
        <v>1274</v>
      </c>
    </row>
    <row r="86" spans="1:3" x14ac:dyDescent="0.25">
      <c r="A86" s="38">
        <v>105</v>
      </c>
      <c r="B86" s="38" t="s">
        <v>1363</v>
      </c>
      <c r="C86" s="38" t="s">
        <v>1276</v>
      </c>
    </row>
    <row r="87" spans="1:3" x14ac:dyDescent="0.25">
      <c r="A87" s="38">
        <v>107</v>
      </c>
      <c r="B87" s="38" t="s">
        <v>2372</v>
      </c>
      <c r="C87" s="38" t="s">
        <v>1276</v>
      </c>
    </row>
    <row r="88" spans="1:3" x14ac:dyDescent="0.25">
      <c r="A88" s="38">
        <v>111</v>
      </c>
      <c r="B88" s="38" t="s">
        <v>1364</v>
      </c>
      <c r="C88" s="38" t="s">
        <v>1274</v>
      </c>
    </row>
    <row r="89" spans="1:3" x14ac:dyDescent="0.25">
      <c r="A89" s="38">
        <v>113</v>
      </c>
      <c r="B89" s="38" t="s">
        <v>1365</v>
      </c>
      <c r="C89" s="38" t="s">
        <v>1273</v>
      </c>
    </row>
    <row r="90" spans="1:3" x14ac:dyDescent="0.25">
      <c r="A90" s="38">
        <v>114</v>
      </c>
      <c r="B90" s="38" t="s">
        <v>1366</v>
      </c>
      <c r="C90" s="38" t="s">
        <v>1274</v>
      </c>
    </row>
    <row r="91" spans="1:3" x14ac:dyDescent="0.25">
      <c r="A91" s="38">
        <v>115</v>
      </c>
      <c r="B91" s="38" t="s">
        <v>1367</v>
      </c>
      <c r="C91" s="38" t="s">
        <v>1273</v>
      </c>
    </row>
    <row r="92" spans="1:3" x14ac:dyDescent="0.25">
      <c r="A92" s="38">
        <v>117</v>
      </c>
      <c r="B92" s="38" t="s">
        <v>1369</v>
      </c>
      <c r="C92" s="38" t="s">
        <v>1274</v>
      </c>
    </row>
    <row r="93" spans="1:3" x14ac:dyDescent="0.25">
      <c r="A93" s="38">
        <v>118</v>
      </c>
      <c r="B93" s="38" t="s">
        <v>2247</v>
      </c>
      <c r="C93" s="38" t="s">
        <v>1273</v>
      </c>
    </row>
    <row r="94" spans="1:3" x14ac:dyDescent="0.25">
      <c r="A94" s="38">
        <v>119</v>
      </c>
      <c r="B94" s="38" t="s">
        <v>2223</v>
      </c>
      <c r="C94" s="38" t="s">
        <v>1276</v>
      </c>
    </row>
    <row r="95" spans="1:3" x14ac:dyDescent="0.25">
      <c r="A95" s="38">
        <v>121</v>
      </c>
      <c r="B95" s="38" t="s">
        <v>1370</v>
      </c>
      <c r="C95" s="38" t="s">
        <v>1274</v>
      </c>
    </row>
    <row r="96" spans="1:3" x14ac:dyDescent="0.25">
      <c r="A96" s="38">
        <v>125</v>
      </c>
      <c r="B96" s="38" t="s">
        <v>1371</v>
      </c>
      <c r="C96" s="38" t="s">
        <v>1273</v>
      </c>
    </row>
    <row r="97" spans="1:3" x14ac:dyDescent="0.25">
      <c r="A97" s="38">
        <v>129</v>
      </c>
      <c r="B97" s="38" t="s">
        <v>1372</v>
      </c>
      <c r="C97" s="38" t="s">
        <v>1276</v>
      </c>
    </row>
    <row r="98" spans="1:3" x14ac:dyDescent="0.25">
      <c r="A98" s="38">
        <v>131</v>
      </c>
      <c r="B98" s="38" t="s">
        <v>1373</v>
      </c>
      <c r="C98" s="38" t="s">
        <v>1275</v>
      </c>
    </row>
    <row r="99" spans="1:3" x14ac:dyDescent="0.25">
      <c r="A99" s="38">
        <v>134</v>
      </c>
      <c r="B99" s="38" t="s">
        <v>1374</v>
      </c>
      <c r="C99" s="38" t="s">
        <v>1275</v>
      </c>
    </row>
    <row r="100" spans="1:3" x14ac:dyDescent="0.25">
      <c r="A100" s="38">
        <v>135</v>
      </c>
      <c r="B100" s="38" t="s">
        <v>1375</v>
      </c>
      <c r="C100" s="38" t="s">
        <v>1275</v>
      </c>
    </row>
    <row r="101" spans="1:3" x14ac:dyDescent="0.25">
      <c r="A101" s="38">
        <v>136</v>
      </c>
      <c r="B101" s="38" t="s">
        <v>2384</v>
      </c>
      <c r="C101" s="38" t="s">
        <v>1276</v>
      </c>
    </row>
    <row r="102" spans="1:3" x14ac:dyDescent="0.25">
      <c r="A102" s="38">
        <v>137</v>
      </c>
      <c r="B102" s="38" t="s">
        <v>1376</v>
      </c>
      <c r="C102" s="38" t="s">
        <v>1275</v>
      </c>
    </row>
    <row r="103" spans="1:3" x14ac:dyDescent="0.25">
      <c r="A103" s="38">
        <v>138</v>
      </c>
      <c r="B103" s="38" t="s">
        <v>1377</v>
      </c>
      <c r="C103" s="38" t="s">
        <v>1276</v>
      </c>
    </row>
    <row r="104" spans="1:3" x14ac:dyDescent="0.25">
      <c r="A104" s="38">
        <v>139</v>
      </c>
      <c r="B104" s="38" t="s">
        <v>1378</v>
      </c>
      <c r="C104" s="38" t="s">
        <v>1273</v>
      </c>
    </row>
    <row r="105" spans="1:3" x14ac:dyDescent="0.25">
      <c r="A105" s="38">
        <v>140</v>
      </c>
      <c r="B105" s="38" t="s">
        <v>2183</v>
      </c>
      <c r="C105" s="38" t="s">
        <v>1276</v>
      </c>
    </row>
    <row r="106" spans="1:3" x14ac:dyDescent="0.25">
      <c r="A106" s="38">
        <v>142</v>
      </c>
      <c r="B106" s="38" t="s">
        <v>1379</v>
      </c>
      <c r="C106" s="38" t="s">
        <v>1276</v>
      </c>
    </row>
    <row r="107" spans="1:3" x14ac:dyDescent="0.25">
      <c r="A107" s="38">
        <v>143</v>
      </c>
      <c r="B107" s="38" t="s">
        <v>1380</v>
      </c>
      <c r="C107" s="38" t="s">
        <v>1276</v>
      </c>
    </row>
    <row r="108" spans="1:3" x14ac:dyDescent="0.25">
      <c r="A108" s="38">
        <v>144</v>
      </c>
      <c r="B108" s="38" t="s">
        <v>1381</v>
      </c>
      <c r="C108" s="38" t="s">
        <v>1276</v>
      </c>
    </row>
    <row r="109" spans="1:3" x14ac:dyDescent="0.25">
      <c r="A109" s="38">
        <v>146</v>
      </c>
      <c r="B109" s="38" t="s">
        <v>1382</v>
      </c>
      <c r="C109" s="38" t="s">
        <v>1273</v>
      </c>
    </row>
    <row r="110" spans="1:3" x14ac:dyDescent="0.25">
      <c r="A110" s="38">
        <v>147</v>
      </c>
      <c r="B110" s="38" t="s">
        <v>1383</v>
      </c>
      <c r="C110" s="38" t="s">
        <v>1273</v>
      </c>
    </row>
    <row r="111" spans="1:3" x14ac:dyDescent="0.25">
      <c r="A111" s="38">
        <v>149</v>
      </c>
      <c r="B111" s="38" t="s">
        <v>2262</v>
      </c>
      <c r="C111" s="38" t="s">
        <v>1273</v>
      </c>
    </row>
    <row r="112" spans="1:3" x14ac:dyDescent="0.25">
      <c r="A112" s="38">
        <v>151</v>
      </c>
      <c r="B112" s="38" t="s">
        <v>1384</v>
      </c>
      <c r="C112" s="38" t="s">
        <v>1276</v>
      </c>
    </row>
    <row r="113" spans="1:3" x14ac:dyDescent="0.25">
      <c r="A113" s="38">
        <v>152</v>
      </c>
      <c r="B113" s="38" t="s">
        <v>1385</v>
      </c>
      <c r="C113" s="38" t="s">
        <v>1273</v>
      </c>
    </row>
    <row r="114" spans="1:3" x14ac:dyDescent="0.25">
      <c r="A114" s="38">
        <v>153</v>
      </c>
      <c r="B114" s="38" t="s">
        <v>1386</v>
      </c>
      <c r="C114" s="38" t="s">
        <v>1273</v>
      </c>
    </row>
    <row r="115" spans="1:3" x14ac:dyDescent="0.25">
      <c r="A115" s="38">
        <v>154</v>
      </c>
      <c r="B115" s="38" t="s">
        <v>1387</v>
      </c>
      <c r="C115" s="38" t="s">
        <v>1276</v>
      </c>
    </row>
    <row r="116" spans="1:3" x14ac:dyDescent="0.25">
      <c r="A116" s="38">
        <v>157</v>
      </c>
      <c r="B116" s="38" t="s">
        <v>1388</v>
      </c>
      <c r="C116" s="38" t="s">
        <v>1276</v>
      </c>
    </row>
    <row r="117" spans="1:3" x14ac:dyDescent="0.25">
      <c r="A117" s="38">
        <v>158</v>
      </c>
      <c r="B117" s="38" t="s">
        <v>1389</v>
      </c>
      <c r="C117" s="38" t="s">
        <v>1274</v>
      </c>
    </row>
    <row r="118" spans="1:3" x14ac:dyDescent="0.25">
      <c r="A118" s="38">
        <v>159</v>
      </c>
      <c r="B118" s="38" t="s">
        <v>1390</v>
      </c>
      <c r="C118" s="38" t="s">
        <v>1274</v>
      </c>
    </row>
    <row r="119" spans="1:3" x14ac:dyDescent="0.25">
      <c r="A119" s="38">
        <v>160</v>
      </c>
      <c r="B119" s="38" t="s">
        <v>1391</v>
      </c>
      <c r="C119" s="38" t="s">
        <v>1273</v>
      </c>
    </row>
    <row r="120" spans="1:3" x14ac:dyDescent="0.25">
      <c r="A120" s="38">
        <v>161</v>
      </c>
      <c r="B120" s="38" t="s">
        <v>1392</v>
      </c>
      <c r="C120" s="38" t="s">
        <v>1274</v>
      </c>
    </row>
    <row r="121" spans="1:3" x14ac:dyDescent="0.25">
      <c r="A121" s="38">
        <v>162</v>
      </c>
      <c r="B121" s="38" t="s">
        <v>1907</v>
      </c>
      <c r="C121" s="38" t="s">
        <v>1273</v>
      </c>
    </row>
    <row r="122" spans="1:3" x14ac:dyDescent="0.25">
      <c r="A122" s="38">
        <v>165</v>
      </c>
      <c r="B122" s="38" t="s">
        <v>2313</v>
      </c>
      <c r="C122" s="38" t="s">
        <v>1273</v>
      </c>
    </row>
    <row r="123" spans="1:3" x14ac:dyDescent="0.25">
      <c r="A123" s="38">
        <v>167</v>
      </c>
      <c r="B123" s="38" t="s">
        <v>1393</v>
      </c>
      <c r="C123" s="38" t="s">
        <v>1273</v>
      </c>
    </row>
    <row r="124" spans="1:3" x14ac:dyDescent="0.25">
      <c r="A124" s="38">
        <v>169</v>
      </c>
      <c r="B124" s="38" t="s">
        <v>1394</v>
      </c>
      <c r="C124" s="38" t="s">
        <v>1273</v>
      </c>
    </row>
    <row r="125" spans="1:3" x14ac:dyDescent="0.25">
      <c r="A125" s="38">
        <v>171</v>
      </c>
      <c r="B125" s="38" t="s">
        <v>1395</v>
      </c>
      <c r="C125" s="38" t="s">
        <v>1276</v>
      </c>
    </row>
    <row r="126" spans="1:3" x14ac:dyDescent="0.25">
      <c r="A126" s="38">
        <v>172</v>
      </c>
      <c r="B126" s="38" t="s">
        <v>1396</v>
      </c>
      <c r="C126" s="38" t="s">
        <v>1276</v>
      </c>
    </row>
    <row r="127" spans="1:3" x14ac:dyDescent="0.25">
      <c r="A127" s="38">
        <v>175</v>
      </c>
      <c r="B127" s="38" t="s">
        <v>1397</v>
      </c>
      <c r="C127" s="38" t="s">
        <v>1273</v>
      </c>
    </row>
    <row r="128" spans="1:3" x14ac:dyDescent="0.25">
      <c r="A128" s="38">
        <v>180</v>
      </c>
      <c r="B128" s="38" t="s">
        <v>1398</v>
      </c>
      <c r="C128" s="38" t="s">
        <v>1273</v>
      </c>
    </row>
    <row r="129" spans="1:3" x14ac:dyDescent="0.25">
      <c r="A129" s="38">
        <v>181</v>
      </c>
      <c r="B129" s="38" t="s">
        <v>1399</v>
      </c>
      <c r="C129" s="38" t="s">
        <v>1276</v>
      </c>
    </row>
    <row r="130" spans="1:3" x14ac:dyDescent="0.25">
      <c r="A130" s="38">
        <v>182</v>
      </c>
      <c r="B130" s="38" t="s">
        <v>1400</v>
      </c>
      <c r="C130" s="38" t="s">
        <v>1275</v>
      </c>
    </row>
    <row r="131" spans="1:3" x14ac:dyDescent="0.25">
      <c r="A131" s="38">
        <v>183</v>
      </c>
      <c r="B131" s="38" t="s">
        <v>2260</v>
      </c>
      <c r="C131" s="38" t="s">
        <v>1273</v>
      </c>
    </row>
    <row r="132" spans="1:3" x14ac:dyDescent="0.25">
      <c r="A132" s="38">
        <v>184</v>
      </c>
      <c r="B132" s="38" t="s">
        <v>1401</v>
      </c>
      <c r="C132" s="38" t="s">
        <v>1273</v>
      </c>
    </row>
    <row r="133" spans="1:3" x14ac:dyDescent="0.25">
      <c r="A133" s="38">
        <v>185</v>
      </c>
      <c r="B133" s="38" t="s">
        <v>1402</v>
      </c>
      <c r="C133" s="38" t="s">
        <v>1273</v>
      </c>
    </row>
    <row r="134" spans="1:3" x14ac:dyDescent="0.25">
      <c r="A134" s="38">
        <v>188</v>
      </c>
      <c r="B134" s="38" t="s">
        <v>1403</v>
      </c>
      <c r="C134" s="38" t="s">
        <v>1274</v>
      </c>
    </row>
    <row r="135" spans="1:3" x14ac:dyDescent="0.25">
      <c r="A135" s="38">
        <v>189</v>
      </c>
      <c r="B135" s="38" t="s">
        <v>1404</v>
      </c>
      <c r="C135" s="38" t="s">
        <v>1276</v>
      </c>
    </row>
    <row r="136" spans="1:3" x14ac:dyDescent="0.25">
      <c r="A136" s="38">
        <v>192</v>
      </c>
      <c r="B136" s="38" t="s">
        <v>1405</v>
      </c>
      <c r="C136" s="38" t="s">
        <v>1273</v>
      </c>
    </row>
    <row r="137" spans="1:3" x14ac:dyDescent="0.25">
      <c r="A137" s="38">
        <v>193</v>
      </c>
      <c r="B137" s="38" t="s">
        <v>1406</v>
      </c>
      <c r="C137" s="38" t="s">
        <v>1276</v>
      </c>
    </row>
    <row r="138" spans="1:3" x14ac:dyDescent="0.25">
      <c r="A138" s="38">
        <v>194</v>
      </c>
      <c r="B138" s="38" t="s">
        <v>1407</v>
      </c>
      <c r="C138" s="38" t="s">
        <v>1273</v>
      </c>
    </row>
    <row r="139" spans="1:3" x14ac:dyDescent="0.25">
      <c r="A139" s="38">
        <v>196</v>
      </c>
      <c r="B139" s="38" t="s">
        <v>1408</v>
      </c>
      <c r="C139" s="38" t="s">
        <v>1276</v>
      </c>
    </row>
    <row r="140" spans="1:3" x14ac:dyDescent="0.25">
      <c r="A140" s="38">
        <v>198</v>
      </c>
      <c r="B140" s="38" t="s">
        <v>1409</v>
      </c>
      <c r="C140" s="38" t="s">
        <v>1276</v>
      </c>
    </row>
    <row r="141" spans="1:3" x14ac:dyDescent="0.25">
      <c r="A141" s="38">
        <v>199</v>
      </c>
      <c r="B141" s="38" t="s">
        <v>2340</v>
      </c>
      <c r="C141" s="38" t="s">
        <v>1273</v>
      </c>
    </row>
    <row r="142" spans="1:3" x14ac:dyDescent="0.25">
      <c r="A142" s="38">
        <v>201</v>
      </c>
      <c r="B142" s="38" t="s">
        <v>1410</v>
      </c>
      <c r="C142" s="38" t="s">
        <v>1276</v>
      </c>
    </row>
    <row r="143" spans="1:3" x14ac:dyDescent="0.25">
      <c r="A143" s="38">
        <v>204</v>
      </c>
      <c r="B143" s="38" t="s">
        <v>1894</v>
      </c>
      <c r="C143" s="38" t="s">
        <v>1274</v>
      </c>
    </row>
    <row r="144" spans="1:3" x14ac:dyDescent="0.25">
      <c r="A144" s="38">
        <v>208</v>
      </c>
      <c r="B144" s="38" t="s">
        <v>1411</v>
      </c>
      <c r="C144" s="38" t="s">
        <v>1276</v>
      </c>
    </row>
    <row r="145" spans="1:3" x14ac:dyDescent="0.25">
      <c r="A145" s="38">
        <v>209</v>
      </c>
      <c r="B145" s="38" t="s">
        <v>1412</v>
      </c>
      <c r="C145" s="38" t="s">
        <v>1274</v>
      </c>
    </row>
    <row r="146" spans="1:3" x14ac:dyDescent="0.25">
      <c r="A146" s="38">
        <v>211</v>
      </c>
      <c r="B146" s="38" t="s">
        <v>1413</v>
      </c>
      <c r="C146" s="38" t="s">
        <v>1274</v>
      </c>
    </row>
    <row r="147" spans="1:3" x14ac:dyDescent="0.25">
      <c r="A147" s="38">
        <v>212</v>
      </c>
      <c r="B147" s="38" t="s">
        <v>1414</v>
      </c>
      <c r="C147" s="38" t="s">
        <v>1273</v>
      </c>
    </row>
    <row r="148" spans="1:3" x14ac:dyDescent="0.25">
      <c r="A148" s="38">
        <v>213</v>
      </c>
      <c r="B148" s="38" t="s">
        <v>1415</v>
      </c>
      <c r="C148" s="38" t="s">
        <v>1274</v>
      </c>
    </row>
    <row r="149" spans="1:3" x14ac:dyDescent="0.25">
      <c r="A149" s="38">
        <v>216</v>
      </c>
      <c r="B149" s="38" t="s">
        <v>1416</v>
      </c>
      <c r="C149" s="38" t="s">
        <v>1274</v>
      </c>
    </row>
    <row r="150" spans="1:3" x14ac:dyDescent="0.25">
      <c r="A150" s="38">
        <v>217</v>
      </c>
      <c r="B150" s="38" t="s">
        <v>1417</v>
      </c>
      <c r="C150" s="38" t="s">
        <v>1274</v>
      </c>
    </row>
    <row r="151" spans="1:3" x14ac:dyDescent="0.25">
      <c r="A151" s="38">
        <v>218</v>
      </c>
      <c r="B151" s="38" t="s">
        <v>1418</v>
      </c>
      <c r="C151" s="38" t="s">
        <v>1274</v>
      </c>
    </row>
    <row r="152" spans="1:3" x14ac:dyDescent="0.25">
      <c r="A152" s="38">
        <v>219</v>
      </c>
      <c r="B152" s="38" t="s">
        <v>1419</v>
      </c>
      <c r="C152" s="38" t="s">
        <v>1274</v>
      </c>
    </row>
    <row r="153" spans="1:3" x14ac:dyDescent="0.25">
      <c r="A153" s="38">
        <v>222</v>
      </c>
      <c r="B153" s="38" t="s">
        <v>1420</v>
      </c>
      <c r="C153" s="38" t="s">
        <v>1274</v>
      </c>
    </row>
    <row r="154" spans="1:3" x14ac:dyDescent="0.25">
      <c r="A154" s="38">
        <v>223</v>
      </c>
      <c r="B154" s="38" t="s">
        <v>1421</v>
      </c>
      <c r="C154" s="38" t="s">
        <v>1273</v>
      </c>
    </row>
    <row r="155" spans="1:3" x14ac:dyDescent="0.25">
      <c r="A155" s="38">
        <v>224</v>
      </c>
      <c r="B155" s="38" t="s">
        <v>2360</v>
      </c>
      <c r="C155" s="38" t="s">
        <v>1273</v>
      </c>
    </row>
    <row r="156" spans="1:3" x14ac:dyDescent="0.25">
      <c r="A156" s="38">
        <v>225</v>
      </c>
      <c r="B156" s="38" t="s">
        <v>2359</v>
      </c>
      <c r="C156" s="38" t="s">
        <v>1273</v>
      </c>
    </row>
    <row r="157" spans="1:3" x14ac:dyDescent="0.25">
      <c r="A157" s="38">
        <v>227</v>
      </c>
      <c r="B157" s="38" t="s">
        <v>2343</v>
      </c>
      <c r="C157" s="38" t="s">
        <v>1273</v>
      </c>
    </row>
    <row r="158" spans="1:3" x14ac:dyDescent="0.25">
      <c r="A158" s="38">
        <v>228</v>
      </c>
      <c r="B158" s="38" t="s">
        <v>1422</v>
      </c>
      <c r="C158" s="38" t="s">
        <v>1276</v>
      </c>
    </row>
    <row r="159" spans="1:3" x14ac:dyDescent="0.25">
      <c r="A159" s="38">
        <v>231</v>
      </c>
      <c r="B159" s="38" t="s">
        <v>1423</v>
      </c>
      <c r="C159" s="38" t="s">
        <v>1273</v>
      </c>
    </row>
    <row r="160" spans="1:3" x14ac:dyDescent="0.25">
      <c r="A160" s="38">
        <v>232</v>
      </c>
      <c r="B160" s="38" t="s">
        <v>1424</v>
      </c>
      <c r="C160" s="38" t="s">
        <v>1273</v>
      </c>
    </row>
    <row r="161" spans="1:3" x14ac:dyDescent="0.25">
      <c r="A161" s="38">
        <v>234</v>
      </c>
      <c r="B161" s="38" t="s">
        <v>1425</v>
      </c>
      <c r="C161" s="38" t="s">
        <v>1273</v>
      </c>
    </row>
    <row r="162" spans="1:3" x14ac:dyDescent="0.25">
      <c r="A162" s="38">
        <v>235</v>
      </c>
      <c r="B162" s="38" t="s">
        <v>1426</v>
      </c>
      <c r="C162" s="38" t="s">
        <v>1273</v>
      </c>
    </row>
    <row r="163" spans="1:3" x14ac:dyDescent="0.25">
      <c r="A163" s="38">
        <v>237</v>
      </c>
      <c r="B163" s="38" t="s">
        <v>1427</v>
      </c>
      <c r="C163" s="38" t="s">
        <v>1273</v>
      </c>
    </row>
    <row r="164" spans="1:3" x14ac:dyDescent="0.25">
      <c r="A164" s="38">
        <v>238</v>
      </c>
      <c r="B164" s="38" t="s">
        <v>1428</v>
      </c>
      <c r="C164" s="38" t="s">
        <v>1273</v>
      </c>
    </row>
    <row r="165" spans="1:3" x14ac:dyDescent="0.25">
      <c r="A165" s="38">
        <v>239</v>
      </c>
      <c r="B165" s="38" t="s">
        <v>1429</v>
      </c>
      <c r="C165" s="38" t="s">
        <v>1273</v>
      </c>
    </row>
    <row r="166" spans="1:3" x14ac:dyDescent="0.25">
      <c r="A166" s="38">
        <v>240</v>
      </c>
      <c r="B166" s="38" t="s">
        <v>1430</v>
      </c>
      <c r="C166" s="38" t="s">
        <v>1273</v>
      </c>
    </row>
    <row r="167" spans="1:3" x14ac:dyDescent="0.25">
      <c r="A167" s="38">
        <v>241</v>
      </c>
      <c r="B167" s="38" t="s">
        <v>1431</v>
      </c>
      <c r="C167" s="38" t="s">
        <v>1273</v>
      </c>
    </row>
    <row r="168" spans="1:3" x14ac:dyDescent="0.25">
      <c r="A168" s="38">
        <v>243</v>
      </c>
      <c r="B168" s="38" t="s">
        <v>2320</v>
      </c>
      <c r="C168" s="38" t="s">
        <v>1273</v>
      </c>
    </row>
    <row r="169" spans="1:3" x14ac:dyDescent="0.25">
      <c r="A169" s="38">
        <v>244</v>
      </c>
      <c r="B169" s="38" t="s">
        <v>1432</v>
      </c>
      <c r="C169" s="38" t="s">
        <v>1273</v>
      </c>
    </row>
    <row r="170" spans="1:3" x14ac:dyDescent="0.25">
      <c r="A170" s="38">
        <v>245</v>
      </c>
      <c r="B170" s="38" t="s">
        <v>2142</v>
      </c>
      <c r="C170" s="38" t="s">
        <v>1276</v>
      </c>
    </row>
    <row r="171" spans="1:3" x14ac:dyDescent="0.25">
      <c r="A171" s="38">
        <v>246</v>
      </c>
      <c r="B171" s="38" t="s">
        <v>1433</v>
      </c>
      <c r="C171" s="38" t="s">
        <v>1273</v>
      </c>
    </row>
    <row r="172" spans="1:3" x14ac:dyDescent="0.25">
      <c r="A172" s="38">
        <v>248</v>
      </c>
      <c r="B172" s="38" t="s">
        <v>1434</v>
      </c>
      <c r="C172" s="38" t="s">
        <v>1273</v>
      </c>
    </row>
    <row r="173" spans="1:3" x14ac:dyDescent="0.25">
      <c r="A173" s="38">
        <v>249</v>
      </c>
      <c r="B173" s="38" t="s">
        <v>1435</v>
      </c>
      <c r="C173" s="38" t="s">
        <v>1275</v>
      </c>
    </row>
    <row r="174" spans="1:3" x14ac:dyDescent="0.25">
      <c r="A174" s="38">
        <v>250</v>
      </c>
      <c r="B174" s="38" t="s">
        <v>2329</v>
      </c>
      <c r="C174" s="38" t="s">
        <v>1275</v>
      </c>
    </row>
    <row r="175" spans="1:3" x14ac:dyDescent="0.25">
      <c r="A175" s="38">
        <v>252</v>
      </c>
      <c r="B175" s="38" t="s">
        <v>1436</v>
      </c>
      <c r="C175" s="38" t="s">
        <v>1275</v>
      </c>
    </row>
    <row r="176" spans="1:3" x14ac:dyDescent="0.25">
      <c r="A176" s="38">
        <v>253</v>
      </c>
      <c r="B176" s="38" t="s">
        <v>1437</v>
      </c>
      <c r="C176" s="38" t="s">
        <v>1276</v>
      </c>
    </row>
    <row r="177" spans="1:3" x14ac:dyDescent="0.25">
      <c r="A177" s="38">
        <v>256</v>
      </c>
      <c r="B177" s="38" t="s">
        <v>1438</v>
      </c>
      <c r="C177" s="38" t="s">
        <v>1276</v>
      </c>
    </row>
    <row r="178" spans="1:3" x14ac:dyDescent="0.25">
      <c r="A178" s="38">
        <v>257</v>
      </c>
      <c r="B178" s="38" t="s">
        <v>2383</v>
      </c>
      <c r="C178" s="38" t="s">
        <v>1276</v>
      </c>
    </row>
    <row r="179" spans="1:3" x14ac:dyDescent="0.25">
      <c r="A179" s="38">
        <v>259</v>
      </c>
      <c r="B179" s="38" t="s">
        <v>2338</v>
      </c>
      <c r="C179" s="38" t="s">
        <v>1273</v>
      </c>
    </row>
    <row r="180" spans="1:3" x14ac:dyDescent="0.25">
      <c r="A180" s="38">
        <v>261</v>
      </c>
      <c r="B180" s="38" t="s">
        <v>2387</v>
      </c>
      <c r="C180" s="38" t="s">
        <v>1276</v>
      </c>
    </row>
    <row r="181" spans="1:3" x14ac:dyDescent="0.25">
      <c r="A181" s="38">
        <v>262</v>
      </c>
      <c r="B181" s="38" t="s">
        <v>1439</v>
      </c>
      <c r="C181" s="38" t="s">
        <v>1276</v>
      </c>
    </row>
    <row r="182" spans="1:3" x14ac:dyDescent="0.25">
      <c r="A182" s="38">
        <v>264</v>
      </c>
      <c r="B182" s="38" t="s">
        <v>1440</v>
      </c>
      <c r="C182" s="38" t="s">
        <v>1273</v>
      </c>
    </row>
    <row r="183" spans="1:3" x14ac:dyDescent="0.25">
      <c r="A183" s="38">
        <v>265</v>
      </c>
      <c r="B183" s="38" t="s">
        <v>1997</v>
      </c>
      <c r="C183" s="38" t="s">
        <v>1274</v>
      </c>
    </row>
    <row r="184" spans="1:3" x14ac:dyDescent="0.25">
      <c r="A184" s="38">
        <v>266</v>
      </c>
      <c r="B184" s="38" t="s">
        <v>1441</v>
      </c>
      <c r="C184" s="38" t="s">
        <v>1276</v>
      </c>
    </row>
    <row r="185" spans="1:3" x14ac:dyDescent="0.25">
      <c r="A185" s="38">
        <v>267</v>
      </c>
      <c r="B185" s="38" t="s">
        <v>1442</v>
      </c>
      <c r="C185" s="38" t="s">
        <v>1273</v>
      </c>
    </row>
    <row r="186" spans="1:3" x14ac:dyDescent="0.25">
      <c r="A186" s="38">
        <v>268</v>
      </c>
      <c r="B186" s="38" t="s">
        <v>1443</v>
      </c>
      <c r="C186" s="38" t="s">
        <v>1274</v>
      </c>
    </row>
    <row r="187" spans="1:3" x14ac:dyDescent="0.25">
      <c r="A187" s="38">
        <v>272</v>
      </c>
      <c r="B187" s="38" t="s">
        <v>1444</v>
      </c>
      <c r="C187" s="38" t="s">
        <v>1273</v>
      </c>
    </row>
    <row r="188" spans="1:3" x14ac:dyDescent="0.25">
      <c r="A188" s="38">
        <v>275</v>
      </c>
      <c r="B188" s="38" t="s">
        <v>1445</v>
      </c>
      <c r="C188" s="38" t="s">
        <v>1276</v>
      </c>
    </row>
    <row r="189" spans="1:3" x14ac:dyDescent="0.25">
      <c r="A189" s="38">
        <v>276</v>
      </c>
      <c r="B189" s="38" t="s">
        <v>1446</v>
      </c>
      <c r="C189" s="38" t="s">
        <v>1276</v>
      </c>
    </row>
    <row r="190" spans="1:3" x14ac:dyDescent="0.25">
      <c r="A190" s="38">
        <v>277</v>
      </c>
      <c r="B190" s="38" t="s">
        <v>1447</v>
      </c>
      <c r="C190" s="38" t="s">
        <v>1276</v>
      </c>
    </row>
    <row r="191" spans="1:3" x14ac:dyDescent="0.25">
      <c r="A191" s="38">
        <v>279</v>
      </c>
      <c r="B191" s="38" t="s">
        <v>2316</v>
      </c>
      <c r="C191" s="38" t="s">
        <v>1273</v>
      </c>
    </row>
    <row r="192" spans="1:3" x14ac:dyDescent="0.25">
      <c r="A192" s="38">
        <v>280</v>
      </c>
      <c r="B192" s="38" t="s">
        <v>1448</v>
      </c>
      <c r="C192" s="38" t="s">
        <v>1273</v>
      </c>
    </row>
    <row r="193" spans="1:3" x14ac:dyDescent="0.25">
      <c r="A193" s="38">
        <v>281</v>
      </c>
      <c r="B193" s="38" t="s">
        <v>1449</v>
      </c>
      <c r="C193" s="38" t="s">
        <v>1273</v>
      </c>
    </row>
    <row r="194" spans="1:3" x14ac:dyDescent="0.25">
      <c r="A194" s="38">
        <v>282</v>
      </c>
      <c r="B194" s="38" t="s">
        <v>1450</v>
      </c>
      <c r="C194" s="38" t="s">
        <v>1276</v>
      </c>
    </row>
    <row r="195" spans="1:3" x14ac:dyDescent="0.25">
      <c r="A195" s="38">
        <v>283</v>
      </c>
      <c r="B195" s="38" t="s">
        <v>1451</v>
      </c>
      <c r="C195" s="38" t="s">
        <v>1276</v>
      </c>
    </row>
    <row r="196" spans="1:3" x14ac:dyDescent="0.25">
      <c r="A196" s="38">
        <v>285</v>
      </c>
      <c r="B196" s="38" t="s">
        <v>1452</v>
      </c>
      <c r="C196" s="38" t="s">
        <v>1276</v>
      </c>
    </row>
    <row r="197" spans="1:3" x14ac:dyDescent="0.25">
      <c r="A197" s="38">
        <v>288</v>
      </c>
      <c r="B197" s="38" t="s">
        <v>2298</v>
      </c>
      <c r="C197" s="38" t="s">
        <v>1276</v>
      </c>
    </row>
    <row r="198" spans="1:3" x14ac:dyDescent="0.25">
      <c r="A198" s="38">
        <v>289</v>
      </c>
      <c r="B198" s="38" t="s">
        <v>2259</v>
      </c>
      <c r="C198" s="38" t="s">
        <v>1274</v>
      </c>
    </row>
    <row r="199" spans="1:3" x14ac:dyDescent="0.25">
      <c r="A199" s="38">
        <v>290</v>
      </c>
      <c r="B199" s="38" t="s">
        <v>1453</v>
      </c>
      <c r="C199" s="38" t="s">
        <v>1276</v>
      </c>
    </row>
    <row r="200" spans="1:3" x14ac:dyDescent="0.25">
      <c r="A200" s="38">
        <v>291</v>
      </c>
      <c r="B200" s="38" t="s">
        <v>2352</v>
      </c>
      <c r="C200" s="38" t="s">
        <v>1276</v>
      </c>
    </row>
    <row r="201" spans="1:3" x14ac:dyDescent="0.25">
      <c r="A201" s="38">
        <v>292</v>
      </c>
      <c r="B201" s="38" t="s">
        <v>1454</v>
      </c>
      <c r="C201" s="38" t="s">
        <v>1276</v>
      </c>
    </row>
    <row r="202" spans="1:3" x14ac:dyDescent="0.25">
      <c r="A202" s="38">
        <v>293</v>
      </c>
      <c r="B202" s="38" t="s">
        <v>2361</v>
      </c>
      <c r="C202" s="38" t="s">
        <v>1274</v>
      </c>
    </row>
    <row r="203" spans="1:3" x14ac:dyDescent="0.25">
      <c r="A203" s="38">
        <v>294</v>
      </c>
      <c r="B203" s="38" t="s">
        <v>1455</v>
      </c>
      <c r="C203" s="38" t="s">
        <v>1274</v>
      </c>
    </row>
    <row r="204" spans="1:3" x14ac:dyDescent="0.25">
      <c r="A204" s="38">
        <v>295</v>
      </c>
      <c r="B204" s="38" t="s">
        <v>1456</v>
      </c>
      <c r="C204" s="38" t="s">
        <v>1274</v>
      </c>
    </row>
    <row r="205" spans="1:3" x14ac:dyDescent="0.25">
      <c r="A205" s="38">
        <v>296</v>
      </c>
      <c r="B205" s="38" t="s">
        <v>1457</v>
      </c>
      <c r="C205" s="38" t="s">
        <v>1275</v>
      </c>
    </row>
    <row r="206" spans="1:3" x14ac:dyDescent="0.25">
      <c r="A206" s="38">
        <v>297</v>
      </c>
      <c r="B206" s="38" t="s">
        <v>1458</v>
      </c>
      <c r="C206" s="38" t="s">
        <v>1275</v>
      </c>
    </row>
    <row r="207" spans="1:3" x14ac:dyDescent="0.25">
      <c r="A207" s="38">
        <v>298</v>
      </c>
      <c r="B207" s="38" t="s">
        <v>1459</v>
      </c>
      <c r="C207" s="38" t="s">
        <v>1273</v>
      </c>
    </row>
    <row r="208" spans="1:3" x14ac:dyDescent="0.25">
      <c r="A208" s="38">
        <v>299</v>
      </c>
      <c r="B208" s="38" t="s">
        <v>1460</v>
      </c>
      <c r="C208" s="38" t="s">
        <v>1276</v>
      </c>
    </row>
    <row r="209" spans="1:3" x14ac:dyDescent="0.25">
      <c r="A209" s="38">
        <v>300</v>
      </c>
      <c r="B209" s="38" t="s">
        <v>1461</v>
      </c>
      <c r="C209" s="38" t="s">
        <v>1273</v>
      </c>
    </row>
    <row r="210" spans="1:3" x14ac:dyDescent="0.25">
      <c r="A210" s="38">
        <v>301</v>
      </c>
      <c r="B210" s="38" t="s">
        <v>1462</v>
      </c>
      <c r="C210" s="38" t="s">
        <v>1275</v>
      </c>
    </row>
    <row r="211" spans="1:3" x14ac:dyDescent="0.25">
      <c r="A211" s="38">
        <v>302</v>
      </c>
      <c r="B211" s="38" t="s">
        <v>1463</v>
      </c>
      <c r="C211" s="38" t="s">
        <v>1273</v>
      </c>
    </row>
    <row r="212" spans="1:3" x14ac:dyDescent="0.25">
      <c r="A212" s="38">
        <v>304</v>
      </c>
      <c r="B212" s="38" t="s">
        <v>1464</v>
      </c>
      <c r="C212" s="38" t="s">
        <v>1276</v>
      </c>
    </row>
    <row r="213" spans="1:3" x14ac:dyDescent="0.25">
      <c r="A213" s="38">
        <v>306</v>
      </c>
      <c r="B213" s="38" t="s">
        <v>1892</v>
      </c>
      <c r="C213" s="38" t="s">
        <v>1276</v>
      </c>
    </row>
    <row r="214" spans="1:3" x14ac:dyDescent="0.25">
      <c r="A214" s="38">
        <v>307</v>
      </c>
      <c r="B214" s="38" t="s">
        <v>2184</v>
      </c>
      <c r="C214" s="38" t="s">
        <v>1276</v>
      </c>
    </row>
    <row r="215" spans="1:3" x14ac:dyDescent="0.25">
      <c r="A215" s="38">
        <v>309</v>
      </c>
      <c r="B215" s="38" t="s">
        <v>1465</v>
      </c>
      <c r="C215" s="38" t="s">
        <v>1274</v>
      </c>
    </row>
    <row r="216" spans="1:3" x14ac:dyDescent="0.25">
      <c r="A216" s="38">
        <v>310</v>
      </c>
      <c r="B216" s="38" t="s">
        <v>1466</v>
      </c>
      <c r="C216" s="38" t="s">
        <v>1276</v>
      </c>
    </row>
    <row r="217" spans="1:3" x14ac:dyDescent="0.25">
      <c r="A217" s="38">
        <v>311</v>
      </c>
      <c r="B217" s="38" t="s">
        <v>2185</v>
      </c>
      <c r="C217" s="38" t="s">
        <v>1275</v>
      </c>
    </row>
    <row r="218" spans="1:3" x14ac:dyDescent="0.25">
      <c r="A218" s="38">
        <v>312</v>
      </c>
      <c r="B218" s="38" t="s">
        <v>1467</v>
      </c>
      <c r="C218" s="38" t="s">
        <v>1273</v>
      </c>
    </row>
    <row r="219" spans="1:3" x14ac:dyDescent="0.25">
      <c r="A219" s="38">
        <v>313</v>
      </c>
      <c r="B219" s="38" t="s">
        <v>2385</v>
      </c>
      <c r="C219" s="38" t="s">
        <v>1276</v>
      </c>
    </row>
    <row r="220" spans="1:3" x14ac:dyDescent="0.25">
      <c r="A220" s="38">
        <v>314</v>
      </c>
      <c r="B220" s="38" t="s">
        <v>1468</v>
      </c>
      <c r="C220" s="38" t="s">
        <v>1273</v>
      </c>
    </row>
    <row r="221" spans="1:3" x14ac:dyDescent="0.25">
      <c r="A221" s="38">
        <v>315</v>
      </c>
      <c r="B221" s="38" t="s">
        <v>1469</v>
      </c>
      <c r="C221" s="38" t="s">
        <v>1276</v>
      </c>
    </row>
    <row r="222" spans="1:3" x14ac:dyDescent="0.25">
      <c r="A222" s="38">
        <v>317</v>
      </c>
      <c r="B222" s="38" t="s">
        <v>1937</v>
      </c>
      <c r="C222" s="38" t="s">
        <v>1276</v>
      </c>
    </row>
    <row r="223" spans="1:3" x14ac:dyDescent="0.25">
      <c r="A223" s="38">
        <v>318</v>
      </c>
      <c r="B223" s="38" t="s">
        <v>2312</v>
      </c>
      <c r="C223" s="38" t="s">
        <v>1273</v>
      </c>
    </row>
    <row r="224" spans="1:3" x14ac:dyDescent="0.25">
      <c r="A224" s="38">
        <v>319</v>
      </c>
      <c r="B224" s="38" t="s">
        <v>1944</v>
      </c>
      <c r="C224" s="38" t="s">
        <v>1273</v>
      </c>
    </row>
    <row r="225" spans="1:3" x14ac:dyDescent="0.25">
      <c r="A225" s="38">
        <v>320</v>
      </c>
      <c r="B225" s="38" t="s">
        <v>1982</v>
      </c>
      <c r="C225" s="38" t="s">
        <v>1274</v>
      </c>
    </row>
    <row r="226" spans="1:3" x14ac:dyDescent="0.25">
      <c r="A226" s="38">
        <v>321</v>
      </c>
      <c r="B226" s="38" t="s">
        <v>1470</v>
      </c>
      <c r="C226" s="38" t="s">
        <v>1273</v>
      </c>
    </row>
    <row r="227" spans="1:3" x14ac:dyDescent="0.25">
      <c r="A227" s="38">
        <v>325</v>
      </c>
      <c r="B227" s="38" t="s">
        <v>1925</v>
      </c>
      <c r="C227" s="38" t="s">
        <v>1273</v>
      </c>
    </row>
    <row r="228" spans="1:3" x14ac:dyDescent="0.25">
      <c r="A228" s="38">
        <v>326</v>
      </c>
      <c r="B228" s="38" t="s">
        <v>2319</v>
      </c>
      <c r="C228" s="38" t="s">
        <v>1273</v>
      </c>
    </row>
    <row r="229" spans="1:3" x14ac:dyDescent="0.25">
      <c r="A229" s="38">
        <v>327</v>
      </c>
      <c r="B229" s="38" t="s">
        <v>1471</v>
      </c>
      <c r="C229" s="38" t="s">
        <v>1273</v>
      </c>
    </row>
    <row r="230" spans="1:3" x14ac:dyDescent="0.25">
      <c r="A230" s="38">
        <v>330</v>
      </c>
      <c r="B230" s="38" t="s">
        <v>1472</v>
      </c>
      <c r="C230" s="38" t="s">
        <v>1274</v>
      </c>
    </row>
    <row r="231" spans="1:3" x14ac:dyDescent="0.25">
      <c r="A231" s="38">
        <v>331</v>
      </c>
      <c r="B231" s="38" t="s">
        <v>2324</v>
      </c>
      <c r="C231" s="38" t="s">
        <v>1273</v>
      </c>
    </row>
    <row r="232" spans="1:3" x14ac:dyDescent="0.25">
      <c r="A232" s="38">
        <v>332</v>
      </c>
      <c r="B232" s="38" t="s">
        <v>2272</v>
      </c>
      <c r="C232" s="38" t="s">
        <v>1276</v>
      </c>
    </row>
    <row r="233" spans="1:3" x14ac:dyDescent="0.25">
      <c r="A233" s="38">
        <v>333</v>
      </c>
      <c r="B233" s="38" t="s">
        <v>2273</v>
      </c>
      <c r="C233" s="38" t="s">
        <v>1276</v>
      </c>
    </row>
    <row r="234" spans="1:3" x14ac:dyDescent="0.25">
      <c r="A234" s="38">
        <v>334</v>
      </c>
      <c r="B234" s="38" t="s">
        <v>1968</v>
      </c>
      <c r="C234" s="38" t="s">
        <v>1276</v>
      </c>
    </row>
    <row r="235" spans="1:3" x14ac:dyDescent="0.25">
      <c r="A235" s="38">
        <v>335</v>
      </c>
      <c r="B235" s="38" t="s">
        <v>1919</v>
      </c>
      <c r="C235" s="38" t="s">
        <v>1273</v>
      </c>
    </row>
    <row r="236" spans="1:3" x14ac:dyDescent="0.25">
      <c r="A236" s="38">
        <v>336</v>
      </c>
      <c r="B236" s="38" t="s">
        <v>2145</v>
      </c>
      <c r="C236" s="38" t="s">
        <v>1273</v>
      </c>
    </row>
    <row r="237" spans="1:3" x14ac:dyDescent="0.25">
      <c r="A237" s="38">
        <v>337</v>
      </c>
      <c r="B237" s="38" t="s">
        <v>1933</v>
      </c>
      <c r="C237" s="38" t="s">
        <v>1276</v>
      </c>
    </row>
    <row r="238" spans="1:3" x14ac:dyDescent="0.25">
      <c r="A238" s="38">
        <v>338</v>
      </c>
      <c r="B238" s="38" t="s">
        <v>2339</v>
      </c>
      <c r="C238" s="38" t="s">
        <v>1273</v>
      </c>
    </row>
    <row r="239" spans="1:3" x14ac:dyDescent="0.25">
      <c r="A239" s="38">
        <v>339</v>
      </c>
      <c r="B239" s="38" t="s">
        <v>2341</v>
      </c>
      <c r="C239" s="38" t="s">
        <v>1273</v>
      </c>
    </row>
    <row r="240" spans="1:3" x14ac:dyDescent="0.25">
      <c r="A240" s="38">
        <v>342</v>
      </c>
      <c r="B240" s="38" t="s">
        <v>2265</v>
      </c>
      <c r="C240" s="38" t="s">
        <v>1275</v>
      </c>
    </row>
    <row r="241" spans="1:3" x14ac:dyDescent="0.25">
      <c r="A241" s="38">
        <v>345</v>
      </c>
      <c r="B241" s="38" t="s">
        <v>2447</v>
      </c>
      <c r="C241" s="38" t="s">
        <v>1274</v>
      </c>
    </row>
    <row r="242" spans="1:3" x14ac:dyDescent="0.25">
      <c r="A242" s="38">
        <v>346</v>
      </c>
      <c r="B242" s="38" t="s">
        <v>2220</v>
      </c>
      <c r="C242" s="38" t="s">
        <v>1273</v>
      </c>
    </row>
    <row r="243" spans="1:3" x14ac:dyDescent="0.25">
      <c r="A243" s="38">
        <v>347</v>
      </c>
      <c r="B243" s="38" t="s">
        <v>2264</v>
      </c>
      <c r="C243" s="38" t="s">
        <v>1273</v>
      </c>
    </row>
    <row r="244" spans="1:3" x14ac:dyDescent="0.25">
      <c r="A244" s="38">
        <v>348</v>
      </c>
      <c r="B244" s="38" t="s">
        <v>2456</v>
      </c>
      <c r="C244" s="38" t="s">
        <v>1273</v>
      </c>
    </row>
    <row r="245" spans="1:3" x14ac:dyDescent="0.25">
      <c r="A245" s="38">
        <v>350</v>
      </c>
      <c r="B245" s="38" t="s">
        <v>1473</v>
      </c>
      <c r="C245" s="38" t="s">
        <v>1276</v>
      </c>
    </row>
    <row r="246" spans="1:3" x14ac:dyDescent="0.25">
      <c r="A246" s="38">
        <v>351</v>
      </c>
      <c r="B246" s="38" t="s">
        <v>1474</v>
      </c>
      <c r="C246" s="38" t="s">
        <v>1276</v>
      </c>
    </row>
    <row r="247" spans="1:3" x14ac:dyDescent="0.25">
      <c r="A247" s="38">
        <v>352</v>
      </c>
      <c r="B247" s="38" t="s">
        <v>1475</v>
      </c>
      <c r="C247" s="38" t="s">
        <v>1276</v>
      </c>
    </row>
    <row r="248" spans="1:3" x14ac:dyDescent="0.25">
      <c r="A248" s="38">
        <v>353</v>
      </c>
      <c r="B248" s="38" t="s">
        <v>1476</v>
      </c>
      <c r="C248" s="38" t="s">
        <v>1274</v>
      </c>
    </row>
    <row r="249" spans="1:3" x14ac:dyDescent="0.25">
      <c r="A249" s="38">
        <v>354</v>
      </c>
      <c r="B249" s="38" t="s">
        <v>1477</v>
      </c>
      <c r="C249" s="38" t="s">
        <v>1273</v>
      </c>
    </row>
    <row r="250" spans="1:3" x14ac:dyDescent="0.25">
      <c r="A250" s="38">
        <v>355</v>
      </c>
      <c r="B250" s="38" t="s">
        <v>1478</v>
      </c>
      <c r="C250" s="38" t="s">
        <v>1273</v>
      </c>
    </row>
    <row r="251" spans="1:3" x14ac:dyDescent="0.25">
      <c r="A251" s="38">
        <v>356</v>
      </c>
      <c r="B251" s="38" t="s">
        <v>1479</v>
      </c>
      <c r="C251" s="38" t="s">
        <v>1275</v>
      </c>
    </row>
    <row r="252" spans="1:3" x14ac:dyDescent="0.25">
      <c r="A252" s="38">
        <v>357</v>
      </c>
      <c r="B252" s="38" t="s">
        <v>1480</v>
      </c>
      <c r="C252" s="38" t="s">
        <v>1276</v>
      </c>
    </row>
    <row r="253" spans="1:3" x14ac:dyDescent="0.25">
      <c r="A253" s="38">
        <v>358</v>
      </c>
      <c r="B253" s="38" t="s">
        <v>2222</v>
      </c>
      <c r="C253" s="38" t="s">
        <v>1276</v>
      </c>
    </row>
    <row r="254" spans="1:3" x14ac:dyDescent="0.25">
      <c r="A254" s="38">
        <v>359</v>
      </c>
      <c r="B254" s="38" t="s">
        <v>2347</v>
      </c>
      <c r="C254" s="38" t="s">
        <v>1273</v>
      </c>
    </row>
    <row r="255" spans="1:3" x14ac:dyDescent="0.25">
      <c r="A255" s="38">
        <v>360</v>
      </c>
      <c r="B255" s="38" t="s">
        <v>2483</v>
      </c>
      <c r="C255" s="38" t="s">
        <v>1275</v>
      </c>
    </row>
    <row r="256" spans="1:3" s="75" customFormat="1" x14ac:dyDescent="0.25">
      <c r="A256" s="83">
        <v>363</v>
      </c>
      <c r="B256" s="83" t="s">
        <v>2469</v>
      </c>
      <c r="C256" s="83" t="s">
        <v>1273</v>
      </c>
    </row>
    <row r="257" spans="1:3" x14ac:dyDescent="0.25">
      <c r="A257" s="38">
        <v>364</v>
      </c>
      <c r="B257" s="38" t="s">
        <v>2409</v>
      </c>
      <c r="C257" s="38" t="s">
        <v>1276</v>
      </c>
    </row>
    <row r="258" spans="1:3" s="75" customFormat="1" x14ac:dyDescent="0.25">
      <c r="A258" s="83">
        <v>365</v>
      </c>
      <c r="B258" s="83" t="s">
        <v>2467</v>
      </c>
      <c r="C258" s="83" t="s">
        <v>1273</v>
      </c>
    </row>
    <row r="259" spans="1:3" x14ac:dyDescent="0.25">
      <c r="A259" s="38">
        <v>366</v>
      </c>
      <c r="B259" s="38" t="s">
        <v>2233</v>
      </c>
      <c r="C259" s="38" t="s">
        <v>1274</v>
      </c>
    </row>
    <row r="260" spans="1:3" s="75" customFormat="1" x14ac:dyDescent="0.25">
      <c r="A260" s="113">
        <v>368</v>
      </c>
      <c r="B260" s="113" t="s">
        <v>2536</v>
      </c>
      <c r="C260" s="113" t="s">
        <v>1274</v>
      </c>
    </row>
    <row r="261" spans="1:3" s="75" customFormat="1" x14ac:dyDescent="0.25">
      <c r="A261" s="83">
        <v>369</v>
      </c>
      <c r="B261" s="83" t="s">
        <v>2468</v>
      </c>
      <c r="C261" s="83" t="s">
        <v>1273</v>
      </c>
    </row>
    <row r="262" spans="1:3" x14ac:dyDescent="0.25">
      <c r="A262" s="38">
        <v>370</v>
      </c>
      <c r="B262" s="38" t="s">
        <v>2232</v>
      </c>
      <c r="C262" s="38" t="s">
        <v>1276</v>
      </c>
    </row>
    <row r="263" spans="1:3" x14ac:dyDescent="0.25">
      <c r="A263" s="38">
        <v>372</v>
      </c>
      <c r="B263" s="38" t="s">
        <v>2246</v>
      </c>
      <c r="C263" s="38" t="s">
        <v>1276</v>
      </c>
    </row>
    <row r="264" spans="1:3" x14ac:dyDescent="0.25">
      <c r="A264" s="38">
        <v>373</v>
      </c>
      <c r="B264" s="38" t="s">
        <v>2227</v>
      </c>
      <c r="C264" s="38" t="s">
        <v>1276</v>
      </c>
    </row>
    <row r="265" spans="1:3" x14ac:dyDescent="0.25">
      <c r="A265" s="38">
        <v>377</v>
      </c>
      <c r="B265" s="38" t="s">
        <v>2263</v>
      </c>
      <c r="C265" s="38" t="s">
        <v>1273</v>
      </c>
    </row>
    <row r="266" spans="1:3" x14ac:dyDescent="0.25">
      <c r="A266" s="38">
        <v>378</v>
      </c>
      <c r="B266" s="38" t="s">
        <v>2226</v>
      </c>
      <c r="C266" s="38" t="s">
        <v>1273</v>
      </c>
    </row>
    <row r="267" spans="1:3" x14ac:dyDescent="0.25">
      <c r="A267" s="38">
        <v>380</v>
      </c>
      <c r="B267" s="38" t="s">
        <v>1481</v>
      </c>
      <c r="C267" s="38" t="s">
        <v>1276</v>
      </c>
    </row>
    <row r="268" spans="1:3" x14ac:dyDescent="0.25">
      <c r="A268" s="38">
        <v>382</v>
      </c>
      <c r="B268" s="38" t="s">
        <v>2441</v>
      </c>
      <c r="C268" s="38" t="s">
        <v>1273</v>
      </c>
    </row>
    <row r="269" spans="1:3" x14ac:dyDescent="0.25">
      <c r="A269" s="38">
        <v>383</v>
      </c>
      <c r="B269" s="38" t="s">
        <v>2266</v>
      </c>
      <c r="C269" s="38" t="s">
        <v>1276</v>
      </c>
    </row>
    <row r="270" spans="1:3" s="75" customFormat="1" x14ac:dyDescent="0.25">
      <c r="A270" s="81">
        <v>384</v>
      </c>
      <c r="B270" s="81" t="s">
        <v>2461</v>
      </c>
      <c r="C270" s="81" t="s">
        <v>1273</v>
      </c>
    </row>
    <row r="271" spans="1:3" x14ac:dyDescent="0.25">
      <c r="A271" s="38">
        <v>385</v>
      </c>
      <c r="B271" s="38" t="s">
        <v>1482</v>
      </c>
      <c r="C271" s="38" t="s">
        <v>1274</v>
      </c>
    </row>
    <row r="272" spans="1:3" x14ac:dyDescent="0.25">
      <c r="A272" s="38">
        <v>386</v>
      </c>
      <c r="B272" s="38" t="s">
        <v>1483</v>
      </c>
      <c r="C272" s="38" t="s">
        <v>1274</v>
      </c>
    </row>
    <row r="273" spans="1:3" x14ac:dyDescent="0.25">
      <c r="A273" s="38">
        <v>387</v>
      </c>
      <c r="B273" s="38" t="s">
        <v>1484</v>
      </c>
      <c r="C273" s="38" t="s">
        <v>1273</v>
      </c>
    </row>
    <row r="274" spans="1:3" x14ac:dyDescent="0.25">
      <c r="A274" s="38">
        <v>388</v>
      </c>
      <c r="B274" s="38" t="s">
        <v>1485</v>
      </c>
      <c r="C274" s="38" t="s">
        <v>1276</v>
      </c>
    </row>
    <row r="275" spans="1:3" x14ac:dyDescent="0.25">
      <c r="A275" s="38">
        <v>389</v>
      </c>
      <c r="B275" s="38" t="s">
        <v>1486</v>
      </c>
      <c r="C275" s="38" t="s">
        <v>1273</v>
      </c>
    </row>
    <row r="276" spans="1:3" x14ac:dyDescent="0.25">
      <c r="A276" s="38">
        <v>390</v>
      </c>
      <c r="B276" s="38" t="s">
        <v>1487</v>
      </c>
      <c r="C276" s="38" t="s">
        <v>1273</v>
      </c>
    </row>
    <row r="277" spans="1:3" x14ac:dyDescent="0.25">
      <c r="A277" s="38">
        <v>391</v>
      </c>
      <c r="B277" s="38" t="s">
        <v>1488</v>
      </c>
      <c r="C277" s="38" t="s">
        <v>1273</v>
      </c>
    </row>
    <row r="278" spans="1:3" x14ac:dyDescent="0.25">
      <c r="A278" s="38">
        <v>392</v>
      </c>
      <c r="B278" s="38" t="s">
        <v>1489</v>
      </c>
      <c r="C278" s="38" t="s">
        <v>1275</v>
      </c>
    </row>
    <row r="279" spans="1:3" x14ac:dyDescent="0.25">
      <c r="A279" s="38">
        <v>394</v>
      </c>
      <c r="B279" s="38" t="s">
        <v>1490</v>
      </c>
      <c r="C279" s="38" t="s">
        <v>1273</v>
      </c>
    </row>
    <row r="280" spans="1:3" x14ac:dyDescent="0.25">
      <c r="A280" s="38">
        <v>395</v>
      </c>
      <c r="B280" s="38" t="s">
        <v>1491</v>
      </c>
      <c r="C280" s="38" t="s">
        <v>1276</v>
      </c>
    </row>
    <row r="281" spans="1:3" x14ac:dyDescent="0.25">
      <c r="A281" s="38">
        <v>396</v>
      </c>
      <c r="B281" s="38" t="s">
        <v>1492</v>
      </c>
      <c r="C281" s="38" t="s">
        <v>1276</v>
      </c>
    </row>
    <row r="282" spans="1:3" x14ac:dyDescent="0.25">
      <c r="A282" s="38">
        <v>397</v>
      </c>
      <c r="B282" s="38" t="s">
        <v>1493</v>
      </c>
      <c r="C282" s="38" t="s">
        <v>1276</v>
      </c>
    </row>
    <row r="283" spans="1:3" x14ac:dyDescent="0.25">
      <c r="A283" s="38">
        <v>399</v>
      </c>
      <c r="B283" s="38" t="s">
        <v>1494</v>
      </c>
      <c r="C283" s="38" t="s">
        <v>1274</v>
      </c>
    </row>
    <row r="284" spans="1:3" x14ac:dyDescent="0.25">
      <c r="A284" s="38">
        <v>402</v>
      </c>
      <c r="B284" s="38" t="s">
        <v>1495</v>
      </c>
      <c r="C284" s="38" t="s">
        <v>1276</v>
      </c>
    </row>
    <row r="285" spans="1:3" x14ac:dyDescent="0.25">
      <c r="A285" s="38">
        <v>403</v>
      </c>
      <c r="B285" s="38" t="s">
        <v>1496</v>
      </c>
      <c r="C285" s="38" t="s">
        <v>1275</v>
      </c>
    </row>
    <row r="286" spans="1:3" x14ac:dyDescent="0.25">
      <c r="A286" s="38">
        <v>405</v>
      </c>
      <c r="B286" s="38" t="s">
        <v>1497</v>
      </c>
      <c r="C286" s="38" t="s">
        <v>1276</v>
      </c>
    </row>
    <row r="287" spans="1:3" x14ac:dyDescent="0.25">
      <c r="A287" s="38">
        <v>406</v>
      </c>
      <c r="B287" s="38" t="s">
        <v>1498</v>
      </c>
      <c r="C287" s="38" t="s">
        <v>1273</v>
      </c>
    </row>
    <row r="288" spans="1:3" x14ac:dyDescent="0.25">
      <c r="A288" s="38">
        <v>407</v>
      </c>
      <c r="B288" s="38" t="s">
        <v>1499</v>
      </c>
      <c r="C288" s="38" t="s">
        <v>1273</v>
      </c>
    </row>
    <row r="289" spans="1:3" x14ac:dyDescent="0.25">
      <c r="A289" s="38">
        <v>408</v>
      </c>
      <c r="B289" s="38" t="s">
        <v>1500</v>
      </c>
      <c r="C289" s="38" t="s">
        <v>1273</v>
      </c>
    </row>
    <row r="290" spans="1:3" x14ac:dyDescent="0.25">
      <c r="A290" s="38">
        <v>409</v>
      </c>
      <c r="B290" s="38" t="s">
        <v>1501</v>
      </c>
      <c r="C290" s="38" t="s">
        <v>1273</v>
      </c>
    </row>
    <row r="291" spans="1:3" x14ac:dyDescent="0.25">
      <c r="A291" s="38">
        <v>410</v>
      </c>
      <c r="B291" s="38" t="s">
        <v>1502</v>
      </c>
      <c r="C291" s="38" t="s">
        <v>1273</v>
      </c>
    </row>
    <row r="292" spans="1:3" x14ac:dyDescent="0.25">
      <c r="A292" s="38">
        <v>411</v>
      </c>
      <c r="B292" s="38" t="s">
        <v>1503</v>
      </c>
      <c r="C292" s="38" t="s">
        <v>1276</v>
      </c>
    </row>
    <row r="293" spans="1:3" x14ac:dyDescent="0.25">
      <c r="A293" s="38">
        <v>413</v>
      </c>
      <c r="B293" s="38" t="s">
        <v>1504</v>
      </c>
      <c r="C293" s="38" t="s">
        <v>1276</v>
      </c>
    </row>
    <row r="294" spans="1:3" x14ac:dyDescent="0.25">
      <c r="A294" s="38">
        <v>414</v>
      </c>
      <c r="B294" s="38" t="s">
        <v>2311</v>
      </c>
      <c r="C294" s="38" t="s">
        <v>1273</v>
      </c>
    </row>
    <row r="295" spans="1:3" x14ac:dyDescent="0.25">
      <c r="A295" s="38">
        <v>415</v>
      </c>
      <c r="B295" s="38" t="s">
        <v>1505</v>
      </c>
      <c r="C295" s="38" t="s">
        <v>1273</v>
      </c>
    </row>
    <row r="296" spans="1:3" x14ac:dyDescent="0.25">
      <c r="A296" s="38">
        <v>416</v>
      </c>
      <c r="B296" s="38" t="s">
        <v>1506</v>
      </c>
      <c r="C296" s="38" t="s">
        <v>1273</v>
      </c>
    </row>
    <row r="297" spans="1:3" x14ac:dyDescent="0.25">
      <c r="A297" s="38">
        <v>420</v>
      </c>
      <c r="B297" s="38" t="s">
        <v>1507</v>
      </c>
      <c r="C297" s="38" t="s">
        <v>1273</v>
      </c>
    </row>
    <row r="298" spans="1:3" x14ac:dyDescent="0.25">
      <c r="A298" s="38">
        <v>421</v>
      </c>
      <c r="B298" s="38" t="s">
        <v>1508</v>
      </c>
      <c r="C298" s="38" t="s">
        <v>1273</v>
      </c>
    </row>
    <row r="299" spans="1:3" x14ac:dyDescent="0.25">
      <c r="A299" s="38">
        <v>422</v>
      </c>
      <c r="B299" s="38" t="s">
        <v>1509</v>
      </c>
      <c r="C299" s="38" t="s">
        <v>1273</v>
      </c>
    </row>
    <row r="300" spans="1:3" x14ac:dyDescent="0.25">
      <c r="A300" s="38">
        <v>423</v>
      </c>
      <c r="B300" s="38" t="s">
        <v>1510</v>
      </c>
      <c r="C300" s="38" t="s">
        <v>1273</v>
      </c>
    </row>
    <row r="301" spans="1:3" x14ac:dyDescent="0.25">
      <c r="A301" s="38">
        <v>424</v>
      </c>
      <c r="B301" s="38" t="s">
        <v>1511</v>
      </c>
      <c r="C301" s="38" t="s">
        <v>1273</v>
      </c>
    </row>
    <row r="302" spans="1:3" x14ac:dyDescent="0.25">
      <c r="A302" s="38">
        <v>425</v>
      </c>
      <c r="B302" s="38" t="s">
        <v>1512</v>
      </c>
      <c r="C302" s="38" t="s">
        <v>1273</v>
      </c>
    </row>
    <row r="303" spans="1:3" x14ac:dyDescent="0.25">
      <c r="A303" s="38">
        <v>427</v>
      </c>
      <c r="B303" s="38" t="s">
        <v>1513</v>
      </c>
      <c r="C303" s="38" t="s">
        <v>1274</v>
      </c>
    </row>
    <row r="304" spans="1:3" x14ac:dyDescent="0.25">
      <c r="A304" s="38">
        <v>428</v>
      </c>
      <c r="B304" s="38" t="s">
        <v>1514</v>
      </c>
      <c r="C304" s="38" t="s">
        <v>1273</v>
      </c>
    </row>
    <row r="305" spans="1:3" x14ac:dyDescent="0.25">
      <c r="A305" s="38">
        <v>429</v>
      </c>
      <c r="B305" s="38" t="s">
        <v>1515</v>
      </c>
      <c r="C305" s="38" t="s">
        <v>1274</v>
      </c>
    </row>
    <row r="306" spans="1:3" x14ac:dyDescent="0.25">
      <c r="A306" s="38">
        <v>430</v>
      </c>
      <c r="B306" s="38" t="s">
        <v>1516</v>
      </c>
      <c r="C306" s="38" t="s">
        <v>1273</v>
      </c>
    </row>
    <row r="307" spans="1:3" x14ac:dyDescent="0.25">
      <c r="A307" s="38">
        <v>431</v>
      </c>
      <c r="B307" s="38" t="s">
        <v>2315</v>
      </c>
      <c r="C307" s="38" t="s">
        <v>1276</v>
      </c>
    </row>
    <row r="308" spans="1:3" x14ac:dyDescent="0.25">
      <c r="A308" s="38">
        <v>432</v>
      </c>
      <c r="B308" s="38" t="s">
        <v>1517</v>
      </c>
      <c r="C308" s="38" t="s">
        <v>1276</v>
      </c>
    </row>
    <row r="309" spans="1:3" x14ac:dyDescent="0.25">
      <c r="A309" s="38">
        <v>433</v>
      </c>
      <c r="B309" s="38" t="s">
        <v>1518</v>
      </c>
      <c r="C309" s="38" t="s">
        <v>1274</v>
      </c>
    </row>
    <row r="310" spans="1:3" x14ac:dyDescent="0.25">
      <c r="A310" s="38">
        <v>434</v>
      </c>
      <c r="B310" s="38" t="s">
        <v>1519</v>
      </c>
      <c r="C310" s="38" t="s">
        <v>1273</v>
      </c>
    </row>
    <row r="311" spans="1:3" x14ac:dyDescent="0.25">
      <c r="A311" s="38">
        <v>435</v>
      </c>
      <c r="B311" s="38" t="s">
        <v>1520</v>
      </c>
      <c r="C311" s="38" t="s">
        <v>1273</v>
      </c>
    </row>
    <row r="312" spans="1:3" x14ac:dyDescent="0.25">
      <c r="A312" s="38">
        <v>436</v>
      </c>
      <c r="B312" s="38" t="s">
        <v>1521</v>
      </c>
      <c r="C312" s="38" t="s">
        <v>1273</v>
      </c>
    </row>
    <row r="313" spans="1:3" x14ac:dyDescent="0.25">
      <c r="A313" s="38">
        <v>437</v>
      </c>
      <c r="B313" s="38" t="s">
        <v>1522</v>
      </c>
      <c r="C313" s="38" t="s">
        <v>1273</v>
      </c>
    </row>
    <row r="314" spans="1:3" x14ac:dyDescent="0.25">
      <c r="A314" s="38">
        <v>438</v>
      </c>
      <c r="B314" s="38" t="s">
        <v>1523</v>
      </c>
      <c r="C314" s="38" t="s">
        <v>1273</v>
      </c>
    </row>
    <row r="315" spans="1:3" x14ac:dyDescent="0.25">
      <c r="A315" s="38">
        <v>441</v>
      </c>
      <c r="B315" s="38" t="s">
        <v>1921</v>
      </c>
      <c r="C315" s="38" t="s">
        <v>1273</v>
      </c>
    </row>
    <row r="316" spans="1:3" x14ac:dyDescent="0.25">
      <c r="A316" s="38">
        <v>443</v>
      </c>
      <c r="B316" s="38" t="s">
        <v>1524</v>
      </c>
      <c r="C316" s="38" t="s">
        <v>1273</v>
      </c>
    </row>
    <row r="317" spans="1:3" x14ac:dyDescent="0.25">
      <c r="A317" s="38">
        <v>444</v>
      </c>
      <c r="B317" s="38" t="s">
        <v>2374</v>
      </c>
      <c r="C317" s="38" t="s">
        <v>1276</v>
      </c>
    </row>
    <row r="318" spans="1:3" x14ac:dyDescent="0.25">
      <c r="A318" s="38">
        <v>445</v>
      </c>
      <c r="B318" s="38" t="s">
        <v>1525</v>
      </c>
      <c r="C318" s="38" t="s">
        <v>1273</v>
      </c>
    </row>
    <row r="319" spans="1:3" x14ac:dyDescent="0.25">
      <c r="A319" s="38">
        <v>446</v>
      </c>
      <c r="B319" s="38" t="s">
        <v>1946</v>
      </c>
      <c r="C319" s="38" t="s">
        <v>1273</v>
      </c>
    </row>
    <row r="320" spans="1:3" x14ac:dyDescent="0.25">
      <c r="A320" s="38">
        <v>447</v>
      </c>
      <c r="B320" s="38" t="s">
        <v>1526</v>
      </c>
      <c r="C320" s="38" t="s">
        <v>1274</v>
      </c>
    </row>
    <row r="321" spans="1:3" x14ac:dyDescent="0.25">
      <c r="A321" s="38">
        <v>448</v>
      </c>
      <c r="B321" s="38" t="s">
        <v>1527</v>
      </c>
      <c r="C321" s="38" t="s">
        <v>1273</v>
      </c>
    </row>
    <row r="322" spans="1:3" x14ac:dyDescent="0.25">
      <c r="A322" s="38">
        <v>449</v>
      </c>
      <c r="B322" s="38" t="s">
        <v>1951</v>
      </c>
      <c r="C322" s="38" t="s">
        <v>1273</v>
      </c>
    </row>
    <row r="323" spans="1:3" x14ac:dyDescent="0.25">
      <c r="A323" s="38">
        <v>453</v>
      </c>
      <c r="B323" s="38" t="s">
        <v>1528</v>
      </c>
      <c r="C323" s="38" t="s">
        <v>1273</v>
      </c>
    </row>
    <row r="324" spans="1:3" x14ac:dyDescent="0.25">
      <c r="A324" s="38">
        <v>454</v>
      </c>
      <c r="B324" s="38" t="s">
        <v>2334</v>
      </c>
      <c r="C324" s="38" t="s">
        <v>1276</v>
      </c>
    </row>
    <row r="325" spans="1:3" x14ac:dyDescent="0.25">
      <c r="A325" s="38">
        <v>455</v>
      </c>
      <c r="B325" s="38" t="s">
        <v>1529</v>
      </c>
      <c r="C325" s="38" t="s">
        <v>1275</v>
      </c>
    </row>
    <row r="326" spans="1:3" x14ac:dyDescent="0.25">
      <c r="A326" s="38">
        <v>457</v>
      </c>
      <c r="B326" s="38" t="s">
        <v>2336</v>
      </c>
      <c r="C326" s="38" t="s">
        <v>1273</v>
      </c>
    </row>
    <row r="327" spans="1:3" x14ac:dyDescent="0.25">
      <c r="A327" s="38">
        <v>458</v>
      </c>
      <c r="B327" s="38" t="s">
        <v>2309</v>
      </c>
      <c r="C327" s="38" t="s">
        <v>1273</v>
      </c>
    </row>
    <row r="328" spans="1:3" x14ac:dyDescent="0.25">
      <c r="A328" s="38">
        <v>459</v>
      </c>
      <c r="B328" s="38" t="s">
        <v>2228</v>
      </c>
      <c r="C328" s="38" t="s">
        <v>1273</v>
      </c>
    </row>
    <row r="329" spans="1:3" x14ac:dyDescent="0.25">
      <c r="A329" s="38">
        <v>461</v>
      </c>
      <c r="B329" s="38" t="s">
        <v>1530</v>
      </c>
      <c r="C329" s="38" t="s">
        <v>1273</v>
      </c>
    </row>
    <row r="330" spans="1:3" x14ac:dyDescent="0.25">
      <c r="A330" s="38">
        <v>462</v>
      </c>
      <c r="B330" s="38" t="s">
        <v>1909</v>
      </c>
      <c r="C330" s="38" t="s">
        <v>1274</v>
      </c>
    </row>
    <row r="331" spans="1:3" x14ac:dyDescent="0.25">
      <c r="A331" s="38">
        <v>463</v>
      </c>
      <c r="B331" s="38" t="s">
        <v>1531</v>
      </c>
      <c r="C331" s="38" t="s">
        <v>1276</v>
      </c>
    </row>
    <row r="332" spans="1:3" x14ac:dyDescent="0.25">
      <c r="A332" s="38">
        <v>465</v>
      </c>
      <c r="B332" s="38" t="s">
        <v>2330</v>
      </c>
      <c r="C332" s="38" t="s">
        <v>1273</v>
      </c>
    </row>
    <row r="333" spans="1:3" x14ac:dyDescent="0.25">
      <c r="A333" s="38">
        <v>466</v>
      </c>
      <c r="B333" s="38" t="s">
        <v>1916</v>
      </c>
      <c r="C333" s="38" t="s">
        <v>1273</v>
      </c>
    </row>
    <row r="334" spans="1:3" x14ac:dyDescent="0.25">
      <c r="A334" s="38">
        <v>467</v>
      </c>
      <c r="B334" s="38" t="s">
        <v>1917</v>
      </c>
      <c r="C334" s="38" t="s">
        <v>1276</v>
      </c>
    </row>
    <row r="335" spans="1:3" x14ac:dyDescent="0.25">
      <c r="A335" s="38">
        <v>468</v>
      </c>
      <c r="B335" s="38" t="s">
        <v>2177</v>
      </c>
      <c r="C335" s="38" t="s">
        <v>1273</v>
      </c>
    </row>
    <row r="336" spans="1:3" x14ac:dyDescent="0.25">
      <c r="A336" s="38">
        <v>469</v>
      </c>
      <c r="B336" s="38" t="s">
        <v>2251</v>
      </c>
      <c r="C336" s="38" t="s">
        <v>1273</v>
      </c>
    </row>
    <row r="337" spans="1:3" x14ac:dyDescent="0.25">
      <c r="A337" s="38">
        <v>470</v>
      </c>
      <c r="B337" s="38" t="s">
        <v>1532</v>
      </c>
      <c r="C337" s="38" t="s">
        <v>1275</v>
      </c>
    </row>
    <row r="338" spans="1:3" x14ac:dyDescent="0.25">
      <c r="A338" s="38">
        <v>471</v>
      </c>
      <c r="B338" s="38" t="s">
        <v>1931</v>
      </c>
      <c r="C338" s="38" t="s">
        <v>1273</v>
      </c>
    </row>
    <row r="339" spans="1:3" x14ac:dyDescent="0.25">
      <c r="A339" s="38">
        <v>472</v>
      </c>
      <c r="B339" s="38" t="s">
        <v>1533</v>
      </c>
      <c r="C339" s="38" t="s">
        <v>1276</v>
      </c>
    </row>
    <row r="340" spans="1:3" x14ac:dyDescent="0.25">
      <c r="A340" s="38">
        <v>473</v>
      </c>
      <c r="B340" s="38" t="s">
        <v>1534</v>
      </c>
      <c r="C340" s="38" t="s">
        <v>1273</v>
      </c>
    </row>
    <row r="341" spans="1:3" x14ac:dyDescent="0.25">
      <c r="A341" s="38">
        <v>476</v>
      </c>
      <c r="B341" s="38" t="s">
        <v>1535</v>
      </c>
      <c r="C341" s="38" t="s">
        <v>1273</v>
      </c>
    </row>
    <row r="342" spans="1:3" x14ac:dyDescent="0.25">
      <c r="A342" s="38">
        <v>480</v>
      </c>
      <c r="B342" s="38" t="s">
        <v>2187</v>
      </c>
      <c r="C342" s="38" t="s">
        <v>1274</v>
      </c>
    </row>
    <row r="343" spans="1:3" x14ac:dyDescent="0.25">
      <c r="A343" s="38">
        <v>482</v>
      </c>
      <c r="B343" s="38" t="s">
        <v>2369</v>
      </c>
      <c r="C343" s="38" t="s">
        <v>1276</v>
      </c>
    </row>
    <row r="344" spans="1:3" x14ac:dyDescent="0.25">
      <c r="A344" s="38">
        <v>483</v>
      </c>
      <c r="B344" s="38" t="s">
        <v>2353</v>
      </c>
      <c r="C344" s="38" t="s">
        <v>1276</v>
      </c>
    </row>
    <row r="345" spans="1:3" x14ac:dyDescent="0.25">
      <c r="A345" s="38">
        <v>485</v>
      </c>
      <c r="B345" s="38" t="s">
        <v>1536</v>
      </c>
      <c r="C345" s="38" t="s">
        <v>1273</v>
      </c>
    </row>
    <row r="346" spans="1:3" x14ac:dyDescent="0.25">
      <c r="A346" s="38">
        <v>486</v>
      </c>
      <c r="B346" s="38" t="s">
        <v>1537</v>
      </c>
      <c r="C346" s="38" t="s">
        <v>1273</v>
      </c>
    </row>
    <row r="347" spans="1:3" x14ac:dyDescent="0.25">
      <c r="A347" s="38">
        <v>487</v>
      </c>
      <c r="B347" s="38" t="s">
        <v>1538</v>
      </c>
      <c r="C347" s="38" t="s">
        <v>1273</v>
      </c>
    </row>
    <row r="348" spans="1:3" x14ac:dyDescent="0.25">
      <c r="A348" s="38">
        <v>488</v>
      </c>
      <c r="B348" s="38" t="s">
        <v>1539</v>
      </c>
      <c r="C348" s="38" t="s">
        <v>1273</v>
      </c>
    </row>
    <row r="349" spans="1:3" x14ac:dyDescent="0.25">
      <c r="A349" s="38">
        <v>489</v>
      </c>
      <c r="B349" s="38" t="s">
        <v>1540</v>
      </c>
      <c r="C349" s="38" t="s">
        <v>1276</v>
      </c>
    </row>
    <row r="350" spans="1:3" x14ac:dyDescent="0.25">
      <c r="A350" s="38">
        <v>490</v>
      </c>
      <c r="B350" s="38" t="s">
        <v>1541</v>
      </c>
      <c r="C350" s="38" t="s">
        <v>1273</v>
      </c>
    </row>
    <row r="351" spans="1:3" s="62" customFormat="1" x14ac:dyDescent="0.25">
      <c r="A351" s="72">
        <v>491</v>
      </c>
      <c r="B351" s="72" t="s">
        <v>2310</v>
      </c>
      <c r="C351" s="38" t="s">
        <v>1274</v>
      </c>
    </row>
    <row r="352" spans="1:3" x14ac:dyDescent="0.25">
      <c r="A352" s="38">
        <v>492</v>
      </c>
      <c r="B352" s="38" t="s">
        <v>2448</v>
      </c>
      <c r="C352" s="38" t="s">
        <v>1276</v>
      </c>
    </row>
    <row r="353" spans="1:3" x14ac:dyDescent="0.25">
      <c r="A353" s="38">
        <v>493</v>
      </c>
      <c r="B353" s="38" t="s">
        <v>1542</v>
      </c>
      <c r="C353" s="38" t="s">
        <v>1273</v>
      </c>
    </row>
    <row r="354" spans="1:3" x14ac:dyDescent="0.25">
      <c r="A354" s="38">
        <v>494</v>
      </c>
      <c r="B354" s="38" t="s">
        <v>1543</v>
      </c>
      <c r="C354" s="38" t="s">
        <v>1273</v>
      </c>
    </row>
    <row r="355" spans="1:3" x14ac:dyDescent="0.25">
      <c r="A355" s="38">
        <v>495</v>
      </c>
      <c r="B355" s="38" t="s">
        <v>2450</v>
      </c>
      <c r="C355" s="38" t="s">
        <v>1274</v>
      </c>
    </row>
    <row r="356" spans="1:3" x14ac:dyDescent="0.25">
      <c r="A356" s="38">
        <v>496</v>
      </c>
      <c r="B356" s="38" t="s">
        <v>1544</v>
      </c>
      <c r="C356" s="38" t="s">
        <v>1276</v>
      </c>
    </row>
    <row r="357" spans="1:3" x14ac:dyDescent="0.25">
      <c r="A357" s="38">
        <v>497</v>
      </c>
      <c r="B357" s="38" t="s">
        <v>2443</v>
      </c>
      <c r="C357" s="38" t="s">
        <v>1276</v>
      </c>
    </row>
    <row r="358" spans="1:3" x14ac:dyDescent="0.25">
      <c r="A358" s="38">
        <v>498</v>
      </c>
      <c r="B358" s="38" t="s">
        <v>2331</v>
      </c>
      <c r="C358" s="38" t="s">
        <v>1273</v>
      </c>
    </row>
    <row r="359" spans="1:3" x14ac:dyDescent="0.25">
      <c r="A359" s="38">
        <v>499</v>
      </c>
      <c r="B359" s="38" t="s">
        <v>1545</v>
      </c>
      <c r="C359" s="38" t="s">
        <v>1273</v>
      </c>
    </row>
    <row r="360" spans="1:3" x14ac:dyDescent="0.25">
      <c r="A360" s="38">
        <v>500</v>
      </c>
      <c r="B360" s="38" t="s">
        <v>1546</v>
      </c>
      <c r="C360" s="38" t="s">
        <v>1276</v>
      </c>
    </row>
    <row r="361" spans="1:3" x14ac:dyDescent="0.25">
      <c r="A361" s="38">
        <v>501</v>
      </c>
      <c r="B361" s="38" t="s">
        <v>1547</v>
      </c>
      <c r="C361" s="38" t="s">
        <v>1276</v>
      </c>
    </row>
    <row r="362" spans="1:3" x14ac:dyDescent="0.25">
      <c r="A362" s="38">
        <v>502</v>
      </c>
      <c r="B362" s="38" t="s">
        <v>2377</v>
      </c>
      <c r="C362" s="38" t="s">
        <v>1276</v>
      </c>
    </row>
    <row r="363" spans="1:3" x14ac:dyDescent="0.25">
      <c r="A363" s="38">
        <v>504</v>
      </c>
      <c r="B363" s="38" t="s">
        <v>2258</v>
      </c>
      <c r="C363" s="38" t="s">
        <v>1276</v>
      </c>
    </row>
    <row r="364" spans="1:3" x14ac:dyDescent="0.25">
      <c r="A364" s="38">
        <v>507</v>
      </c>
      <c r="B364" s="38" t="s">
        <v>1972</v>
      </c>
      <c r="C364" s="38" t="s">
        <v>1273</v>
      </c>
    </row>
    <row r="365" spans="1:3" x14ac:dyDescent="0.25">
      <c r="A365" s="38">
        <v>510</v>
      </c>
      <c r="B365" s="38" t="s">
        <v>1548</v>
      </c>
      <c r="C365" s="38" t="s">
        <v>1276</v>
      </c>
    </row>
    <row r="366" spans="1:3" x14ac:dyDescent="0.25">
      <c r="A366" s="38">
        <v>511</v>
      </c>
      <c r="B366" s="38" t="s">
        <v>1549</v>
      </c>
      <c r="C366" s="38" t="s">
        <v>1276</v>
      </c>
    </row>
    <row r="367" spans="1:3" x14ac:dyDescent="0.25">
      <c r="A367" s="38">
        <v>512</v>
      </c>
      <c r="B367" s="38" t="s">
        <v>2261</v>
      </c>
      <c r="C367" s="38" t="s">
        <v>1275</v>
      </c>
    </row>
    <row r="368" spans="1:3" x14ac:dyDescent="0.25">
      <c r="A368" s="38">
        <v>513</v>
      </c>
      <c r="B368" s="38" t="s">
        <v>1550</v>
      </c>
      <c r="C368" s="38" t="s">
        <v>1274</v>
      </c>
    </row>
    <row r="369" spans="1:3" x14ac:dyDescent="0.25">
      <c r="A369" s="38">
        <v>514</v>
      </c>
      <c r="B369" s="38" t="s">
        <v>2317</v>
      </c>
      <c r="C369" s="38" t="s">
        <v>1273</v>
      </c>
    </row>
    <row r="370" spans="1:3" x14ac:dyDescent="0.25">
      <c r="A370" s="38">
        <v>515</v>
      </c>
      <c r="B370" s="38" t="s">
        <v>1551</v>
      </c>
      <c r="C370" s="38" t="s">
        <v>1273</v>
      </c>
    </row>
    <row r="371" spans="1:3" x14ac:dyDescent="0.25">
      <c r="A371" s="38">
        <v>516</v>
      </c>
      <c r="B371" s="38" t="s">
        <v>1552</v>
      </c>
      <c r="C371" s="38" t="s">
        <v>1273</v>
      </c>
    </row>
    <row r="372" spans="1:3" x14ac:dyDescent="0.25">
      <c r="A372" s="38">
        <v>517</v>
      </c>
      <c r="B372" s="38" t="s">
        <v>1553</v>
      </c>
      <c r="C372" s="38" t="s">
        <v>1273</v>
      </c>
    </row>
    <row r="373" spans="1:3" x14ac:dyDescent="0.25">
      <c r="A373" s="38">
        <v>518</v>
      </c>
      <c r="B373" s="38" t="s">
        <v>1554</v>
      </c>
      <c r="C373" s="38" t="s">
        <v>1276</v>
      </c>
    </row>
    <row r="374" spans="1:3" x14ac:dyDescent="0.25">
      <c r="A374" s="38">
        <v>519</v>
      </c>
      <c r="B374" s="38" t="s">
        <v>1555</v>
      </c>
      <c r="C374" s="38" t="s">
        <v>1274</v>
      </c>
    </row>
    <row r="375" spans="1:3" x14ac:dyDescent="0.25">
      <c r="A375" s="38">
        <v>520</v>
      </c>
      <c r="B375" s="38" t="s">
        <v>1556</v>
      </c>
      <c r="C375" s="38" t="s">
        <v>1276</v>
      </c>
    </row>
    <row r="376" spans="1:3" x14ac:dyDescent="0.25">
      <c r="A376" s="38">
        <v>521</v>
      </c>
      <c r="B376" s="38" t="s">
        <v>1557</v>
      </c>
      <c r="C376" s="38" t="s">
        <v>1274</v>
      </c>
    </row>
    <row r="377" spans="1:3" x14ac:dyDescent="0.25">
      <c r="A377" s="38">
        <v>522</v>
      </c>
      <c r="B377" s="38" t="s">
        <v>1558</v>
      </c>
      <c r="C377" s="38" t="s">
        <v>1273</v>
      </c>
    </row>
    <row r="378" spans="1:3" x14ac:dyDescent="0.25">
      <c r="A378" s="38">
        <v>524</v>
      </c>
      <c r="B378" s="38" t="s">
        <v>1559</v>
      </c>
      <c r="C378" s="38" t="s">
        <v>1273</v>
      </c>
    </row>
    <row r="379" spans="1:3" x14ac:dyDescent="0.25">
      <c r="A379" s="38">
        <v>525</v>
      </c>
      <c r="B379" s="38" t="s">
        <v>2346</v>
      </c>
      <c r="C379" s="38" t="s">
        <v>1273</v>
      </c>
    </row>
    <row r="380" spans="1:3" x14ac:dyDescent="0.25">
      <c r="A380" s="38">
        <v>527</v>
      </c>
      <c r="B380" s="38" t="s">
        <v>1955</v>
      </c>
      <c r="C380" s="38" t="s">
        <v>1273</v>
      </c>
    </row>
    <row r="381" spans="1:3" x14ac:dyDescent="0.25">
      <c r="A381" s="38">
        <v>528</v>
      </c>
      <c r="B381" s="38" t="s">
        <v>1560</v>
      </c>
      <c r="C381" s="38" t="s">
        <v>1276</v>
      </c>
    </row>
    <row r="382" spans="1:3" x14ac:dyDescent="0.25">
      <c r="A382" s="38">
        <v>529</v>
      </c>
      <c r="B382" s="38" t="s">
        <v>1561</v>
      </c>
      <c r="C382" s="38" t="s">
        <v>1273</v>
      </c>
    </row>
    <row r="383" spans="1:3" x14ac:dyDescent="0.25">
      <c r="A383" s="38">
        <v>530</v>
      </c>
      <c r="B383" s="38" t="s">
        <v>1562</v>
      </c>
      <c r="C383" s="38" t="s">
        <v>1273</v>
      </c>
    </row>
    <row r="384" spans="1:3" x14ac:dyDescent="0.25">
      <c r="A384" s="38">
        <v>531</v>
      </c>
      <c r="B384" s="38" t="s">
        <v>1563</v>
      </c>
      <c r="C384" s="38" t="s">
        <v>1273</v>
      </c>
    </row>
    <row r="385" spans="1:3" x14ac:dyDescent="0.25">
      <c r="A385" s="38">
        <v>532</v>
      </c>
      <c r="B385" s="38" t="s">
        <v>1564</v>
      </c>
      <c r="C385" s="38" t="s">
        <v>1276</v>
      </c>
    </row>
    <row r="386" spans="1:3" x14ac:dyDescent="0.25">
      <c r="A386" s="38">
        <v>533</v>
      </c>
      <c r="B386" s="38" t="s">
        <v>1947</v>
      </c>
      <c r="C386" s="38" t="s">
        <v>1273</v>
      </c>
    </row>
    <row r="387" spans="1:3" x14ac:dyDescent="0.25">
      <c r="A387" s="38">
        <v>534</v>
      </c>
      <c r="B387" s="38" t="s">
        <v>1565</v>
      </c>
      <c r="C387" s="38" t="s">
        <v>1273</v>
      </c>
    </row>
    <row r="388" spans="1:3" x14ac:dyDescent="0.25">
      <c r="A388" s="38">
        <v>535</v>
      </c>
      <c r="B388" s="38" t="s">
        <v>2323</v>
      </c>
      <c r="C388" s="38" t="s">
        <v>1273</v>
      </c>
    </row>
    <row r="389" spans="1:3" x14ac:dyDescent="0.25">
      <c r="A389" s="38">
        <v>536</v>
      </c>
      <c r="B389" s="38" t="s">
        <v>1566</v>
      </c>
      <c r="C389" s="38" t="s">
        <v>1273</v>
      </c>
    </row>
    <row r="390" spans="1:3" x14ac:dyDescent="0.25">
      <c r="A390" s="38">
        <v>537</v>
      </c>
      <c r="B390" s="38" t="s">
        <v>1567</v>
      </c>
      <c r="C390" s="38" t="s">
        <v>1275</v>
      </c>
    </row>
    <row r="391" spans="1:3" x14ac:dyDescent="0.25">
      <c r="A391" s="38">
        <v>538</v>
      </c>
      <c r="B391" s="38" t="s">
        <v>2395</v>
      </c>
      <c r="C391" s="38" t="s">
        <v>1276</v>
      </c>
    </row>
    <row r="392" spans="1:3" x14ac:dyDescent="0.25">
      <c r="A392" s="38">
        <v>539</v>
      </c>
      <c r="B392" s="38" t="s">
        <v>2337</v>
      </c>
      <c r="C392" s="38" t="s">
        <v>1273</v>
      </c>
    </row>
    <row r="393" spans="1:3" x14ac:dyDescent="0.25">
      <c r="A393" s="38">
        <v>540</v>
      </c>
      <c r="B393" s="38" t="s">
        <v>2401</v>
      </c>
      <c r="C393" s="38" t="s">
        <v>1273</v>
      </c>
    </row>
    <row r="394" spans="1:3" x14ac:dyDescent="0.25">
      <c r="A394" s="38">
        <v>541</v>
      </c>
      <c r="B394" s="38" t="s">
        <v>1568</v>
      </c>
      <c r="C394" s="38" t="s">
        <v>1273</v>
      </c>
    </row>
    <row r="395" spans="1:3" x14ac:dyDescent="0.25">
      <c r="A395" s="38">
        <v>542</v>
      </c>
      <c r="B395" s="38" t="s">
        <v>2354</v>
      </c>
      <c r="C395" s="38" t="s">
        <v>1273</v>
      </c>
    </row>
    <row r="396" spans="1:3" x14ac:dyDescent="0.25">
      <c r="A396" s="38">
        <v>544</v>
      </c>
      <c r="B396" s="38" t="s">
        <v>1569</v>
      </c>
      <c r="C396" s="38" t="s">
        <v>1273</v>
      </c>
    </row>
    <row r="397" spans="1:3" x14ac:dyDescent="0.25">
      <c r="A397" s="38">
        <v>545</v>
      </c>
      <c r="B397" s="38" t="s">
        <v>1570</v>
      </c>
      <c r="C397" s="38" t="s">
        <v>1273</v>
      </c>
    </row>
    <row r="398" spans="1:3" x14ac:dyDescent="0.25">
      <c r="A398" s="38">
        <v>546</v>
      </c>
      <c r="B398" s="38" t="s">
        <v>1571</v>
      </c>
      <c r="C398" s="38" t="s">
        <v>1273</v>
      </c>
    </row>
    <row r="399" spans="1:3" x14ac:dyDescent="0.25">
      <c r="A399" s="38">
        <v>547</v>
      </c>
      <c r="B399" s="38" t="s">
        <v>1572</v>
      </c>
      <c r="C399" s="38" t="s">
        <v>1273</v>
      </c>
    </row>
    <row r="400" spans="1:3" x14ac:dyDescent="0.25">
      <c r="A400" s="38">
        <v>548</v>
      </c>
      <c r="B400" s="38" t="s">
        <v>1573</v>
      </c>
      <c r="C400" s="38" t="s">
        <v>1273</v>
      </c>
    </row>
    <row r="401" spans="1:3" x14ac:dyDescent="0.25">
      <c r="A401" s="38">
        <v>549</v>
      </c>
      <c r="B401" s="38" t="s">
        <v>1574</v>
      </c>
      <c r="C401" s="38" t="s">
        <v>1273</v>
      </c>
    </row>
    <row r="402" spans="1:3" x14ac:dyDescent="0.25">
      <c r="A402" s="38">
        <v>551</v>
      </c>
      <c r="B402" s="38" t="s">
        <v>1575</v>
      </c>
      <c r="C402" s="38" t="s">
        <v>1273</v>
      </c>
    </row>
    <row r="403" spans="1:3" x14ac:dyDescent="0.25">
      <c r="A403" s="38">
        <v>552</v>
      </c>
      <c r="B403" s="38" t="s">
        <v>1576</v>
      </c>
      <c r="C403" s="38" t="s">
        <v>1273</v>
      </c>
    </row>
    <row r="404" spans="1:3" x14ac:dyDescent="0.25">
      <c r="A404" s="38">
        <v>553</v>
      </c>
      <c r="B404" s="38" t="s">
        <v>2542</v>
      </c>
      <c r="C404" s="38" t="s">
        <v>1273</v>
      </c>
    </row>
    <row r="405" spans="1:3" x14ac:dyDescent="0.25">
      <c r="A405" s="38">
        <v>554</v>
      </c>
      <c r="B405" s="38" t="s">
        <v>1577</v>
      </c>
      <c r="C405" s="38" t="s">
        <v>1273</v>
      </c>
    </row>
    <row r="406" spans="1:3" x14ac:dyDescent="0.25">
      <c r="A406" s="38">
        <v>555</v>
      </c>
      <c r="B406" s="38" t="s">
        <v>1578</v>
      </c>
      <c r="C406" s="38" t="s">
        <v>1273</v>
      </c>
    </row>
    <row r="407" spans="1:3" x14ac:dyDescent="0.25">
      <c r="A407" s="38">
        <v>556</v>
      </c>
      <c r="B407" s="38" t="s">
        <v>1579</v>
      </c>
      <c r="C407" s="38" t="s">
        <v>1273</v>
      </c>
    </row>
    <row r="408" spans="1:3" x14ac:dyDescent="0.25">
      <c r="A408" s="38">
        <v>557</v>
      </c>
      <c r="B408" s="38" t="s">
        <v>1580</v>
      </c>
      <c r="C408" s="38" t="s">
        <v>1273</v>
      </c>
    </row>
    <row r="409" spans="1:3" x14ac:dyDescent="0.25">
      <c r="A409" s="38">
        <v>558</v>
      </c>
      <c r="B409" s="38" t="s">
        <v>2326</v>
      </c>
      <c r="C409" s="38" t="s">
        <v>1273</v>
      </c>
    </row>
    <row r="410" spans="1:3" x14ac:dyDescent="0.25">
      <c r="A410" s="38">
        <v>559</v>
      </c>
      <c r="B410" s="38" t="s">
        <v>1581</v>
      </c>
      <c r="C410" s="38" t="s">
        <v>1273</v>
      </c>
    </row>
    <row r="411" spans="1:3" x14ac:dyDescent="0.25">
      <c r="A411" s="38">
        <v>560</v>
      </c>
      <c r="B411" s="38" t="s">
        <v>1582</v>
      </c>
      <c r="C411" s="38" t="s">
        <v>1273</v>
      </c>
    </row>
    <row r="412" spans="1:3" x14ac:dyDescent="0.25">
      <c r="A412" s="38">
        <v>561</v>
      </c>
      <c r="B412" s="38" t="s">
        <v>1583</v>
      </c>
      <c r="C412" s="38" t="s">
        <v>1273</v>
      </c>
    </row>
    <row r="413" spans="1:3" x14ac:dyDescent="0.25">
      <c r="A413" s="38">
        <v>562</v>
      </c>
      <c r="B413" s="38" t="s">
        <v>1584</v>
      </c>
      <c r="C413" s="38" t="s">
        <v>1273</v>
      </c>
    </row>
    <row r="414" spans="1:3" x14ac:dyDescent="0.25">
      <c r="A414" s="38">
        <v>563</v>
      </c>
      <c r="B414" s="38" t="s">
        <v>1585</v>
      </c>
      <c r="C414" s="38" t="s">
        <v>1273</v>
      </c>
    </row>
    <row r="415" spans="1:3" x14ac:dyDescent="0.25">
      <c r="A415" s="38">
        <v>564</v>
      </c>
      <c r="B415" s="38" t="s">
        <v>1586</v>
      </c>
      <c r="C415" s="38" t="s">
        <v>1273</v>
      </c>
    </row>
    <row r="416" spans="1:3" x14ac:dyDescent="0.25">
      <c r="A416" s="38">
        <v>565</v>
      </c>
      <c r="B416" s="38" t="s">
        <v>1587</v>
      </c>
      <c r="C416" s="38" t="s">
        <v>1273</v>
      </c>
    </row>
    <row r="417" spans="1:3" x14ac:dyDescent="0.25">
      <c r="A417" s="38">
        <v>566</v>
      </c>
      <c r="B417" s="38" t="s">
        <v>1588</v>
      </c>
      <c r="C417" s="38" t="s">
        <v>1273</v>
      </c>
    </row>
    <row r="418" spans="1:3" x14ac:dyDescent="0.25">
      <c r="A418" s="38">
        <v>567</v>
      </c>
      <c r="B418" s="38" t="s">
        <v>1589</v>
      </c>
      <c r="C418" s="38" t="s">
        <v>1273</v>
      </c>
    </row>
    <row r="419" spans="1:3" x14ac:dyDescent="0.25">
      <c r="A419" s="38">
        <v>568</v>
      </c>
      <c r="B419" s="38" t="s">
        <v>1590</v>
      </c>
      <c r="C419" s="38" t="s">
        <v>1273</v>
      </c>
    </row>
    <row r="420" spans="1:3" x14ac:dyDescent="0.25">
      <c r="A420" s="38">
        <v>569</v>
      </c>
      <c r="B420" s="38" t="s">
        <v>1591</v>
      </c>
      <c r="C420" s="38" t="s">
        <v>1273</v>
      </c>
    </row>
    <row r="421" spans="1:3" x14ac:dyDescent="0.25">
      <c r="A421" s="38">
        <v>570</v>
      </c>
      <c r="B421" s="38" t="s">
        <v>1592</v>
      </c>
      <c r="C421" s="38" t="s">
        <v>1273</v>
      </c>
    </row>
    <row r="422" spans="1:3" x14ac:dyDescent="0.25">
      <c r="A422" s="38">
        <v>571</v>
      </c>
      <c r="B422" s="38" t="s">
        <v>1593</v>
      </c>
      <c r="C422" s="38" t="s">
        <v>1273</v>
      </c>
    </row>
    <row r="423" spans="1:3" x14ac:dyDescent="0.25">
      <c r="A423" s="38">
        <v>572</v>
      </c>
      <c r="B423" s="38" t="s">
        <v>1594</v>
      </c>
      <c r="C423" s="38" t="s">
        <v>1273</v>
      </c>
    </row>
    <row r="424" spans="1:3" x14ac:dyDescent="0.25">
      <c r="A424" s="38">
        <v>573</v>
      </c>
      <c r="B424" s="38" t="s">
        <v>1595</v>
      </c>
      <c r="C424" s="38" t="s">
        <v>1273</v>
      </c>
    </row>
    <row r="425" spans="1:3" x14ac:dyDescent="0.25">
      <c r="A425" s="38">
        <v>574</v>
      </c>
      <c r="B425" s="38" t="s">
        <v>1596</v>
      </c>
      <c r="C425" s="38" t="s">
        <v>1273</v>
      </c>
    </row>
    <row r="426" spans="1:3" x14ac:dyDescent="0.25">
      <c r="A426" s="38">
        <v>575</v>
      </c>
      <c r="B426" s="38" t="s">
        <v>1597</v>
      </c>
      <c r="C426" s="38" t="s">
        <v>1273</v>
      </c>
    </row>
    <row r="427" spans="1:3" x14ac:dyDescent="0.25">
      <c r="A427" s="38">
        <v>576</v>
      </c>
      <c r="B427" s="38" t="s">
        <v>2458</v>
      </c>
      <c r="C427" s="38" t="s">
        <v>1275</v>
      </c>
    </row>
    <row r="428" spans="1:3" x14ac:dyDescent="0.25">
      <c r="A428" s="38">
        <v>577</v>
      </c>
      <c r="B428" s="38" t="s">
        <v>1598</v>
      </c>
      <c r="C428" s="38" t="s">
        <v>1273</v>
      </c>
    </row>
    <row r="429" spans="1:3" x14ac:dyDescent="0.25">
      <c r="A429" s="38">
        <v>578</v>
      </c>
      <c r="B429" s="38" t="s">
        <v>1599</v>
      </c>
      <c r="C429" s="38" t="s">
        <v>1273</v>
      </c>
    </row>
    <row r="430" spans="1:3" x14ac:dyDescent="0.25">
      <c r="A430" s="38">
        <v>579</v>
      </c>
      <c r="B430" s="38" t="s">
        <v>1600</v>
      </c>
      <c r="C430" s="38" t="s">
        <v>1274</v>
      </c>
    </row>
    <row r="431" spans="1:3" x14ac:dyDescent="0.25">
      <c r="A431" s="38">
        <v>580</v>
      </c>
      <c r="B431" s="38" t="s">
        <v>1601</v>
      </c>
      <c r="C431" s="38" t="s">
        <v>1273</v>
      </c>
    </row>
    <row r="432" spans="1:3" s="75" customFormat="1" x14ac:dyDescent="0.25">
      <c r="A432" s="77">
        <v>581</v>
      </c>
      <c r="B432" s="77" t="s">
        <v>1602</v>
      </c>
      <c r="C432" s="77" t="s">
        <v>1273</v>
      </c>
    </row>
    <row r="433" spans="1:3" x14ac:dyDescent="0.25">
      <c r="A433" s="38">
        <v>582</v>
      </c>
      <c r="B433" s="38" t="s">
        <v>2457</v>
      </c>
      <c r="C433" s="38" t="s">
        <v>1275</v>
      </c>
    </row>
    <row r="434" spans="1:3" x14ac:dyDescent="0.25">
      <c r="A434" s="38">
        <v>583</v>
      </c>
      <c r="B434" s="38" t="s">
        <v>1603</v>
      </c>
      <c r="C434" s="38" t="s">
        <v>1273</v>
      </c>
    </row>
    <row r="435" spans="1:3" x14ac:dyDescent="0.25">
      <c r="A435" s="38">
        <v>584</v>
      </c>
      <c r="B435" s="38" t="s">
        <v>1604</v>
      </c>
      <c r="C435" s="38" t="s">
        <v>1275</v>
      </c>
    </row>
    <row r="436" spans="1:3" x14ac:dyDescent="0.25">
      <c r="A436" s="38">
        <v>585</v>
      </c>
      <c r="B436" s="38" t="s">
        <v>1605</v>
      </c>
      <c r="C436" s="38" t="s">
        <v>1273</v>
      </c>
    </row>
    <row r="437" spans="1:3" x14ac:dyDescent="0.25">
      <c r="A437" s="38">
        <v>586</v>
      </c>
      <c r="B437" s="38" t="s">
        <v>1606</v>
      </c>
      <c r="C437" s="38" t="s">
        <v>1273</v>
      </c>
    </row>
    <row r="438" spans="1:3" x14ac:dyDescent="0.25">
      <c r="A438" s="38">
        <v>587</v>
      </c>
      <c r="B438" s="38" t="s">
        <v>1607</v>
      </c>
      <c r="C438" s="38" t="s">
        <v>1273</v>
      </c>
    </row>
    <row r="439" spans="1:3" x14ac:dyDescent="0.25">
      <c r="A439" s="38">
        <v>588</v>
      </c>
      <c r="B439" s="38" t="s">
        <v>1608</v>
      </c>
      <c r="C439" s="38" t="s">
        <v>1273</v>
      </c>
    </row>
    <row r="440" spans="1:3" x14ac:dyDescent="0.25">
      <c r="A440" s="38">
        <v>589</v>
      </c>
      <c r="B440" s="38" t="s">
        <v>1609</v>
      </c>
      <c r="C440" s="38" t="s">
        <v>1273</v>
      </c>
    </row>
    <row r="441" spans="1:3" x14ac:dyDescent="0.25">
      <c r="A441" s="38">
        <v>590</v>
      </c>
      <c r="B441" s="38" t="s">
        <v>1610</v>
      </c>
      <c r="C441" s="38" t="s">
        <v>1273</v>
      </c>
    </row>
    <row r="442" spans="1:3" x14ac:dyDescent="0.25">
      <c r="A442" s="38">
        <v>591</v>
      </c>
      <c r="B442" s="38" t="s">
        <v>2541</v>
      </c>
      <c r="C442" s="38" t="s">
        <v>1273</v>
      </c>
    </row>
    <row r="443" spans="1:3" x14ac:dyDescent="0.25">
      <c r="A443" s="38">
        <v>592</v>
      </c>
      <c r="B443" s="38" t="s">
        <v>1611</v>
      </c>
      <c r="C443" s="38" t="s">
        <v>1275</v>
      </c>
    </row>
    <row r="444" spans="1:3" x14ac:dyDescent="0.25">
      <c r="A444" s="38">
        <v>593</v>
      </c>
      <c r="B444" s="38" t="s">
        <v>1612</v>
      </c>
      <c r="C444" s="38" t="s">
        <v>1273</v>
      </c>
    </row>
    <row r="445" spans="1:3" x14ac:dyDescent="0.25">
      <c r="A445" s="38">
        <v>594</v>
      </c>
      <c r="B445" s="38" t="s">
        <v>1613</v>
      </c>
      <c r="C445" s="38" t="s">
        <v>1276</v>
      </c>
    </row>
    <row r="446" spans="1:3" x14ac:dyDescent="0.25">
      <c r="A446" s="38">
        <v>595</v>
      </c>
      <c r="B446" s="38" t="s">
        <v>2284</v>
      </c>
      <c r="C446" s="38" t="s">
        <v>1276</v>
      </c>
    </row>
    <row r="447" spans="1:3" x14ac:dyDescent="0.25">
      <c r="A447" s="38">
        <v>596</v>
      </c>
      <c r="B447" s="38" t="s">
        <v>2285</v>
      </c>
      <c r="C447" s="38" t="s">
        <v>1273</v>
      </c>
    </row>
    <row r="448" spans="1:3" x14ac:dyDescent="0.25">
      <c r="A448" s="38">
        <v>597</v>
      </c>
      <c r="B448" s="38" t="s">
        <v>2371</v>
      </c>
      <c r="C448" s="38" t="s">
        <v>1276</v>
      </c>
    </row>
    <row r="449" spans="1:3" x14ac:dyDescent="0.25">
      <c r="A449" s="38">
        <v>598</v>
      </c>
      <c r="B449" s="38" t="s">
        <v>2375</v>
      </c>
      <c r="C449" s="38" t="s">
        <v>1276</v>
      </c>
    </row>
    <row r="450" spans="1:3" x14ac:dyDescent="0.25">
      <c r="A450" s="38">
        <v>599</v>
      </c>
      <c r="B450" s="38" t="s">
        <v>1614</v>
      </c>
      <c r="C450" s="38" t="s">
        <v>1276</v>
      </c>
    </row>
    <row r="451" spans="1:3" s="75" customFormat="1" x14ac:dyDescent="0.25">
      <c r="A451" s="83">
        <v>600</v>
      </c>
      <c r="B451" s="83" t="s">
        <v>2462</v>
      </c>
      <c r="C451" s="83" t="s">
        <v>1273</v>
      </c>
    </row>
    <row r="452" spans="1:3" x14ac:dyDescent="0.25">
      <c r="A452" s="38">
        <v>601</v>
      </c>
      <c r="B452" s="38" t="s">
        <v>2379</v>
      </c>
      <c r="C452" s="38" t="s">
        <v>1276</v>
      </c>
    </row>
    <row r="453" spans="1:3" x14ac:dyDescent="0.25">
      <c r="A453" s="38">
        <v>602</v>
      </c>
      <c r="B453" s="38" t="s">
        <v>2391</v>
      </c>
      <c r="C453" s="38" t="s">
        <v>1276</v>
      </c>
    </row>
    <row r="454" spans="1:3" x14ac:dyDescent="0.25">
      <c r="A454" s="38">
        <v>603</v>
      </c>
      <c r="B454" s="38" t="s">
        <v>2392</v>
      </c>
      <c r="C454" s="38" t="s">
        <v>1276</v>
      </c>
    </row>
    <row r="455" spans="1:3" x14ac:dyDescent="0.25">
      <c r="A455" s="38">
        <v>604</v>
      </c>
      <c r="B455" s="38" t="s">
        <v>1615</v>
      </c>
      <c r="C455" s="38" t="s">
        <v>1276</v>
      </c>
    </row>
    <row r="456" spans="1:3" x14ac:dyDescent="0.25">
      <c r="A456" s="38">
        <v>605</v>
      </c>
      <c r="B456" s="38" t="s">
        <v>1616</v>
      </c>
      <c r="C456" s="38" t="s">
        <v>1276</v>
      </c>
    </row>
    <row r="457" spans="1:3" x14ac:dyDescent="0.25">
      <c r="A457" s="38">
        <v>606</v>
      </c>
      <c r="B457" s="38" t="s">
        <v>1617</v>
      </c>
      <c r="C457" s="38" t="s">
        <v>1276</v>
      </c>
    </row>
    <row r="458" spans="1:3" x14ac:dyDescent="0.25">
      <c r="A458" s="38">
        <v>607</v>
      </c>
      <c r="B458" s="38" t="s">
        <v>1618</v>
      </c>
      <c r="C458" s="38" t="s">
        <v>1273</v>
      </c>
    </row>
    <row r="459" spans="1:3" x14ac:dyDescent="0.25">
      <c r="A459" s="38">
        <v>608</v>
      </c>
      <c r="B459" s="38" t="s">
        <v>1619</v>
      </c>
      <c r="C459" s="38" t="s">
        <v>1274</v>
      </c>
    </row>
    <row r="460" spans="1:3" x14ac:dyDescent="0.25">
      <c r="A460" s="38">
        <v>609</v>
      </c>
      <c r="B460" s="38" t="s">
        <v>1620</v>
      </c>
      <c r="C460" s="38" t="s">
        <v>1274</v>
      </c>
    </row>
    <row r="461" spans="1:3" x14ac:dyDescent="0.25">
      <c r="A461" s="38">
        <v>610</v>
      </c>
      <c r="B461" s="38" t="s">
        <v>1621</v>
      </c>
      <c r="C461" s="38" t="s">
        <v>1273</v>
      </c>
    </row>
    <row r="462" spans="1:3" x14ac:dyDescent="0.25">
      <c r="A462" s="38">
        <v>611</v>
      </c>
      <c r="B462" s="38" t="s">
        <v>1622</v>
      </c>
      <c r="C462" s="38" t="s">
        <v>1273</v>
      </c>
    </row>
    <row r="463" spans="1:3" x14ac:dyDescent="0.25">
      <c r="A463" s="38">
        <v>612</v>
      </c>
      <c r="B463" s="38" t="s">
        <v>1623</v>
      </c>
      <c r="C463" s="38" t="s">
        <v>1274</v>
      </c>
    </row>
    <row r="464" spans="1:3" x14ac:dyDescent="0.25">
      <c r="A464" s="38">
        <v>613</v>
      </c>
      <c r="B464" s="38" t="s">
        <v>1624</v>
      </c>
      <c r="C464" s="38" t="s">
        <v>1274</v>
      </c>
    </row>
    <row r="465" spans="1:3" s="75" customFormat="1" x14ac:dyDescent="0.25">
      <c r="A465" s="83">
        <v>614</v>
      </c>
      <c r="B465" s="83" t="s">
        <v>2465</v>
      </c>
      <c r="C465" s="83" t="s">
        <v>1273</v>
      </c>
    </row>
    <row r="466" spans="1:3" x14ac:dyDescent="0.25">
      <c r="A466" s="38">
        <v>615</v>
      </c>
      <c r="B466" s="38" t="s">
        <v>1625</v>
      </c>
      <c r="C466" s="38" t="s">
        <v>1275</v>
      </c>
    </row>
    <row r="467" spans="1:3" x14ac:dyDescent="0.25">
      <c r="A467" s="38">
        <v>616</v>
      </c>
      <c r="B467" s="38" t="s">
        <v>1626</v>
      </c>
      <c r="C467" s="38" t="s">
        <v>1275</v>
      </c>
    </row>
    <row r="468" spans="1:3" x14ac:dyDescent="0.25">
      <c r="A468" s="38">
        <v>617</v>
      </c>
      <c r="B468" s="38" t="s">
        <v>1627</v>
      </c>
      <c r="C468" s="38" t="s">
        <v>1273</v>
      </c>
    </row>
    <row r="469" spans="1:3" x14ac:dyDescent="0.25">
      <c r="A469" s="38">
        <v>618</v>
      </c>
      <c r="B469" s="38" t="s">
        <v>1628</v>
      </c>
      <c r="C469" s="38" t="s">
        <v>1273</v>
      </c>
    </row>
    <row r="470" spans="1:3" x14ac:dyDescent="0.25">
      <c r="A470" s="38">
        <v>619</v>
      </c>
      <c r="B470" s="38" t="s">
        <v>1629</v>
      </c>
      <c r="C470" s="38" t="s">
        <v>1275</v>
      </c>
    </row>
    <row r="471" spans="1:3" x14ac:dyDescent="0.25">
      <c r="A471" s="38">
        <v>620</v>
      </c>
      <c r="B471" s="38" t="s">
        <v>1630</v>
      </c>
      <c r="C471" s="38" t="s">
        <v>1273</v>
      </c>
    </row>
    <row r="472" spans="1:3" x14ac:dyDescent="0.25">
      <c r="A472" s="38">
        <v>621</v>
      </c>
      <c r="B472" s="38" t="s">
        <v>2257</v>
      </c>
      <c r="C472" s="38" t="s">
        <v>1273</v>
      </c>
    </row>
    <row r="473" spans="1:3" x14ac:dyDescent="0.25">
      <c r="A473" s="38">
        <v>622</v>
      </c>
      <c r="B473" s="38" t="s">
        <v>1631</v>
      </c>
      <c r="C473" s="38" t="s">
        <v>1273</v>
      </c>
    </row>
    <row r="474" spans="1:3" x14ac:dyDescent="0.25">
      <c r="A474" s="38">
        <v>623</v>
      </c>
      <c r="B474" s="38" t="s">
        <v>1632</v>
      </c>
      <c r="C474" s="38" t="s">
        <v>1273</v>
      </c>
    </row>
    <row r="475" spans="1:3" x14ac:dyDescent="0.25">
      <c r="A475" s="38">
        <v>624</v>
      </c>
      <c r="B475" s="38" t="s">
        <v>2281</v>
      </c>
      <c r="C475" s="38" t="s">
        <v>1273</v>
      </c>
    </row>
    <row r="476" spans="1:3" x14ac:dyDescent="0.25">
      <c r="A476" s="38">
        <v>625</v>
      </c>
      <c r="B476" s="38" t="s">
        <v>2282</v>
      </c>
      <c r="C476" s="38" t="s">
        <v>1273</v>
      </c>
    </row>
    <row r="477" spans="1:3" x14ac:dyDescent="0.25">
      <c r="A477" s="38">
        <v>626</v>
      </c>
      <c r="B477" s="38" t="s">
        <v>1633</v>
      </c>
      <c r="C477" s="38" t="s">
        <v>1273</v>
      </c>
    </row>
    <row r="478" spans="1:3" x14ac:dyDescent="0.25">
      <c r="A478" s="38">
        <v>627</v>
      </c>
      <c r="B478" s="38" t="s">
        <v>1634</v>
      </c>
      <c r="C478" s="38" t="s">
        <v>1273</v>
      </c>
    </row>
    <row r="479" spans="1:3" x14ac:dyDescent="0.25">
      <c r="A479" s="38">
        <v>628</v>
      </c>
      <c r="B479" s="38" t="s">
        <v>1635</v>
      </c>
      <c r="C479" s="38" t="s">
        <v>1273</v>
      </c>
    </row>
    <row r="480" spans="1:3" x14ac:dyDescent="0.25">
      <c r="A480" s="38">
        <v>629</v>
      </c>
      <c r="B480" s="38" t="s">
        <v>1636</v>
      </c>
      <c r="C480" s="38" t="s">
        <v>1273</v>
      </c>
    </row>
    <row r="481" spans="1:3" x14ac:dyDescent="0.25">
      <c r="A481" s="38">
        <v>630</v>
      </c>
      <c r="B481" s="38" t="s">
        <v>1637</v>
      </c>
      <c r="C481" s="38" t="s">
        <v>1274</v>
      </c>
    </row>
    <row r="482" spans="1:3" x14ac:dyDescent="0.25">
      <c r="A482" s="38">
        <v>631</v>
      </c>
      <c r="B482" s="38" t="s">
        <v>1638</v>
      </c>
      <c r="C482" s="38" t="s">
        <v>1274</v>
      </c>
    </row>
    <row r="483" spans="1:3" x14ac:dyDescent="0.25">
      <c r="A483" s="38">
        <v>632</v>
      </c>
      <c r="B483" s="38" t="s">
        <v>1639</v>
      </c>
      <c r="C483" s="38" t="s">
        <v>1276</v>
      </c>
    </row>
    <row r="484" spans="1:3" x14ac:dyDescent="0.25">
      <c r="A484" s="38">
        <v>633</v>
      </c>
      <c r="B484" s="38" t="s">
        <v>1640</v>
      </c>
      <c r="C484" s="38" t="s">
        <v>1276</v>
      </c>
    </row>
    <row r="485" spans="1:3" x14ac:dyDescent="0.25">
      <c r="A485" s="38">
        <v>634</v>
      </c>
      <c r="B485" s="38" t="s">
        <v>1641</v>
      </c>
      <c r="C485" s="38" t="s">
        <v>1274</v>
      </c>
    </row>
    <row r="486" spans="1:3" x14ac:dyDescent="0.25">
      <c r="A486" s="38">
        <v>635</v>
      </c>
      <c r="B486" s="38" t="s">
        <v>1642</v>
      </c>
      <c r="C486" s="38" t="s">
        <v>1276</v>
      </c>
    </row>
    <row r="487" spans="1:3" x14ac:dyDescent="0.25">
      <c r="A487" s="38">
        <v>636</v>
      </c>
      <c r="B487" s="38" t="s">
        <v>2280</v>
      </c>
      <c r="C487" s="38" t="s">
        <v>1276</v>
      </c>
    </row>
    <row r="488" spans="1:3" x14ac:dyDescent="0.25">
      <c r="A488" s="38">
        <v>637</v>
      </c>
      <c r="B488" s="38" t="s">
        <v>1643</v>
      </c>
      <c r="C488" s="38" t="s">
        <v>1276</v>
      </c>
    </row>
    <row r="489" spans="1:3" x14ac:dyDescent="0.25">
      <c r="A489" s="38">
        <v>638</v>
      </c>
      <c r="B489" s="38" t="s">
        <v>2365</v>
      </c>
      <c r="C489" s="38" t="s">
        <v>1276</v>
      </c>
    </row>
    <row r="490" spans="1:3" x14ac:dyDescent="0.25">
      <c r="A490" s="38">
        <v>639</v>
      </c>
      <c r="B490" s="38" t="s">
        <v>1644</v>
      </c>
      <c r="C490" s="38" t="s">
        <v>1273</v>
      </c>
    </row>
    <row r="491" spans="1:3" x14ac:dyDescent="0.25">
      <c r="A491" s="38">
        <v>640</v>
      </c>
      <c r="B491" s="38" t="s">
        <v>1645</v>
      </c>
      <c r="C491" s="38" t="s">
        <v>1273</v>
      </c>
    </row>
    <row r="492" spans="1:3" x14ac:dyDescent="0.25">
      <c r="A492" s="38">
        <v>641</v>
      </c>
      <c r="B492" s="38" t="s">
        <v>1646</v>
      </c>
      <c r="C492" s="38" t="s">
        <v>1273</v>
      </c>
    </row>
    <row r="493" spans="1:3" x14ac:dyDescent="0.25">
      <c r="A493" s="38">
        <v>642</v>
      </c>
      <c r="B493" s="38" t="s">
        <v>1647</v>
      </c>
      <c r="C493" s="38" t="s">
        <v>1273</v>
      </c>
    </row>
    <row r="494" spans="1:3" x14ac:dyDescent="0.25">
      <c r="A494" s="38">
        <v>643</v>
      </c>
      <c r="B494" s="38" t="s">
        <v>1648</v>
      </c>
      <c r="C494" s="38" t="s">
        <v>1276</v>
      </c>
    </row>
    <row r="495" spans="1:3" x14ac:dyDescent="0.25">
      <c r="A495" s="38">
        <v>644</v>
      </c>
      <c r="B495" s="38" t="s">
        <v>2390</v>
      </c>
      <c r="C495" s="38" t="s">
        <v>1276</v>
      </c>
    </row>
    <row r="496" spans="1:3" x14ac:dyDescent="0.25">
      <c r="A496" s="38">
        <v>645</v>
      </c>
      <c r="B496" s="38" t="s">
        <v>1649</v>
      </c>
      <c r="C496" s="38" t="s">
        <v>1276</v>
      </c>
    </row>
    <row r="497" spans="1:3" x14ac:dyDescent="0.25">
      <c r="A497" s="38">
        <v>646</v>
      </c>
      <c r="B497" s="38" t="s">
        <v>1650</v>
      </c>
      <c r="C497" s="38" t="s">
        <v>1276</v>
      </c>
    </row>
    <row r="498" spans="1:3" x14ac:dyDescent="0.25">
      <c r="A498" s="38">
        <v>647</v>
      </c>
      <c r="B498" s="38" t="s">
        <v>1651</v>
      </c>
      <c r="C498" s="38" t="s">
        <v>1276</v>
      </c>
    </row>
    <row r="499" spans="1:3" x14ac:dyDescent="0.25">
      <c r="A499" s="38">
        <v>648</v>
      </c>
      <c r="B499" s="38" t="s">
        <v>1652</v>
      </c>
      <c r="C499" s="38" t="s">
        <v>1273</v>
      </c>
    </row>
    <row r="500" spans="1:3" x14ac:dyDescent="0.25">
      <c r="A500" s="38">
        <v>649</v>
      </c>
      <c r="B500" s="38" t="s">
        <v>1653</v>
      </c>
      <c r="C500" s="38" t="s">
        <v>1276</v>
      </c>
    </row>
    <row r="501" spans="1:3" x14ac:dyDescent="0.25">
      <c r="A501" s="38">
        <v>650</v>
      </c>
      <c r="B501" s="38" t="s">
        <v>2373</v>
      </c>
      <c r="C501" s="38" t="s">
        <v>1276</v>
      </c>
    </row>
    <row r="502" spans="1:3" x14ac:dyDescent="0.25">
      <c r="A502" s="38">
        <v>651</v>
      </c>
      <c r="B502" s="38" t="s">
        <v>2274</v>
      </c>
      <c r="C502" s="38" t="s">
        <v>1274</v>
      </c>
    </row>
    <row r="503" spans="1:3" x14ac:dyDescent="0.25">
      <c r="A503" s="38">
        <v>653</v>
      </c>
      <c r="B503" s="38" t="s">
        <v>2279</v>
      </c>
      <c r="C503" s="38" t="s">
        <v>1276</v>
      </c>
    </row>
    <row r="504" spans="1:3" x14ac:dyDescent="0.25">
      <c r="A504" s="38">
        <v>654</v>
      </c>
      <c r="B504" s="38" t="s">
        <v>2396</v>
      </c>
      <c r="C504" s="38" t="s">
        <v>1276</v>
      </c>
    </row>
    <row r="505" spans="1:3" x14ac:dyDescent="0.25">
      <c r="A505" s="38">
        <v>655</v>
      </c>
      <c r="B505" s="38" t="s">
        <v>1985</v>
      </c>
      <c r="C505" s="38" t="s">
        <v>1273</v>
      </c>
    </row>
    <row r="506" spans="1:3" x14ac:dyDescent="0.25">
      <c r="A506" s="38">
        <v>658</v>
      </c>
      <c r="B506" s="38" t="s">
        <v>2278</v>
      </c>
      <c r="C506" s="38" t="s">
        <v>1273</v>
      </c>
    </row>
    <row r="507" spans="1:3" x14ac:dyDescent="0.25">
      <c r="A507" s="38">
        <v>659</v>
      </c>
      <c r="B507" s="38" t="s">
        <v>1977</v>
      </c>
      <c r="C507" s="38" t="s">
        <v>1273</v>
      </c>
    </row>
    <row r="508" spans="1:3" x14ac:dyDescent="0.25">
      <c r="A508" s="38">
        <v>660</v>
      </c>
      <c r="B508" s="38" t="s">
        <v>2188</v>
      </c>
      <c r="C508" s="38" t="s">
        <v>1274</v>
      </c>
    </row>
    <row r="509" spans="1:3" x14ac:dyDescent="0.25">
      <c r="A509" s="38">
        <v>661</v>
      </c>
      <c r="B509" s="38" t="s">
        <v>1368</v>
      </c>
      <c r="C509" s="38" t="s">
        <v>1274</v>
      </c>
    </row>
    <row r="510" spans="1:3" x14ac:dyDescent="0.25">
      <c r="A510" s="38">
        <v>662</v>
      </c>
      <c r="B510" s="38" t="s">
        <v>2388</v>
      </c>
      <c r="C510" s="38" t="s">
        <v>1276</v>
      </c>
    </row>
    <row r="511" spans="1:3" s="75" customFormat="1" x14ac:dyDescent="0.25">
      <c r="A511" s="113">
        <v>663</v>
      </c>
      <c r="B511" s="113" t="s">
        <v>2543</v>
      </c>
      <c r="C511" s="113" t="s">
        <v>1273</v>
      </c>
    </row>
    <row r="512" spans="1:3" x14ac:dyDescent="0.25">
      <c r="A512" s="38">
        <v>664</v>
      </c>
      <c r="B512" s="38" t="s">
        <v>2342</v>
      </c>
      <c r="C512" s="38" t="s">
        <v>1276</v>
      </c>
    </row>
    <row r="513" spans="1:3" x14ac:dyDescent="0.25">
      <c r="A513" s="38">
        <v>665</v>
      </c>
      <c r="B513" s="38" t="s">
        <v>2376</v>
      </c>
      <c r="C513" s="38" t="s">
        <v>1276</v>
      </c>
    </row>
    <row r="514" spans="1:3" x14ac:dyDescent="0.25">
      <c r="A514" s="38">
        <v>666</v>
      </c>
      <c r="B514" s="38" t="s">
        <v>2350</v>
      </c>
      <c r="C514" s="38" t="s">
        <v>1276</v>
      </c>
    </row>
    <row r="515" spans="1:3" x14ac:dyDescent="0.25">
      <c r="A515" s="38">
        <v>667</v>
      </c>
      <c r="B515" s="38" t="s">
        <v>2389</v>
      </c>
      <c r="C515" s="38" t="s">
        <v>1276</v>
      </c>
    </row>
    <row r="516" spans="1:3" x14ac:dyDescent="0.25">
      <c r="A516" s="38">
        <v>668</v>
      </c>
      <c r="B516" s="38" t="s">
        <v>2293</v>
      </c>
      <c r="C516" s="38" t="s">
        <v>1276</v>
      </c>
    </row>
    <row r="517" spans="1:3" x14ac:dyDescent="0.25">
      <c r="A517" s="38">
        <v>669</v>
      </c>
      <c r="B517" s="38" t="s">
        <v>2256</v>
      </c>
      <c r="C517" s="38" t="s">
        <v>1273</v>
      </c>
    </row>
    <row r="518" spans="1:3" x14ac:dyDescent="0.25">
      <c r="A518" s="38">
        <v>670</v>
      </c>
      <c r="B518" s="38" t="s">
        <v>2277</v>
      </c>
      <c r="C518" s="38" t="s">
        <v>1273</v>
      </c>
    </row>
    <row r="519" spans="1:3" x14ac:dyDescent="0.25">
      <c r="A519" s="38">
        <v>671</v>
      </c>
      <c r="B519" s="38" t="s">
        <v>2256</v>
      </c>
      <c r="C519" s="38" t="s">
        <v>1273</v>
      </c>
    </row>
    <row r="520" spans="1:3" x14ac:dyDescent="0.25">
      <c r="A520" s="38">
        <v>672</v>
      </c>
      <c r="B520" s="38" t="s">
        <v>2328</v>
      </c>
      <c r="C520" s="38" t="s">
        <v>1273</v>
      </c>
    </row>
    <row r="521" spans="1:3" x14ac:dyDescent="0.25">
      <c r="A521" s="38">
        <v>673</v>
      </c>
      <c r="B521" s="38" t="s">
        <v>2275</v>
      </c>
      <c r="C521" s="38" t="s">
        <v>1274</v>
      </c>
    </row>
    <row r="522" spans="1:3" x14ac:dyDescent="0.25">
      <c r="A522" s="38">
        <v>676</v>
      </c>
      <c r="B522" s="38" t="s">
        <v>2345</v>
      </c>
      <c r="C522" s="38" t="s">
        <v>1273</v>
      </c>
    </row>
    <row r="523" spans="1:3" x14ac:dyDescent="0.25">
      <c r="A523" s="38">
        <v>677</v>
      </c>
      <c r="B523" s="38" t="s">
        <v>1976</v>
      </c>
      <c r="C523" s="38" t="s">
        <v>1275</v>
      </c>
    </row>
    <row r="524" spans="1:3" x14ac:dyDescent="0.25">
      <c r="A524" s="38">
        <v>678</v>
      </c>
      <c r="B524" s="38" t="s">
        <v>2403</v>
      </c>
      <c r="C524" s="38" t="s">
        <v>1273</v>
      </c>
    </row>
    <row r="525" spans="1:3" x14ac:dyDescent="0.25">
      <c r="A525" s="38">
        <v>679</v>
      </c>
      <c r="B525" s="38" t="s">
        <v>1983</v>
      </c>
      <c r="C525" s="38" t="s">
        <v>1276</v>
      </c>
    </row>
    <row r="526" spans="1:3" x14ac:dyDescent="0.25">
      <c r="A526" s="38">
        <v>680</v>
      </c>
      <c r="B526" s="38" t="s">
        <v>1991</v>
      </c>
      <c r="C526" s="38" t="s">
        <v>1274</v>
      </c>
    </row>
    <row r="527" spans="1:3" x14ac:dyDescent="0.25">
      <c r="A527" s="38">
        <v>681</v>
      </c>
      <c r="B527" s="38" t="s">
        <v>2006</v>
      </c>
      <c r="C527" s="38" t="s">
        <v>1274</v>
      </c>
    </row>
    <row r="528" spans="1:3" x14ac:dyDescent="0.25">
      <c r="A528" s="38">
        <v>682</v>
      </c>
      <c r="B528" s="38" t="s">
        <v>1993</v>
      </c>
      <c r="C528" s="38" t="s">
        <v>1274</v>
      </c>
    </row>
    <row r="529" spans="1:3" x14ac:dyDescent="0.25">
      <c r="A529" s="38">
        <v>683</v>
      </c>
      <c r="B529" s="38" t="s">
        <v>2276</v>
      </c>
      <c r="C529" s="38" t="s">
        <v>1276</v>
      </c>
    </row>
    <row r="530" spans="1:3" x14ac:dyDescent="0.25">
      <c r="A530" s="38">
        <v>684</v>
      </c>
      <c r="B530" s="38" t="s">
        <v>1992</v>
      </c>
      <c r="C530" s="38" t="s">
        <v>1273</v>
      </c>
    </row>
    <row r="531" spans="1:3" x14ac:dyDescent="0.25">
      <c r="A531" s="38">
        <v>685</v>
      </c>
      <c r="B531" s="38" t="s">
        <v>2255</v>
      </c>
      <c r="C531" s="38" t="s">
        <v>1273</v>
      </c>
    </row>
    <row r="532" spans="1:3" x14ac:dyDescent="0.25">
      <c r="A532" s="38">
        <v>686</v>
      </c>
      <c r="B532" s="38" t="s">
        <v>2314</v>
      </c>
      <c r="C532" s="38" t="s">
        <v>1273</v>
      </c>
    </row>
    <row r="533" spans="1:3" x14ac:dyDescent="0.25">
      <c r="A533" s="38">
        <v>687</v>
      </c>
      <c r="B533" s="38" t="s">
        <v>1995</v>
      </c>
      <c r="C533" s="38" t="s">
        <v>1276</v>
      </c>
    </row>
    <row r="534" spans="1:3" x14ac:dyDescent="0.25">
      <c r="A534" s="38">
        <v>688</v>
      </c>
      <c r="B534" s="38" t="s">
        <v>2005</v>
      </c>
      <c r="C534" s="38" t="s">
        <v>1273</v>
      </c>
    </row>
    <row r="535" spans="1:3" x14ac:dyDescent="0.25">
      <c r="A535" s="38">
        <v>689</v>
      </c>
      <c r="B535" s="38" t="s">
        <v>1990</v>
      </c>
      <c r="C535" s="38" t="s">
        <v>1276</v>
      </c>
    </row>
    <row r="536" spans="1:3" x14ac:dyDescent="0.25">
      <c r="A536" s="38">
        <v>690</v>
      </c>
      <c r="B536" s="38" t="s">
        <v>1989</v>
      </c>
      <c r="C536" s="38" t="s">
        <v>1273</v>
      </c>
    </row>
    <row r="537" spans="1:3" x14ac:dyDescent="0.25">
      <c r="A537" s="38">
        <v>691</v>
      </c>
      <c r="B537" s="38" t="s">
        <v>1994</v>
      </c>
      <c r="C537" s="38" t="s">
        <v>1276</v>
      </c>
    </row>
    <row r="538" spans="1:3" x14ac:dyDescent="0.25">
      <c r="A538" s="38">
        <v>693</v>
      </c>
      <c r="B538" s="38" t="s">
        <v>2008</v>
      </c>
      <c r="C538" s="38" t="s">
        <v>1274</v>
      </c>
    </row>
    <row r="539" spans="1:3" x14ac:dyDescent="0.25">
      <c r="A539" s="38">
        <v>694</v>
      </c>
      <c r="B539" s="38" t="s">
        <v>1996</v>
      </c>
      <c r="C539" s="38" t="s">
        <v>1273</v>
      </c>
    </row>
    <row r="540" spans="1:3" x14ac:dyDescent="0.25">
      <c r="A540" s="38">
        <v>695</v>
      </c>
      <c r="B540" s="38" t="s">
        <v>2001</v>
      </c>
      <c r="C540" s="38" t="s">
        <v>1273</v>
      </c>
    </row>
    <row r="541" spans="1:3" x14ac:dyDescent="0.25">
      <c r="A541" s="38">
        <v>696</v>
      </c>
      <c r="B541" s="38" t="s">
        <v>2007</v>
      </c>
      <c r="C541" s="38" t="s">
        <v>1273</v>
      </c>
    </row>
    <row r="542" spans="1:3" x14ac:dyDescent="0.25">
      <c r="A542" s="38">
        <v>697</v>
      </c>
      <c r="B542" s="38" t="s">
        <v>2000</v>
      </c>
      <c r="C542" s="38" t="s">
        <v>1273</v>
      </c>
    </row>
    <row r="543" spans="1:3" x14ac:dyDescent="0.25">
      <c r="A543" s="38">
        <v>698</v>
      </c>
      <c r="B543" s="38" t="s">
        <v>1998</v>
      </c>
      <c r="C543" s="38" t="s">
        <v>1273</v>
      </c>
    </row>
    <row r="544" spans="1:3" x14ac:dyDescent="0.25">
      <c r="A544" s="38">
        <v>699</v>
      </c>
      <c r="B544" s="38" t="s">
        <v>2344</v>
      </c>
      <c r="C544" s="38" t="s">
        <v>1275</v>
      </c>
    </row>
    <row r="545" spans="1:3" x14ac:dyDescent="0.25">
      <c r="A545" s="38">
        <v>701</v>
      </c>
      <c r="B545" s="38" t="s">
        <v>1999</v>
      </c>
      <c r="C545" s="38" t="s">
        <v>1273</v>
      </c>
    </row>
    <row r="546" spans="1:3" x14ac:dyDescent="0.25">
      <c r="A546" s="38">
        <v>703</v>
      </c>
      <c r="B546" s="38" t="s">
        <v>1654</v>
      </c>
      <c r="C546" s="38" t="s">
        <v>1276</v>
      </c>
    </row>
    <row r="547" spans="1:3" x14ac:dyDescent="0.25">
      <c r="A547" s="38">
        <v>705</v>
      </c>
      <c r="B547" s="38" t="s">
        <v>1655</v>
      </c>
      <c r="C547" s="38" t="s">
        <v>1276</v>
      </c>
    </row>
    <row r="548" spans="1:3" x14ac:dyDescent="0.25">
      <c r="A548" s="38">
        <v>706</v>
      </c>
      <c r="B548" s="38" t="s">
        <v>2362</v>
      </c>
      <c r="C548" s="38" t="s">
        <v>1273</v>
      </c>
    </row>
    <row r="549" spans="1:3" x14ac:dyDescent="0.25">
      <c r="A549" s="38">
        <v>707</v>
      </c>
      <c r="B549" s="38" t="s">
        <v>1656</v>
      </c>
      <c r="C549" s="38" t="s">
        <v>1273</v>
      </c>
    </row>
    <row r="550" spans="1:3" x14ac:dyDescent="0.25">
      <c r="A550" s="38">
        <v>708</v>
      </c>
      <c r="B550" s="38" t="s">
        <v>1657</v>
      </c>
      <c r="C550" s="38" t="s">
        <v>1273</v>
      </c>
    </row>
    <row r="551" spans="1:3" x14ac:dyDescent="0.25">
      <c r="A551" s="38">
        <v>709</v>
      </c>
      <c r="B551" s="38" t="s">
        <v>1658</v>
      </c>
      <c r="C551" s="38" t="s">
        <v>1273</v>
      </c>
    </row>
    <row r="552" spans="1:3" x14ac:dyDescent="0.25">
      <c r="A552" s="38">
        <v>710</v>
      </c>
      <c r="B552" s="38" t="s">
        <v>1659</v>
      </c>
      <c r="C552" s="38" t="s">
        <v>1273</v>
      </c>
    </row>
    <row r="553" spans="1:3" x14ac:dyDescent="0.25">
      <c r="A553" s="38">
        <v>712</v>
      </c>
      <c r="B553" s="38" t="s">
        <v>1660</v>
      </c>
      <c r="C553" s="38" t="s">
        <v>1276</v>
      </c>
    </row>
    <row r="554" spans="1:3" x14ac:dyDescent="0.25">
      <c r="A554" s="38">
        <v>713</v>
      </c>
      <c r="B554" s="38" t="s">
        <v>1661</v>
      </c>
      <c r="C554" s="38" t="s">
        <v>1273</v>
      </c>
    </row>
    <row r="555" spans="1:3" x14ac:dyDescent="0.25">
      <c r="A555" s="38">
        <v>714</v>
      </c>
      <c r="B555" s="38" t="s">
        <v>1662</v>
      </c>
      <c r="C555" s="38" t="s">
        <v>1273</v>
      </c>
    </row>
    <row r="556" spans="1:3" x14ac:dyDescent="0.25">
      <c r="A556" s="38">
        <v>715</v>
      </c>
      <c r="B556" s="38" t="s">
        <v>1663</v>
      </c>
      <c r="C556" s="38" t="s">
        <v>1273</v>
      </c>
    </row>
    <row r="557" spans="1:3" x14ac:dyDescent="0.25">
      <c r="A557" s="38">
        <v>716</v>
      </c>
      <c r="B557" s="38" t="s">
        <v>1664</v>
      </c>
      <c r="C557" s="38" t="s">
        <v>1276</v>
      </c>
    </row>
    <row r="558" spans="1:3" x14ac:dyDescent="0.25">
      <c r="A558" s="38">
        <v>717</v>
      </c>
      <c r="B558" s="38" t="s">
        <v>1665</v>
      </c>
      <c r="C558" s="38" t="s">
        <v>1273</v>
      </c>
    </row>
    <row r="559" spans="1:3" x14ac:dyDescent="0.25">
      <c r="A559" s="38">
        <v>718</v>
      </c>
      <c r="B559" s="38" t="s">
        <v>1666</v>
      </c>
      <c r="C559" s="38" t="s">
        <v>1273</v>
      </c>
    </row>
    <row r="560" spans="1:3" x14ac:dyDescent="0.25">
      <c r="A560" s="38">
        <v>719</v>
      </c>
      <c r="B560" s="38" t="s">
        <v>1667</v>
      </c>
      <c r="C560" s="38" t="s">
        <v>1273</v>
      </c>
    </row>
    <row r="561" spans="1:3" x14ac:dyDescent="0.25">
      <c r="A561" s="38">
        <v>720</v>
      </c>
      <c r="B561" s="38" t="s">
        <v>1668</v>
      </c>
      <c r="C561" s="38" t="s">
        <v>1276</v>
      </c>
    </row>
    <row r="562" spans="1:3" x14ac:dyDescent="0.25">
      <c r="A562" s="38">
        <v>721</v>
      </c>
      <c r="B562" s="38" t="s">
        <v>1669</v>
      </c>
      <c r="C562" s="38" t="s">
        <v>1273</v>
      </c>
    </row>
    <row r="563" spans="1:3" x14ac:dyDescent="0.25">
      <c r="A563" s="38">
        <v>722</v>
      </c>
      <c r="B563" s="38" t="s">
        <v>1670</v>
      </c>
      <c r="C563" s="38" t="s">
        <v>1273</v>
      </c>
    </row>
    <row r="564" spans="1:3" x14ac:dyDescent="0.25">
      <c r="A564" s="38">
        <v>723</v>
      </c>
      <c r="B564" s="38" t="s">
        <v>1671</v>
      </c>
      <c r="C564" s="38" t="s">
        <v>1273</v>
      </c>
    </row>
    <row r="565" spans="1:3" x14ac:dyDescent="0.25">
      <c r="A565" s="38">
        <v>724</v>
      </c>
      <c r="B565" s="38" t="s">
        <v>1672</v>
      </c>
      <c r="C565" s="38" t="s">
        <v>1273</v>
      </c>
    </row>
    <row r="566" spans="1:3" x14ac:dyDescent="0.25">
      <c r="A566" s="38">
        <v>725</v>
      </c>
      <c r="B566" s="38" t="s">
        <v>1673</v>
      </c>
      <c r="C566" s="38" t="s">
        <v>1273</v>
      </c>
    </row>
    <row r="567" spans="1:3" x14ac:dyDescent="0.25">
      <c r="A567" s="38">
        <v>726</v>
      </c>
      <c r="B567" s="38" t="s">
        <v>1674</v>
      </c>
      <c r="C567" s="38" t="s">
        <v>1273</v>
      </c>
    </row>
    <row r="568" spans="1:3" x14ac:dyDescent="0.25">
      <c r="A568" s="38">
        <v>727</v>
      </c>
      <c r="B568" s="38" t="s">
        <v>1675</v>
      </c>
      <c r="C568" s="38" t="s">
        <v>1276</v>
      </c>
    </row>
    <row r="569" spans="1:3" x14ac:dyDescent="0.25">
      <c r="A569" s="38">
        <v>728</v>
      </c>
      <c r="B569" s="38" t="s">
        <v>1676</v>
      </c>
      <c r="C569" s="38" t="s">
        <v>1276</v>
      </c>
    </row>
    <row r="570" spans="1:3" x14ac:dyDescent="0.25">
      <c r="A570" s="38">
        <v>729</v>
      </c>
      <c r="B570" s="38" t="s">
        <v>1677</v>
      </c>
      <c r="C570" s="38" t="s">
        <v>1276</v>
      </c>
    </row>
    <row r="571" spans="1:3" x14ac:dyDescent="0.25">
      <c r="A571" s="38">
        <v>730</v>
      </c>
      <c r="B571" s="38" t="s">
        <v>1678</v>
      </c>
      <c r="C571" s="38" t="s">
        <v>1275</v>
      </c>
    </row>
    <row r="572" spans="1:3" x14ac:dyDescent="0.25">
      <c r="A572" s="38">
        <v>731</v>
      </c>
      <c r="B572" s="38" t="s">
        <v>1679</v>
      </c>
      <c r="C572" s="38" t="s">
        <v>1276</v>
      </c>
    </row>
    <row r="573" spans="1:3" x14ac:dyDescent="0.25">
      <c r="A573" s="38">
        <v>732</v>
      </c>
      <c r="B573" s="38" t="s">
        <v>1680</v>
      </c>
      <c r="C573" s="38" t="s">
        <v>1276</v>
      </c>
    </row>
    <row r="574" spans="1:3" x14ac:dyDescent="0.25">
      <c r="A574" s="38">
        <v>733</v>
      </c>
      <c r="B574" s="38" t="s">
        <v>1681</v>
      </c>
      <c r="C574" s="38" t="s">
        <v>1275</v>
      </c>
    </row>
    <row r="575" spans="1:3" x14ac:dyDescent="0.25">
      <c r="A575" s="38">
        <v>734</v>
      </c>
      <c r="B575" s="38" t="s">
        <v>1682</v>
      </c>
      <c r="C575" s="38" t="s">
        <v>1273</v>
      </c>
    </row>
    <row r="576" spans="1:3" x14ac:dyDescent="0.25">
      <c r="A576" s="38">
        <v>735</v>
      </c>
      <c r="B576" s="38" t="s">
        <v>1683</v>
      </c>
      <c r="C576" s="38" t="s">
        <v>1273</v>
      </c>
    </row>
    <row r="577" spans="1:3" x14ac:dyDescent="0.25">
      <c r="A577" s="38">
        <v>736</v>
      </c>
      <c r="B577" s="38" t="s">
        <v>1684</v>
      </c>
      <c r="C577" s="38" t="s">
        <v>1276</v>
      </c>
    </row>
    <row r="578" spans="1:3" x14ac:dyDescent="0.25">
      <c r="A578" s="38">
        <v>737</v>
      </c>
      <c r="B578" s="38" t="s">
        <v>1685</v>
      </c>
      <c r="C578" s="38" t="s">
        <v>1276</v>
      </c>
    </row>
    <row r="579" spans="1:3" x14ac:dyDescent="0.25">
      <c r="A579" s="38">
        <v>738</v>
      </c>
      <c r="B579" s="38" t="s">
        <v>1686</v>
      </c>
      <c r="C579" s="38" t="s">
        <v>1273</v>
      </c>
    </row>
    <row r="580" spans="1:3" x14ac:dyDescent="0.25">
      <c r="A580" s="38">
        <v>739</v>
      </c>
      <c r="B580" s="38" t="s">
        <v>1687</v>
      </c>
      <c r="C580" s="38" t="s">
        <v>1273</v>
      </c>
    </row>
    <row r="581" spans="1:3" x14ac:dyDescent="0.25">
      <c r="A581" s="38">
        <v>740</v>
      </c>
      <c r="B581" s="38" t="s">
        <v>1688</v>
      </c>
      <c r="C581" s="38" t="s">
        <v>1276</v>
      </c>
    </row>
    <row r="582" spans="1:3" x14ac:dyDescent="0.25">
      <c r="A582" s="38">
        <v>741</v>
      </c>
      <c r="B582" s="38" t="s">
        <v>2254</v>
      </c>
      <c r="C582" s="38" t="s">
        <v>1276</v>
      </c>
    </row>
    <row r="583" spans="1:3" x14ac:dyDescent="0.25">
      <c r="A583" s="38">
        <v>742</v>
      </c>
      <c r="B583" s="38" t="s">
        <v>1689</v>
      </c>
      <c r="C583" s="38" t="s">
        <v>1274</v>
      </c>
    </row>
    <row r="584" spans="1:3" x14ac:dyDescent="0.25">
      <c r="A584" s="38">
        <v>743</v>
      </c>
      <c r="B584" s="38" t="s">
        <v>1690</v>
      </c>
      <c r="C584" s="38" t="s">
        <v>1273</v>
      </c>
    </row>
    <row r="585" spans="1:3" x14ac:dyDescent="0.25">
      <c r="A585" s="38">
        <v>744</v>
      </c>
      <c r="B585" s="38" t="s">
        <v>1691</v>
      </c>
      <c r="C585" s="38" t="s">
        <v>1273</v>
      </c>
    </row>
    <row r="586" spans="1:3" x14ac:dyDescent="0.25">
      <c r="A586" s="38">
        <v>745</v>
      </c>
      <c r="B586" s="38" t="s">
        <v>1692</v>
      </c>
      <c r="C586" s="38" t="s">
        <v>1273</v>
      </c>
    </row>
    <row r="587" spans="1:3" x14ac:dyDescent="0.25">
      <c r="A587" s="38">
        <v>746</v>
      </c>
      <c r="B587" s="38" t="s">
        <v>1693</v>
      </c>
      <c r="C587" s="38" t="s">
        <v>1276</v>
      </c>
    </row>
    <row r="588" spans="1:3" x14ac:dyDescent="0.25">
      <c r="A588" s="38">
        <v>747</v>
      </c>
      <c r="B588" s="38" t="s">
        <v>1694</v>
      </c>
      <c r="C588" s="38" t="s">
        <v>1276</v>
      </c>
    </row>
    <row r="589" spans="1:3" x14ac:dyDescent="0.25">
      <c r="A589" s="38">
        <v>748</v>
      </c>
      <c r="B589" s="38" t="s">
        <v>2370</v>
      </c>
      <c r="C589" s="38" t="s">
        <v>1276</v>
      </c>
    </row>
    <row r="590" spans="1:3" x14ac:dyDescent="0.25">
      <c r="A590" s="38">
        <v>749</v>
      </c>
      <c r="B590" s="38" t="s">
        <v>1695</v>
      </c>
      <c r="C590" s="38" t="s">
        <v>1276</v>
      </c>
    </row>
    <row r="591" spans="1:3" x14ac:dyDescent="0.25">
      <c r="A591" s="38">
        <v>750</v>
      </c>
      <c r="B591" s="38" t="s">
        <v>1696</v>
      </c>
      <c r="C591" s="38" t="s">
        <v>1275</v>
      </c>
    </row>
    <row r="592" spans="1:3" x14ac:dyDescent="0.25">
      <c r="A592" s="38">
        <v>751</v>
      </c>
      <c r="B592" s="38" t="s">
        <v>2253</v>
      </c>
      <c r="C592" s="38" t="s">
        <v>1275</v>
      </c>
    </row>
    <row r="593" spans="1:3" x14ac:dyDescent="0.25">
      <c r="A593" s="38">
        <v>752</v>
      </c>
      <c r="B593" s="38" t="s">
        <v>1697</v>
      </c>
      <c r="C593" s="38" t="s">
        <v>1276</v>
      </c>
    </row>
    <row r="594" spans="1:3" x14ac:dyDescent="0.25">
      <c r="A594" s="38">
        <v>753</v>
      </c>
      <c r="B594" s="38" t="s">
        <v>1698</v>
      </c>
      <c r="C594" s="38" t="s">
        <v>1273</v>
      </c>
    </row>
    <row r="595" spans="1:3" x14ac:dyDescent="0.25">
      <c r="A595" s="38">
        <v>754</v>
      </c>
      <c r="B595" s="38" t="s">
        <v>1699</v>
      </c>
      <c r="C595" s="38" t="s">
        <v>1276</v>
      </c>
    </row>
    <row r="596" spans="1:3" x14ac:dyDescent="0.25">
      <c r="A596" s="38">
        <v>755</v>
      </c>
      <c r="B596" s="38" t="s">
        <v>1700</v>
      </c>
      <c r="C596" s="38" t="s">
        <v>1273</v>
      </c>
    </row>
    <row r="597" spans="1:3" x14ac:dyDescent="0.25">
      <c r="A597" s="38">
        <v>756</v>
      </c>
      <c r="B597" s="38" t="s">
        <v>1701</v>
      </c>
      <c r="C597" s="38" t="s">
        <v>1276</v>
      </c>
    </row>
    <row r="598" spans="1:3" x14ac:dyDescent="0.25">
      <c r="A598" s="38">
        <v>757</v>
      </c>
      <c r="B598" s="38" t="s">
        <v>1702</v>
      </c>
      <c r="C598" s="38" t="s">
        <v>1276</v>
      </c>
    </row>
    <row r="599" spans="1:3" x14ac:dyDescent="0.25">
      <c r="A599" s="38">
        <v>758</v>
      </c>
      <c r="B599" s="38" t="s">
        <v>2405</v>
      </c>
      <c r="C599" s="38" t="s">
        <v>1276</v>
      </c>
    </row>
    <row r="600" spans="1:3" x14ac:dyDescent="0.25">
      <c r="A600" s="38">
        <v>759</v>
      </c>
      <c r="B600" s="38" t="s">
        <v>1703</v>
      </c>
      <c r="C600" s="38" t="s">
        <v>1273</v>
      </c>
    </row>
    <row r="601" spans="1:3" x14ac:dyDescent="0.25">
      <c r="A601" s="38">
        <v>760</v>
      </c>
      <c r="B601" s="38" t="s">
        <v>1704</v>
      </c>
      <c r="C601" s="38" t="s">
        <v>1276</v>
      </c>
    </row>
    <row r="602" spans="1:3" x14ac:dyDescent="0.25">
      <c r="A602" s="38">
        <v>761</v>
      </c>
      <c r="B602" s="38" t="s">
        <v>1705</v>
      </c>
      <c r="C602" s="38" t="s">
        <v>1273</v>
      </c>
    </row>
    <row r="603" spans="1:3" x14ac:dyDescent="0.25">
      <c r="A603" s="38">
        <v>763</v>
      </c>
      <c r="B603" s="38" t="s">
        <v>1706</v>
      </c>
      <c r="C603" s="38" t="s">
        <v>1276</v>
      </c>
    </row>
    <row r="604" spans="1:3" x14ac:dyDescent="0.25">
      <c r="A604" s="38">
        <v>764</v>
      </c>
      <c r="B604" s="38" t="s">
        <v>1707</v>
      </c>
      <c r="C604" s="38" t="s">
        <v>1275</v>
      </c>
    </row>
    <row r="605" spans="1:3" x14ac:dyDescent="0.25">
      <c r="A605" s="38">
        <v>765</v>
      </c>
      <c r="B605" s="38" t="s">
        <v>1708</v>
      </c>
      <c r="C605" s="38" t="s">
        <v>1275</v>
      </c>
    </row>
    <row r="606" spans="1:3" x14ac:dyDescent="0.25">
      <c r="A606" s="38">
        <v>766</v>
      </c>
      <c r="B606" s="38" t="s">
        <v>1709</v>
      </c>
      <c r="C606" s="38" t="s">
        <v>1275</v>
      </c>
    </row>
    <row r="607" spans="1:3" x14ac:dyDescent="0.25">
      <c r="A607" s="38">
        <v>767</v>
      </c>
      <c r="B607" s="38" t="s">
        <v>2348</v>
      </c>
      <c r="C607" s="38" t="s">
        <v>1275</v>
      </c>
    </row>
    <row r="608" spans="1:3" x14ac:dyDescent="0.25">
      <c r="A608" s="38">
        <v>768</v>
      </c>
      <c r="B608" s="38" t="s">
        <v>2322</v>
      </c>
      <c r="C608" s="38" t="s">
        <v>1273</v>
      </c>
    </row>
    <row r="609" spans="1:3" x14ac:dyDescent="0.25">
      <c r="A609" s="38">
        <v>769</v>
      </c>
      <c r="B609" s="38" t="s">
        <v>2190</v>
      </c>
      <c r="C609" s="38" t="s">
        <v>1273</v>
      </c>
    </row>
    <row r="610" spans="1:3" x14ac:dyDescent="0.25">
      <c r="A610" s="38">
        <v>770</v>
      </c>
      <c r="B610" s="38" t="s">
        <v>1710</v>
      </c>
      <c r="C610" s="38" t="s">
        <v>1276</v>
      </c>
    </row>
    <row r="611" spans="1:3" x14ac:dyDescent="0.25">
      <c r="A611" s="38">
        <v>771</v>
      </c>
      <c r="B611" s="38" t="s">
        <v>1711</v>
      </c>
      <c r="C611" s="38" t="s">
        <v>1276</v>
      </c>
    </row>
    <row r="612" spans="1:3" x14ac:dyDescent="0.25">
      <c r="A612" s="38">
        <v>772</v>
      </c>
      <c r="B612" s="38" t="s">
        <v>1712</v>
      </c>
      <c r="C612" s="38" t="s">
        <v>1274</v>
      </c>
    </row>
    <row r="613" spans="1:3" x14ac:dyDescent="0.25">
      <c r="A613" s="38">
        <v>773</v>
      </c>
      <c r="B613" s="38" t="s">
        <v>1713</v>
      </c>
      <c r="C613" s="38" t="s">
        <v>1274</v>
      </c>
    </row>
    <row r="614" spans="1:3" x14ac:dyDescent="0.25">
      <c r="A614" s="38">
        <v>774</v>
      </c>
      <c r="B614" s="38" t="s">
        <v>1714</v>
      </c>
      <c r="C614" s="38" t="s">
        <v>1276</v>
      </c>
    </row>
    <row r="615" spans="1:3" x14ac:dyDescent="0.25">
      <c r="A615" s="38">
        <v>775</v>
      </c>
      <c r="B615" s="38" t="s">
        <v>2356</v>
      </c>
      <c r="C615" s="38" t="s">
        <v>1276</v>
      </c>
    </row>
    <row r="616" spans="1:3" x14ac:dyDescent="0.25">
      <c r="A616" s="38">
        <v>776</v>
      </c>
      <c r="B616" s="38" t="s">
        <v>1715</v>
      </c>
      <c r="C616" s="38" t="s">
        <v>1274</v>
      </c>
    </row>
    <row r="617" spans="1:3" x14ac:dyDescent="0.25">
      <c r="A617" s="38">
        <v>777</v>
      </c>
      <c r="B617" s="38" t="s">
        <v>1716</v>
      </c>
      <c r="C617" s="38" t="s">
        <v>1274</v>
      </c>
    </row>
    <row r="618" spans="1:3" x14ac:dyDescent="0.25">
      <c r="A618" s="38">
        <v>778</v>
      </c>
      <c r="B618" s="38" t="s">
        <v>1717</v>
      </c>
      <c r="C618" s="38" t="s">
        <v>1276</v>
      </c>
    </row>
    <row r="619" spans="1:3" x14ac:dyDescent="0.25">
      <c r="A619" s="38">
        <v>779</v>
      </c>
      <c r="B619" s="38" t="s">
        <v>1718</v>
      </c>
      <c r="C619" s="38" t="s">
        <v>1276</v>
      </c>
    </row>
    <row r="620" spans="1:3" x14ac:dyDescent="0.25">
      <c r="A620" s="38">
        <v>780</v>
      </c>
      <c r="B620" s="38" t="s">
        <v>1719</v>
      </c>
      <c r="C620" s="38" t="s">
        <v>1275</v>
      </c>
    </row>
    <row r="621" spans="1:3" x14ac:dyDescent="0.25">
      <c r="A621" s="38">
        <v>781</v>
      </c>
      <c r="B621" s="38" t="s">
        <v>1720</v>
      </c>
      <c r="C621" s="38" t="s">
        <v>1275</v>
      </c>
    </row>
    <row r="622" spans="1:3" x14ac:dyDescent="0.25">
      <c r="A622" s="38">
        <v>782</v>
      </c>
      <c r="B622" s="38" t="s">
        <v>2325</v>
      </c>
      <c r="C622" s="38" t="s">
        <v>1276</v>
      </c>
    </row>
    <row r="623" spans="1:3" x14ac:dyDescent="0.25">
      <c r="A623" s="38">
        <v>783</v>
      </c>
      <c r="B623" s="38" t="s">
        <v>1721</v>
      </c>
      <c r="C623" s="38" t="s">
        <v>1275</v>
      </c>
    </row>
    <row r="624" spans="1:3" x14ac:dyDescent="0.25">
      <c r="A624" s="38">
        <v>784</v>
      </c>
      <c r="B624" s="38" t="s">
        <v>1722</v>
      </c>
      <c r="C624" s="38" t="s">
        <v>1273</v>
      </c>
    </row>
    <row r="625" spans="1:3" x14ac:dyDescent="0.25">
      <c r="A625" s="38">
        <v>785</v>
      </c>
      <c r="B625" s="38" t="s">
        <v>2366</v>
      </c>
      <c r="C625" s="38" t="s">
        <v>1273</v>
      </c>
    </row>
    <row r="626" spans="1:3" x14ac:dyDescent="0.25">
      <c r="A626" s="38">
        <v>786</v>
      </c>
      <c r="B626" s="38" t="s">
        <v>1723</v>
      </c>
      <c r="C626" s="38" t="s">
        <v>1273</v>
      </c>
    </row>
    <row r="627" spans="1:3" x14ac:dyDescent="0.25">
      <c r="A627" s="38">
        <v>787</v>
      </c>
      <c r="B627" s="38" t="s">
        <v>1724</v>
      </c>
      <c r="C627" s="38" t="s">
        <v>1273</v>
      </c>
    </row>
    <row r="628" spans="1:3" x14ac:dyDescent="0.25">
      <c r="A628" s="38">
        <v>788</v>
      </c>
      <c r="B628" s="38" t="s">
        <v>1725</v>
      </c>
      <c r="C628" s="38" t="s">
        <v>1273</v>
      </c>
    </row>
    <row r="629" spans="1:3" x14ac:dyDescent="0.25">
      <c r="A629" s="38">
        <v>789</v>
      </c>
      <c r="B629" s="38" t="s">
        <v>2191</v>
      </c>
      <c r="C629" s="38" t="s">
        <v>1274</v>
      </c>
    </row>
    <row r="630" spans="1:3" x14ac:dyDescent="0.25">
      <c r="A630" s="38">
        <v>790</v>
      </c>
      <c r="B630" s="38" t="s">
        <v>1726</v>
      </c>
      <c r="C630" s="38" t="s">
        <v>1273</v>
      </c>
    </row>
    <row r="631" spans="1:3" x14ac:dyDescent="0.25">
      <c r="A631" s="38">
        <v>791</v>
      </c>
      <c r="B631" s="38" t="s">
        <v>1727</v>
      </c>
      <c r="C631" s="38" t="s">
        <v>1273</v>
      </c>
    </row>
    <row r="632" spans="1:3" x14ac:dyDescent="0.25">
      <c r="A632" s="38">
        <v>792</v>
      </c>
      <c r="B632" s="38" t="s">
        <v>2192</v>
      </c>
      <c r="C632" s="38" t="s">
        <v>1273</v>
      </c>
    </row>
    <row r="633" spans="1:3" x14ac:dyDescent="0.25">
      <c r="A633" s="38">
        <v>793</v>
      </c>
      <c r="B633" s="38" t="s">
        <v>2173</v>
      </c>
      <c r="C633" s="38" t="s">
        <v>1273</v>
      </c>
    </row>
    <row r="634" spans="1:3" x14ac:dyDescent="0.25">
      <c r="A634" s="38">
        <v>794</v>
      </c>
      <c r="B634" s="38" t="s">
        <v>1728</v>
      </c>
      <c r="C634" s="38" t="s">
        <v>1273</v>
      </c>
    </row>
    <row r="635" spans="1:3" x14ac:dyDescent="0.25">
      <c r="A635" s="38">
        <v>795</v>
      </c>
      <c r="B635" s="38" t="s">
        <v>1729</v>
      </c>
      <c r="C635" s="38" t="s">
        <v>1274</v>
      </c>
    </row>
    <row r="636" spans="1:3" x14ac:dyDescent="0.25">
      <c r="A636" s="38">
        <v>796</v>
      </c>
      <c r="B636" s="38" t="s">
        <v>1730</v>
      </c>
      <c r="C636" s="38" t="s">
        <v>1276</v>
      </c>
    </row>
    <row r="637" spans="1:3" s="75" customFormat="1" x14ac:dyDescent="0.25">
      <c r="A637" s="83">
        <v>797</v>
      </c>
      <c r="B637" s="83" t="s">
        <v>2463</v>
      </c>
      <c r="C637" s="83" t="s">
        <v>1273</v>
      </c>
    </row>
    <row r="638" spans="1:3" x14ac:dyDescent="0.25">
      <c r="A638" s="38">
        <v>798</v>
      </c>
      <c r="B638" s="38" t="s">
        <v>2271</v>
      </c>
      <c r="C638" s="38" t="s">
        <v>1274</v>
      </c>
    </row>
    <row r="639" spans="1:3" x14ac:dyDescent="0.25">
      <c r="A639" s="38">
        <v>799</v>
      </c>
      <c r="B639" s="38" t="s">
        <v>1731</v>
      </c>
      <c r="C639" s="38" t="s">
        <v>1276</v>
      </c>
    </row>
    <row r="640" spans="1:3" x14ac:dyDescent="0.25">
      <c r="A640" s="38">
        <v>800</v>
      </c>
      <c r="B640" s="38" t="s">
        <v>1732</v>
      </c>
      <c r="C640" s="38" t="s">
        <v>1273</v>
      </c>
    </row>
    <row r="641" spans="1:3" x14ac:dyDescent="0.25">
      <c r="A641" s="38">
        <v>801</v>
      </c>
      <c r="B641" s="38" t="s">
        <v>1733</v>
      </c>
      <c r="C641" s="38" t="s">
        <v>1273</v>
      </c>
    </row>
    <row r="642" spans="1:3" x14ac:dyDescent="0.25">
      <c r="A642" s="38">
        <v>802</v>
      </c>
      <c r="B642" s="38" t="s">
        <v>2393</v>
      </c>
      <c r="C642" s="38" t="s">
        <v>1274</v>
      </c>
    </row>
    <row r="643" spans="1:3" x14ac:dyDescent="0.25">
      <c r="A643" s="38">
        <v>803</v>
      </c>
      <c r="B643" s="38" t="s">
        <v>1734</v>
      </c>
      <c r="C643" s="38" t="s">
        <v>1274</v>
      </c>
    </row>
    <row r="644" spans="1:3" x14ac:dyDescent="0.25">
      <c r="A644" s="38">
        <v>804</v>
      </c>
      <c r="B644" s="38" t="s">
        <v>2332</v>
      </c>
      <c r="C644" s="38" t="s">
        <v>1274</v>
      </c>
    </row>
    <row r="645" spans="1:3" x14ac:dyDescent="0.25">
      <c r="A645" s="38">
        <v>805</v>
      </c>
      <c r="B645" s="38" t="s">
        <v>1735</v>
      </c>
      <c r="C645" s="38" t="s">
        <v>1276</v>
      </c>
    </row>
    <row r="646" spans="1:3" x14ac:dyDescent="0.25">
      <c r="A646" s="38">
        <v>806</v>
      </c>
      <c r="B646" s="38" t="s">
        <v>2386</v>
      </c>
      <c r="C646" s="38" t="s">
        <v>1276</v>
      </c>
    </row>
    <row r="647" spans="1:3" x14ac:dyDescent="0.25">
      <c r="A647" s="38">
        <v>807</v>
      </c>
      <c r="B647" s="38" t="s">
        <v>2358</v>
      </c>
      <c r="C647" s="38" t="s">
        <v>1276</v>
      </c>
    </row>
    <row r="648" spans="1:3" x14ac:dyDescent="0.25">
      <c r="A648" s="38">
        <v>808</v>
      </c>
      <c r="B648" s="38" t="s">
        <v>1736</v>
      </c>
      <c r="C648" s="38" t="s">
        <v>1276</v>
      </c>
    </row>
    <row r="649" spans="1:3" x14ac:dyDescent="0.25">
      <c r="A649" s="38">
        <v>809</v>
      </c>
      <c r="B649" s="38" t="s">
        <v>2250</v>
      </c>
      <c r="C649" s="38" t="s">
        <v>1276</v>
      </c>
    </row>
    <row r="650" spans="1:3" x14ac:dyDescent="0.25">
      <c r="A650" s="38">
        <v>810</v>
      </c>
      <c r="B650" s="38" t="s">
        <v>1737</v>
      </c>
      <c r="C650" s="38" t="s">
        <v>1273</v>
      </c>
    </row>
    <row r="651" spans="1:3" x14ac:dyDescent="0.25">
      <c r="A651" s="38">
        <v>811</v>
      </c>
      <c r="B651" s="38" t="s">
        <v>1738</v>
      </c>
      <c r="C651" s="38" t="s">
        <v>1273</v>
      </c>
    </row>
    <row r="652" spans="1:3" x14ac:dyDescent="0.25">
      <c r="A652" s="38">
        <v>812</v>
      </c>
      <c r="B652" s="38" t="s">
        <v>1739</v>
      </c>
      <c r="C652" s="38" t="s">
        <v>1273</v>
      </c>
    </row>
    <row r="653" spans="1:3" x14ac:dyDescent="0.25">
      <c r="A653" s="38">
        <v>813</v>
      </c>
      <c r="B653" s="38" t="s">
        <v>2163</v>
      </c>
      <c r="C653" s="38" t="s">
        <v>1273</v>
      </c>
    </row>
    <row r="654" spans="1:3" x14ac:dyDescent="0.25">
      <c r="A654" s="38">
        <v>815</v>
      </c>
      <c r="B654" s="38" t="s">
        <v>1740</v>
      </c>
      <c r="C654" s="38" t="s">
        <v>1273</v>
      </c>
    </row>
    <row r="655" spans="1:3" x14ac:dyDescent="0.25">
      <c r="A655" s="38">
        <v>816</v>
      </c>
      <c r="B655" s="38" t="s">
        <v>1741</v>
      </c>
      <c r="C655" s="38" t="s">
        <v>1273</v>
      </c>
    </row>
    <row r="656" spans="1:3" x14ac:dyDescent="0.25">
      <c r="A656" s="38">
        <v>817</v>
      </c>
      <c r="B656" s="38" t="s">
        <v>1742</v>
      </c>
      <c r="C656" s="38" t="s">
        <v>1275</v>
      </c>
    </row>
    <row r="657" spans="1:3" x14ac:dyDescent="0.25">
      <c r="A657" s="38">
        <v>818</v>
      </c>
      <c r="B657" s="38" t="s">
        <v>1743</v>
      </c>
      <c r="C657" s="38" t="s">
        <v>1273</v>
      </c>
    </row>
    <row r="658" spans="1:3" x14ac:dyDescent="0.25">
      <c r="A658" s="38">
        <v>819</v>
      </c>
      <c r="B658" s="38" t="s">
        <v>1744</v>
      </c>
      <c r="C658" s="38" t="s">
        <v>1276</v>
      </c>
    </row>
    <row r="659" spans="1:3" x14ac:dyDescent="0.25">
      <c r="A659" s="38">
        <v>821</v>
      </c>
      <c r="B659" s="38" t="s">
        <v>1745</v>
      </c>
      <c r="C659" s="38" t="s">
        <v>1273</v>
      </c>
    </row>
    <row r="660" spans="1:3" x14ac:dyDescent="0.25">
      <c r="A660" s="38">
        <v>822</v>
      </c>
      <c r="B660" s="38" t="s">
        <v>1746</v>
      </c>
      <c r="C660" s="38" t="s">
        <v>1274</v>
      </c>
    </row>
    <row r="661" spans="1:3" x14ac:dyDescent="0.25">
      <c r="A661" s="38">
        <v>823</v>
      </c>
      <c r="B661" s="38" t="s">
        <v>1747</v>
      </c>
      <c r="C661" s="38" t="s">
        <v>1273</v>
      </c>
    </row>
    <row r="662" spans="1:3" x14ac:dyDescent="0.25">
      <c r="A662" s="38">
        <v>824</v>
      </c>
      <c r="B662" s="38" t="s">
        <v>1748</v>
      </c>
      <c r="C662" s="38" t="s">
        <v>1274</v>
      </c>
    </row>
    <row r="663" spans="1:3" x14ac:dyDescent="0.25">
      <c r="A663" s="38">
        <v>825</v>
      </c>
      <c r="B663" s="38" t="s">
        <v>1749</v>
      </c>
      <c r="C663" s="38" t="s">
        <v>1275</v>
      </c>
    </row>
    <row r="664" spans="1:3" x14ac:dyDescent="0.25">
      <c r="A664" s="38">
        <v>826</v>
      </c>
      <c r="B664" s="38" t="s">
        <v>1750</v>
      </c>
      <c r="C664" s="38" t="s">
        <v>1273</v>
      </c>
    </row>
    <row r="665" spans="1:3" x14ac:dyDescent="0.25">
      <c r="A665" s="38">
        <v>827</v>
      </c>
      <c r="B665" s="38" t="s">
        <v>1751</v>
      </c>
      <c r="C665" s="38" t="s">
        <v>1273</v>
      </c>
    </row>
    <row r="666" spans="1:3" x14ac:dyDescent="0.25">
      <c r="A666" s="38">
        <v>828</v>
      </c>
      <c r="B666" s="38" t="s">
        <v>1752</v>
      </c>
      <c r="C666" s="38" t="s">
        <v>1273</v>
      </c>
    </row>
    <row r="667" spans="1:3" x14ac:dyDescent="0.25">
      <c r="A667" s="38">
        <v>829</v>
      </c>
      <c r="B667" s="38" t="s">
        <v>1753</v>
      </c>
      <c r="C667" s="38" t="s">
        <v>1275</v>
      </c>
    </row>
    <row r="668" spans="1:3" x14ac:dyDescent="0.25">
      <c r="A668" s="38">
        <v>830</v>
      </c>
      <c r="B668" s="38" t="s">
        <v>1754</v>
      </c>
      <c r="C668" s="38" t="s">
        <v>1274</v>
      </c>
    </row>
    <row r="669" spans="1:3" x14ac:dyDescent="0.25">
      <c r="A669" s="38">
        <v>831</v>
      </c>
      <c r="B669" s="38" t="s">
        <v>1755</v>
      </c>
      <c r="C669" s="38" t="s">
        <v>1275</v>
      </c>
    </row>
    <row r="670" spans="1:3" x14ac:dyDescent="0.25">
      <c r="A670" s="38">
        <v>832</v>
      </c>
      <c r="B670" s="38" t="s">
        <v>1756</v>
      </c>
      <c r="C670" s="38" t="s">
        <v>1276</v>
      </c>
    </row>
    <row r="671" spans="1:3" x14ac:dyDescent="0.25">
      <c r="A671" s="38">
        <v>833</v>
      </c>
      <c r="B671" s="38" t="s">
        <v>1757</v>
      </c>
      <c r="C671" s="38" t="s">
        <v>1273</v>
      </c>
    </row>
    <row r="672" spans="1:3" x14ac:dyDescent="0.25">
      <c r="A672" s="38">
        <v>834</v>
      </c>
      <c r="B672" s="38" t="s">
        <v>1758</v>
      </c>
      <c r="C672" s="38" t="s">
        <v>1273</v>
      </c>
    </row>
    <row r="673" spans="1:3" x14ac:dyDescent="0.25">
      <c r="A673" s="38">
        <v>835</v>
      </c>
      <c r="B673" s="38" t="s">
        <v>1759</v>
      </c>
      <c r="C673" s="38" t="s">
        <v>1273</v>
      </c>
    </row>
    <row r="674" spans="1:3" x14ac:dyDescent="0.25">
      <c r="A674" s="38">
        <v>836</v>
      </c>
      <c r="B674" s="38" t="s">
        <v>1760</v>
      </c>
      <c r="C674" s="38" t="s">
        <v>1273</v>
      </c>
    </row>
    <row r="675" spans="1:3" x14ac:dyDescent="0.25">
      <c r="A675" s="38">
        <v>837</v>
      </c>
      <c r="B675" s="38" t="s">
        <v>2249</v>
      </c>
      <c r="C675" s="38" t="s">
        <v>1276</v>
      </c>
    </row>
    <row r="676" spans="1:3" x14ac:dyDescent="0.25">
      <c r="A676" s="38">
        <v>838</v>
      </c>
      <c r="B676" s="38" t="s">
        <v>1761</v>
      </c>
      <c r="C676" s="38" t="s">
        <v>1274</v>
      </c>
    </row>
    <row r="677" spans="1:3" x14ac:dyDescent="0.25">
      <c r="A677" s="38">
        <v>839</v>
      </c>
      <c r="B677" s="38" t="s">
        <v>1762</v>
      </c>
      <c r="C677" s="38" t="s">
        <v>1273</v>
      </c>
    </row>
    <row r="678" spans="1:3" x14ac:dyDescent="0.25">
      <c r="A678" s="38">
        <v>840</v>
      </c>
      <c r="B678" s="38" t="s">
        <v>2380</v>
      </c>
      <c r="C678" s="38" t="s">
        <v>1276</v>
      </c>
    </row>
    <row r="679" spans="1:3" x14ac:dyDescent="0.25">
      <c r="A679" s="38">
        <v>841</v>
      </c>
      <c r="B679" s="38" t="s">
        <v>1763</v>
      </c>
      <c r="C679" s="38" t="s">
        <v>1273</v>
      </c>
    </row>
    <row r="680" spans="1:3" x14ac:dyDescent="0.25">
      <c r="A680" s="38">
        <v>842</v>
      </c>
      <c r="B680" s="38" t="s">
        <v>1764</v>
      </c>
      <c r="C680" s="38" t="s">
        <v>1274</v>
      </c>
    </row>
    <row r="681" spans="1:3" x14ac:dyDescent="0.25">
      <c r="A681" s="38">
        <v>843</v>
      </c>
      <c r="B681" s="38" t="s">
        <v>1765</v>
      </c>
      <c r="C681" s="38" t="s">
        <v>1274</v>
      </c>
    </row>
    <row r="682" spans="1:3" x14ac:dyDescent="0.25">
      <c r="A682" s="38">
        <v>844</v>
      </c>
      <c r="B682" s="38" t="s">
        <v>1766</v>
      </c>
      <c r="C682" s="38" t="s">
        <v>1274</v>
      </c>
    </row>
    <row r="683" spans="1:3" x14ac:dyDescent="0.25">
      <c r="A683" s="38">
        <v>845</v>
      </c>
      <c r="B683" s="38" t="s">
        <v>1767</v>
      </c>
      <c r="C683" s="38" t="s">
        <v>1273</v>
      </c>
    </row>
    <row r="684" spans="1:3" x14ac:dyDescent="0.25">
      <c r="A684" s="38">
        <v>849</v>
      </c>
      <c r="B684" s="38" t="s">
        <v>1768</v>
      </c>
      <c r="C684" s="38" t="s">
        <v>1273</v>
      </c>
    </row>
    <row r="685" spans="1:3" x14ac:dyDescent="0.25">
      <c r="A685" s="38">
        <v>850</v>
      </c>
      <c r="B685" s="38" t="s">
        <v>1769</v>
      </c>
      <c r="C685" s="38" t="s">
        <v>1273</v>
      </c>
    </row>
    <row r="686" spans="1:3" x14ac:dyDescent="0.25">
      <c r="A686" s="38">
        <v>851</v>
      </c>
      <c r="B686" s="38" t="s">
        <v>1770</v>
      </c>
      <c r="C686" s="38" t="s">
        <v>1276</v>
      </c>
    </row>
    <row r="687" spans="1:3" x14ac:dyDescent="0.25">
      <c r="A687" s="38">
        <v>852</v>
      </c>
      <c r="B687" s="38" t="s">
        <v>1771</v>
      </c>
      <c r="C687" s="38" t="s">
        <v>1276</v>
      </c>
    </row>
    <row r="688" spans="1:3" x14ac:dyDescent="0.25">
      <c r="A688" s="38">
        <v>853</v>
      </c>
      <c r="B688" s="38" t="s">
        <v>2333</v>
      </c>
      <c r="C688" s="38" t="s">
        <v>1276</v>
      </c>
    </row>
    <row r="689" spans="1:3" x14ac:dyDescent="0.25">
      <c r="A689" s="38">
        <v>854</v>
      </c>
      <c r="B689" s="38" t="s">
        <v>1772</v>
      </c>
      <c r="C689" s="38" t="s">
        <v>1276</v>
      </c>
    </row>
    <row r="690" spans="1:3" x14ac:dyDescent="0.25">
      <c r="A690" s="38">
        <v>855</v>
      </c>
      <c r="B690" s="38" t="s">
        <v>1773</v>
      </c>
      <c r="C690" s="38" t="s">
        <v>1276</v>
      </c>
    </row>
    <row r="691" spans="1:3" x14ac:dyDescent="0.25">
      <c r="A691" s="38">
        <v>856</v>
      </c>
      <c r="B691" s="38" t="s">
        <v>1774</v>
      </c>
      <c r="C691" s="38" t="s">
        <v>1276</v>
      </c>
    </row>
    <row r="692" spans="1:3" x14ac:dyDescent="0.25">
      <c r="A692" s="38">
        <v>857</v>
      </c>
      <c r="B692" s="38" t="s">
        <v>1775</v>
      </c>
      <c r="C692" s="38" t="s">
        <v>1276</v>
      </c>
    </row>
    <row r="693" spans="1:3" x14ac:dyDescent="0.25">
      <c r="A693" s="38">
        <v>858</v>
      </c>
      <c r="B693" s="38" t="s">
        <v>1776</v>
      </c>
      <c r="C693" s="38" t="s">
        <v>1273</v>
      </c>
    </row>
    <row r="694" spans="1:3" x14ac:dyDescent="0.25">
      <c r="A694" s="38">
        <v>859</v>
      </c>
      <c r="B694" s="38" t="s">
        <v>1777</v>
      </c>
      <c r="C694" s="38" t="s">
        <v>1274</v>
      </c>
    </row>
    <row r="695" spans="1:3" x14ac:dyDescent="0.25">
      <c r="A695" s="38">
        <v>860</v>
      </c>
      <c r="B695" s="38" t="s">
        <v>1778</v>
      </c>
      <c r="C695" s="38" t="s">
        <v>1273</v>
      </c>
    </row>
    <row r="696" spans="1:3" x14ac:dyDescent="0.25">
      <c r="A696" s="38">
        <v>861</v>
      </c>
      <c r="B696" s="38" t="s">
        <v>1779</v>
      </c>
      <c r="C696" s="38" t="s">
        <v>1273</v>
      </c>
    </row>
    <row r="697" spans="1:3" x14ac:dyDescent="0.25">
      <c r="A697" s="38">
        <v>862</v>
      </c>
      <c r="B697" s="38" t="s">
        <v>2349</v>
      </c>
      <c r="C697" s="38" t="s">
        <v>1276</v>
      </c>
    </row>
    <row r="698" spans="1:3" x14ac:dyDescent="0.25">
      <c r="A698" s="38">
        <v>863</v>
      </c>
      <c r="B698" s="38" t="s">
        <v>1780</v>
      </c>
      <c r="C698" s="38" t="s">
        <v>1273</v>
      </c>
    </row>
    <row r="699" spans="1:3" x14ac:dyDescent="0.25">
      <c r="A699" s="38">
        <v>864</v>
      </c>
      <c r="B699" s="38" t="s">
        <v>1781</v>
      </c>
      <c r="C699" s="38" t="s">
        <v>1276</v>
      </c>
    </row>
    <row r="700" spans="1:3" x14ac:dyDescent="0.25">
      <c r="A700" s="38">
        <v>865</v>
      </c>
      <c r="B700" s="38" t="s">
        <v>1782</v>
      </c>
      <c r="C700" s="38" t="s">
        <v>1273</v>
      </c>
    </row>
    <row r="701" spans="1:3" x14ac:dyDescent="0.25">
      <c r="A701" s="38">
        <v>866</v>
      </c>
      <c r="B701" s="38" t="s">
        <v>1783</v>
      </c>
      <c r="C701" s="38" t="s">
        <v>1273</v>
      </c>
    </row>
    <row r="702" spans="1:3" x14ac:dyDescent="0.25">
      <c r="A702" s="38">
        <v>867</v>
      </c>
      <c r="B702" s="38" t="s">
        <v>1784</v>
      </c>
      <c r="C702" s="38" t="s">
        <v>1274</v>
      </c>
    </row>
    <row r="703" spans="1:3" x14ac:dyDescent="0.25">
      <c r="A703" s="38">
        <v>868</v>
      </c>
      <c r="B703" s="38" t="s">
        <v>1785</v>
      </c>
      <c r="C703" s="38" t="s">
        <v>1273</v>
      </c>
    </row>
    <row r="704" spans="1:3" x14ac:dyDescent="0.25">
      <c r="A704" s="38">
        <v>869</v>
      </c>
      <c r="B704" s="38" t="s">
        <v>1786</v>
      </c>
      <c r="C704" s="38" t="s">
        <v>1276</v>
      </c>
    </row>
    <row r="705" spans="1:3" x14ac:dyDescent="0.25">
      <c r="A705" s="38">
        <v>870</v>
      </c>
      <c r="B705" s="38" t="s">
        <v>1787</v>
      </c>
      <c r="C705" s="38" t="s">
        <v>1275</v>
      </c>
    </row>
    <row r="706" spans="1:3" x14ac:dyDescent="0.25">
      <c r="A706" s="38">
        <v>871</v>
      </c>
      <c r="B706" s="38" t="s">
        <v>2193</v>
      </c>
      <c r="C706" s="38" t="s">
        <v>1275</v>
      </c>
    </row>
    <row r="707" spans="1:3" x14ac:dyDescent="0.25">
      <c r="A707" s="38">
        <v>872</v>
      </c>
      <c r="B707" s="38" t="s">
        <v>1788</v>
      </c>
      <c r="C707" s="38" t="s">
        <v>1276</v>
      </c>
    </row>
    <row r="708" spans="1:3" x14ac:dyDescent="0.25">
      <c r="A708" s="38">
        <v>873</v>
      </c>
      <c r="B708" s="38" t="s">
        <v>1789</v>
      </c>
      <c r="C708" s="38" t="s">
        <v>1275</v>
      </c>
    </row>
    <row r="709" spans="1:3" x14ac:dyDescent="0.25">
      <c r="A709" s="38">
        <v>874</v>
      </c>
      <c r="B709" s="38" t="s">
        <v>1790</v>
      </c>
      <c r="C709" s="38" t="s">
        <v>1276</v>
      </c>
    </row>
    <row r="710" spans="1:3" x14ac:dyDescent="0.25">
      <c r="A710" s="38">
        <v>875</v>
      </c>
      <c r="B710" s="38" t="s">
        <v>2270</v>
      </c>
      <c r="C710" s="38" t="s">
        <v>1273</v>
      </c>
    </row>
    <row r="711" spans="1:3" x14ac:dyDescent="0.25">
      <c r="A711" s="38">
        <v>876</v>
      </c>
      <c r="B711" s="38" t="s">
        <v>1791</v>
      </c>
      <c r="C711" s="38" t="s">
        <v>1273</v>
      </c>
    </row>
    <row r="712" spans="1:3" x14ac:dyDescent="0.25">
      <c r="A712" s="38">
        <v>877</v>
      </c>
      <c r="B712" s="38" t="s">
        <v>1792</v>
      </c>
      <c r="C712" s="38" t="s">
        <v>1276</v>
      </c>
    </row>
    <row r="713" spans="1:3" x14ac:dyDescent="0.25">
      <c r="A713" s="38">
        <v>878</v>
      </c>
      <c r="B713" s="38" t="s">
        <v>2158</v>
      </c>
      <c r="C713" s="38" t="s">
        <v>1276</v>
      </c>
    </row>
    <row r="714" spans="1:3" x14ac:dyDescent="0.25">
      <c r="A714" s="38">
        <v>879</v>
      </c>
      <c r="B714" s="38" t="s">
        <v>1793</v>
      </c>
      <c r="C714" s="38" t="s">
        <v>1273</v>
      </c>
    </row>
    <row r="715" spans="1:3" x14ac:dyDescent="0.25">
      <c r="A715" s="38">
        <v>880</v>
      </c>
      <c r="B715" s="38" t="s">
        <v>2398</v>
      </c>
      <c r="C715" s="38" t="s">
        <v>1275</v>
      </c>
    </row>
    <row r="716" spans="1:3" x14ac:dyDescent="0.25">
      <c r="A716" s="38">
        <v>881</v>
      </c>
      <c r="B716" s="38" t="s">
        <v>1794</v>
      </c>
      <c r="C716" s="38" t="s">
        <v>1275</v>
      </c>
    </row>
    <row r="717" spans="1:3" x14ac:dyDescent="0.25">
      <c r="A717" s="38">
        <v>882</v>
      </c>
      <c r="B717" s="38" t="s">
        <v>1795</v>
      </c>
      <c r="C717" s="38" t="s">
        <v>1276</v>
      </c>
    </row>
    <row r="718" spans="1:3" x14ac:dyDescent="0.25">
      <c r="A718" s="38">
        <v>883</v>
      </c>
      <c r="B718" s="38" t="s">
        <v>1796</v>
      </c>
      <c r="C718" s="38" t="s">
        <v>1273</v>
      </c>
    </row>
    <row r="719" spans="1:3" x14ac:dyDescent="0.25">
      <c r="A719" s="38">
        <v>884</v>
      </c>
      <c r="B719" s="38" t="s">
        <v>1797</v>
      </c>
      <c r="C719" s="38" t="s">
        <v>1273</v>
      </c>
    </row>
    <row r="720" spans="1:3" x14ac:dyDescent="0.25">
      <c r="A720" s="38">
        <v>885</v>
      </c>
      <c r="B720" s="38" t="s">
        <v>1798</v>
      </c>
      <c r="C720" s="38" t="s">
        <v>1275</v>
      </c>
    </row>
    <row r="721" spans="1:3" x14ac:dyDescent="0.25">
      <c r="A721" s="38">
        <v>886</v>
      </c>
      <c r="B721" s="38" t="s">
        <v>1799</v>
      </c>
      <c r="C721" s="38" t="s">
        <v>1276</v>
      </c>
    </row>
    <row r="722" spans="1:3" x14ac:dyDescent="0.25">
      <c r="A722" s="38">
        <v>887</v>
      </c>
      <c r="B722" s="38" t="s">
        <v>2368</v>
      </c>
      <c r="C722" s="38" t="s">
        <v>1273</v>
      </c>
    </row>
    <row r="723" spans="1:3" x14ac:dyDescent="0.25">
      <c r="A723" s="38">
        <v>888</v>
      </c>
      <c r="B723" s="38" t="s">
        <v>2267</v>
      </c>
      <c r="C723" s="38" t="s">
        <v>1276</v>
      </c>
    </row>
    <row r="724" spans="1:3" x14ac:dyDescent="0.25">
      <c r="A724" s="38">
        <v>889</v>
      </c>
      <c r="B724" s="38" t="s">
        <v>2248</v>
      </c>
      <c r="C724" s="38" t="s">
        <v>1273</v>
      </c>
    </row>
    <row r="725" spans="1:3" x14ac:dyDescent="0.25">
      <c r="A725" s="38">
        <v>890</v>
      </c>
      <c r="B725" s="38" t="s">
        <v>1800</v>
      </c>
      <c r="C725" s="38" t="s">
        <v>1275</v>
      </c>
    </row>
    <row r="726" spans="1:3" x14ac:dyDescent="0.25">
      <c r="A726" s="38">
        <v>891</v>
      </c>
      <c r="B726" s="38" t="s">
        <v>1801</v>
      </c>
      <c r="C726" s="38" t="s">
        <v>1275</v>
      </c>
    </row>
    <row r="727" spans="1:3" x14ac:dyDescent="0.25">
      <c r="A727" s="38">
        <v>892</v>
      </c>
      <c r="B727" s="38" t="s">
        <v>1802</v>
      </c>
      <c r="C727" s="38" t="s">
        <v>1273</v>
      </c>
    </row>
    <row r="728" spans="1:3" x14ac:dyDescent="0.25">
      <c r="A728" s="38">
        <v>893</v>
      </c>
      <c r="B728" s="38" t="s">
        <v>1803</v>
      </c>
      <c r="C728" s="38" t="s">
        <v>1274</v>
      </c>
    </row>
    <row r="729" spans="1:3" x14ac:dyDescent="0.25">
      <c r="A729" s="38">
        <v>894</v>
      </c>
      <c r="B729" s="38" t="s">
        <v>2147</v>
      </c>
      <c r="C729" s="38" t="s">
        <v>1276</v>
      </c>
    </row>
    <row r="730" spans="1:3" x14ac:dyDescent="0.25">
      <c r="A730" s="38">
        <v>895</v>
      </c>
      <c r="B730" s="38" t="s">
        <v>2381</v>
      </c>
      <c r="C730" s="38" t="s">
        <v>1276</v>
      </c>
    </row>
    <row r="731" spans="1:3" x14ac:dyDescent="0.25">
      <c r="A731" s="38">
        <v>896</v>
      </c>
      <c r="B731" s="38" t="s">
        <v>1804</v>
      </c>
      <c r="C731" s="38" t="s">
        <v>1273</v>
      </c>
    </row>
    <row r="732" spans="1:3" x14ac:dyDescent="0.25">
      <c r="A732" s="38">
        <v>897</v>
      </c>
      <c r="B732" s="38" t="s">
        <v>1805</v>
      </c>
      <c r="C732" s="38" t="s">
        <v>1273</v>
      </c>
    </row>
    <row r="733" spans="1:3" x14ac:dyDescent="0.25">
      <c r="A733" s="38">
        <v>899</v>
      </c>
      <c r="B733" s="38" t="s">
        <v>1806</v>
      </c>
      <c r="C733" s="38" t="s">
        <v>1274</v>
      </c>
    </row>
    <row r="734" spans="1:3" x14ac:dyDescent="0.25">
      <c r="A734" s="38">
        <v>900</v>
      </c>
      <c r="B734" s="38" t="s">
        <v>1807</v>
      </c>
      <c r="C734" s="38" t="s">
        <v>1273</v>
      </c>
    </row>
    <row r="735" spans="1:3" x14ac:dyDescent="0.25">
      <c r="A735" s="38">
        <v>901</v>
      </c>
      <c r="B735" s="38" t="s">
        <v>1808</v>
      </c>
      <c r="C735" s="38" t="s">
        <v>1273</v>
      </c>
    </row>
    <row r="736" spans="1:3" x14ac:dyDescent="0.25">
      <c r="A736" s="38">
        <v>902</v>
      </c>
      <c r="B736" s="38" t="s">
        <v>1809</v>
      </c>
      <c r="C736" s="38" t="s">
        <v>1273</v>
      </c>
    </row>
    <row r="737" spans="1:3" x14ac:dyDescent="0.25">
      <c r="A737" s="38">
        <v>903</v>
      </c>
      <c r="B737" s="38" t="s">
        <v>1810</v>
      </c>
      <c r="C737" s="38" t="s">
        <v>1276</v>
      </c>
    </row>
    <row r="738" spans="1:3" x14ac:dyDescent="0.25">
      <c r="A738" s="38">
        <v>904</v>
      </c>
      <c r="B738" s="38" t="s">
        <v>1811</v>
      </c>
      <c r="C738" s="38" t="s">
        <v>1273</v>
      </c>
    </row>
    <row r="739" spans="1:3" x14ac:dyDescent="0.25">
      <c r="A739" s="38">
        <v>905</v>
      </c>
      <c r="B739" s="38" t="s">
        <v>1812</v>
      </c>
      <c r="C739" s="38" t="s">
        <v>1276</v>
      </c>
    </row>
    <row r="740" spans="1:3" x14ac:dyDescent="0.25">
      <c r="A740" s="38">
        <v>906</v>
      </c>
      <c r="B740" s="38" t="s">
        <v>1813</v>
      </c>
      <c r="C740" s="38" t="s">
        <v>1273</v>
      </c>
    </row>
    <row r="741" spans="1:3" x14ac:dyDescent="0.25">
      <c r="A741" s="38">
        <v>907</v>
      </c>
      <c r="B741" s="38" t="s">
        <v>1814</v>
      </c>
      <c r="C741" s="38" t="s">
        <v>1273</v>
      </c>
    </row>
    <row r="742" spans="1:3" x14ac:dyDescent="0.25">
      <c r="A742" s="38">
        <v>908</v>
      </c>
      <c r="B742" s="38" t="s">
        <v>1815</v>
      </c>
      <c r="C742" s="38" t="s">
        <v>1273</v>
      </c>
    </row>
    <row r="743" spans="1:3" x14ac:dyDescent="0.25">
      <c r="A743" s="38">
        <v>909</v>
      </c>
      <c r="B743" s="38" t="s">
        <v>1816</v>
      </c>
      <c r="C743" s="38" t="s">
        <v>1273</v>
      </c>
    </row>
    <row r="744" spans="1:3" x14ac:dyDescent="0.25">
      <c r="A744" s="38">
        <v>910</v>
      </c>
      <c r="B744" s="38" t="s">
        <v>1817</v>
      </c>
      <c r="C744" s="38" t="s">
        <v>1276</v>
      </c>
    </row>
    <row r="745" spans="1:3" x14ac:dyDescent="0.25">
      <c r="A745" s="38">
        <v>911</v>
      </c>
      <c r="B745" s="38" t="s">
        <v>1818</v>
      </c>
      <c r="C745" s="38" t="s">
        <v>1273</v>
      </c>
    </row>
    <row r="746" spans="1:3" x14ac:dyDescent="0.25">
      <c r="A746" s="38">
        <v>912</v>
      </c>
      <c r="B746" s="38" t="s">
        <v>1819</v>
      </c>
      <c r="C746" s="38" t="s">
        <v>1274</v>
      </c>
    </row>
    <row r="747" spans="1:3" x14ac:dyDescent="0.25">
      <c r="A747" s="38">
        <v>913</v>
      </c>
      <c r="B747" s="38" t="s">
        <v>1820</v>
      </c>
      <c r="C747" s="38" t="s">
        <v>1273</v>
      </c>
    </row>
    <row r="748" spans="1:3" x14ac:dyDescent="0.25">
      <c r="A748" s="38">
        <v>914</v>
      </c>
      <c r="B748" s="38" t="s">
        <v>1821</v>
      </c>
      <c r="C748" s="38" t="s">
        <v>1273</v>
      </c>
    </row>
    <row r="749" spans="1:3" x14ac:dyDescent="0.25">
      <c r="A749" s="38">
        <v>915</v>
      </c>
      <c r="B749" s="38" t="s">
        <v>1822</v>
      </c>
      <c r="C749" s="38" t="s">
        <v>1273</v>
      </c>
    </row>
    <row r="750" spans="1:3" x14ac:dyDescent="0.25">
      <c r="A750" s="38">
        <v>916</v>
      </c>
      <c r="B750" s="38" t="s">
        <v>1823</v>
      </c>
      <c r="C750" s="38" t="s">
        <v>1273</v>
      </c>
    </row>
    <row r="751" spans="1:3" x14ac:dyDescent="0.25">
      <c r="A751" s="38">
        <v>917</v>
      </c>
      <c r="B751" s="38" t="s">
        <v>1824</v>
      </c>
      <c r="C751" s="38" t="s">
        <v>1273</v>
      </c>
    </row>
    <row r="752" spans="1:3" x14ac:dyDescent="0.25">
      <c r="A752" s="38">
        <v>918</v>
      </c>
      <c r="B752" s="38" t="s">
        <v>1825</v>
      </c>
      <c r="C752" s="38" t="s">
        <v>1273</v>
      </c>
    </row>
    <row r="753" spans="1:3" x14ac:dyDescent="0.25">
      <c r="A753" s="38">
        <v>919</v>
      </c>
      <c r="B753" s="38" t="s">
        <v>2355</v>
      </c>
      <c r="C753" s="38" t="s">
        <v>1273</v>
      </c>
    </row>
    <row r="754" spans="1:3" x14ac:dyDescent="0.25">
      <c r="A754" s="38">
        <v>921</v>
      </c>
      <c r="B754" s="38" t="s">
        <v>1826</v>
      </c>
      <c r="C754" s="38" t="s">
        <v>1276</v>
      </c>
    </row>
    <row r="755" spans="1:3" x14ac:dyDescent="0.25">
      <c r="A755" s="38">
        <v>923</v>
      </c>
      <c r="B755" s="38" t="s">
        <v>1827</v>
      </c>
      <c r="C755" s="38" t="s">
        <v>1274</v>
      </c>
    </row>
    <row r="756" spans="1:3" x14ac:dyDescent="0.25">
      <c r="A756" s="38">
        <v>924</v>
      </c>
      <c r="B756" s="38" t="s">
        <v>2357</v>
      </c>
      <c r="C756" s="38" t="s">
        <v>1276</v>
      </c>
    </row>
    <row r="757" spans="1:3" x14ac:dyDescent="0.25">
      <c r="A757" s="38">
        <v>925</v>
      </c>
      <c r="B757" s="38" t="s">
        <v>1828</v>
      </c>
      <c r="C757" s="38" t="s">
        <v>1273</v>
      </c>
    </row>
    <row r="758" spans="1:3" x14ac:dyDescent="0.25">
      <c r="A758" s="38">
        <v>926</v>
      </c>
      <c r="B758" s="38" t="s">
        <v>2351</v>
      </c>
      <c r="C758" s="38" t="s">
        <v>1276</v>
      </c>
    </row>
    <row r="759" spans="1:3" x14ac:dyDescent="0.25">
      <c r="A759" s="38">
        <v>927</v>
      </c>
      <c r="B759" s="38" t="s">
        <v>2269</v>
      </c>
      <c r="C759" s="38" t="s">
        <v>1273</v>
      </c>
    </row>
    <row r="760" spans="1:3" x14ac:dyDescent="0.25">
      <c r="A760" s="38">
        <v>928</v>
      </c>
      <c r="B760" s="38" t="s">
        <v>1918</v>
      </c>
      <c r="C760" s="38" t="s">
        <v>1276</v>
      </c>
    </row>
    <row r="761" spans="1:3" x14ac:dyDescent="0.25">
      <c r="A761" s="38">
        <v>929</v>
      </c>
      <c r="B761" s="38" t="s">
        <v>1929</v>
      </c>
      <c r="C761" s="38" t="s">
        <v>1273</v>
      </c>
    </row>
    <row r="762" spans="1:3" x14ac:dyDescent="0.25">
      <c r="A762" s="38">
        <v>930</v>
      </c>
      <c r="B762" s="38" t="s">
        <v>1924</v>
      </c>
      <c r="C762" s="38" t="s">
        <v>1273</v>
      </c>
    </row>
    <row r="763" spans="1:3" x14ac:dyDescent="0.25">
      <c r="A763" s="38">
        <v>931</v>
      </c>
      <c r="B763" s="38" t="s">
        <v>1829</v>
      </c>
      <c r="C763" s="38" t="s">
        <v>1273</v>
      </c>
    </row>
    <row r="764" spans="1:3" x14ac:dyDescent="0.25">
      <c r="A764" s="38">
        <v>932</v>
      </c>
      <c r="B764" s="38" t="s">
        <v>1830</v>
      </c>
      <c r="C764" s="38" t="s">
        <v>1273</v>
      </c>
    </row>
    <row r="765" spans="1:3" x14ac:dyDescent="0.25">
      <c r="A765" s="38">
        <v>933</v>
      </c>
      <c r="B765" s="38" t="s">
        <v>1948</v>
      </c>
      <c r="C765" s="38" t="s">
        <v>1274</v>
      </c>
    </row>
    <row r="766" spans="1:3" x14ac:dyDescent="0.25">
      <c r="A766" s="38">
        <v>934</v>
      </c>
      <c r="B766" s="38" t="s">
        <v>1908</v>
      </c>
      <c r="C766" s="38" t="s">
        <v>1274</v>
      </c>
    </row>
    <row r="767" spans="1:3" x14ac:dyDescent="0.25">
      <c r="A767" s="38">
        <v>935</v>
      </c>
      <c r="B767" s="38" t="s">
        <v>1831</v>
      </c>
      <c r="C767" s="38" t="s">
        <v>1273</v>
      </c>
    </row>
    <row r="768" spans="1:3" x14ac:dyDescent="0.25">
      <c r="A768" s="38">
        <v>936</v>
      </c>
      <c r="B768" s="38" t="s">
        <v>1832</v>
      </c>
      <c r="C768" s="38" t="s">
        <v>1276</v>
      </c>
    </row>
    <row r="769" spans="1:3" x14ac:dyDescent="0.25">
      <c r="A769" s="38">
        <v>937</v>
      </c>
      <c r="B769" s="38" t="s">
        <v>1833</v>
      </c>
      <c r="C769" s="38" t="s">
        <v>1276</v>
      </c>
    </row>
    <row r="770" spans="1:3" x14ac:dyDescent="0.25">
      <c r="A770" s="38">
        <v>938</v>
      </c>
      <c r="B770" s="38" t="s">
        <v>1834</v>
      </c>
      <c r="C770" s="38" t="s">
        <v>1273</v>
      </c>
    </row>
    <row r="771" spans="1:3" x14ac:dyDescent="0.25">
      <c r="A771" s="38">
        <v>939</v>
      </c>
      <c r="B771" s="38" t="s">
        <v>1835</v>
      </c>
      <c r="C771" s="38" t="s">
        <v>1273</v>
      </c>
    </row>
    <row r="772" spans="1:3" x14ac:dyDescent="0.25">
      <c r="A772" s="38">
        <v>940</v>
      </c>
      <c r="B772" s="38" t="s">
        <v>2378</v>
      </c>
      <c r="C772" s="38" t="s">
        <v>1276</v>
      </c>
    </row>
    <row r="773" spans="1:3" x14ac:dyDescent="0.25">
      <c r="A773" s="38">
        <v>941</v>
      </c>
      <c r="B773" s="38" t="s">
        <v>1836</v>
      </c>
      <c r="C773" s="38" t="s">
        <v>1276</v>
      </c>
    </row>
    <row r="774" spans="1:3" x14ac:dyDescent="0.25">
      <c r="A774" s="38">
        <v>942</v>
      </c>
      <c r="B774" s="38" t="s">
        <v>1837</v>
      </c>
      <c r="C774" s="38" t="s">
        <v>1276</v>
      </c>
    </row>
    <row r="775" spans="1:3" x14ac:dyDescent="0.25">
      <c r="A775" s="38">
        <v>943</v>
      </c>
      <c r="B775" s="38" t="s">
        <v>1838</v>
      </c>
      <c r="C775" s="38" t="s">
        <v>1273</v>
      </c>
    </row>
    <row r="776" spans="1:3" x14ac:dyDescent="0.25">
      <c r="A776" s="38">
        <v>944</v>
      </c>
      <c r="B776" s="38" t="s">
        <v>1839</v>
      </c>
      <c r="C776" s="38" t="s">
        <v>1276</v>
      </c>
    </row>
    <row r="777" spans="1:3" x14ac:dyDescent="0.25">
      <c r="A777" s="38">
        <v>945</v>
      </c>
      <c r="B777" s="38" t="s">
        <v>1840</v>
      </c>
      <c r="C777" s="38" t="s">
        <v>1274</v>
      </c>
    </row>
    <row r="778" spans="1:3" x14ac:dyDescent="0.25">
      <c r="A778" s="38">
        <v>946</v>
      </c>
      <c r="B778" s="38" t="s">
        <v>1841</v>
      </c>
      <c r="C778" s="38" t="s">
        <v>1273</v>
      </c>
    </row>
    <row r="779" spans="1:3" x14ac:dyDescent="0.25">
      <c r="A779" s="38">
        <v>947</v>
      </c>
      <c r="B779" s="38" t="s">
        <v>1842</v>
      </c>
      <c r="C779" s="38" t="s">
        <v>1273</v>
      </c>
    </row>
    <row r="780" spans="1:3" x14ac:dyDescent="0.25">
      <c r="A780" s="38">
        <v>948</v>
      </c>
      <c r="B780" s="38" t="s">
        <v>1843</v>
      </c>
      <c r="C780" s="38" t="s">
        <v>1276</v>
      </c>
    </row>
    <row r="781" spans="1:3" x14ac:dyDescent="0.25">
      <c r="A781" s="38">
        <v>949</v>
      </c>
      <c r="B781" s="38" t="s">
        <v>1844</v>
      </c>
      <c r="C781" s="38" t="s">
        <v>1273</v>
      </c>
    </row>
    <row r="782" spans="1:3" x14ac:dyDescent="0.25">
      <c r="A782" s="38">
        <v>950</v>
      </c>
      <c r="B782" s="38" t="s">
        <v>1845</v>
      </c>
      <c r="C782" s="38" t="s">
        <v>1276</v>
      </c>
    </row>
    <row r="783" spans="1:3" x14ac:dyDescent="0.25">
      <c r="A783" s="38">
        <v>951</v>
      </c>
      <c r="B783" s="38" t="s">
        <v>1846</v>
      </c>
      <c r="C783" s="38" t="s">
        <v>1273</v>
      </c>
    </row>
    <row r="784" spans="1:3" x14ac:dyDescent="0.25">
      <c r="A784" s="38">
        <v>952</v>
      </c>
      <c r="B784" s="38" t="s">
        <v>1847</v>
      </c>
      <c r="C784" s="38" t="s">
        <v>1273</v>
      </c>
    </row>
    <row r="785" spans="1:3" x14ac:dyDescent="0.25">
      <c r="A785" s="38">
        <v>953</v>
      </c>
      <c r="B785" s="38" t="s">
        <v>1848</v>
      </c>
      <c r="C785" s="38" t="s">
        <v>1273</v>
      </c>
    </row>
    <row r="786" spans="1:3" x14ac:dyDescent="0.25">
      <c r="A786" s="38">
        <v>954</v>
      </c>
      <c r="B786" s="38" t="s">
        <v>1849</v>
      </c>
      <c r="C786" s="38" t="s">
        <v>1276</v>
      </c>
    </row>
    <row r="787" spans="1:3" x14ac:dyDescent="0.25">
      <c r="A787" s="38">
        <v>955</v>
      </c>
      <c r="B787" s="38" t="s">
        <v>1850</v>
      </c>
      <c r="C787" s="38" t="s">
        <v>1273</v>
      </c>
    </row>
    <row r="788" spans="1:3" x14ac:dyDescent="0.25">
      <c r="A788" s="38">
        <v>956</v>
      </c>
      <c r="B788" s="38" t="s">
        <v>2399</v>
      </c>
      <c r="C788" s="38" t="s">
        <v>1276</v>
      </c>
    </row>
    <row r="789" spans="1:3" x14ac:dyDescent="0.25">
      <c r="A789" s="38">
        <v>957</v>
      </c>
      <c r="B789" s="38" t="s">
        <v>1851</v>
      </c>
      <c r="C789" s="38" t="s">
        <v>1273</v>
      </c>
    </row>
    <row r="790" spans="1:3" x14ac:dyDescent="0.25">
      <c r="A790" s="38">
        <v>958</v>
      </c>
      <c r="B790" s="38" t="s">
        <v>1852</v>
      </c>
      <c r="C790" s="38" t="s">
        <v>1273</v>
      </c>
    </row>
    <row r="791" spans="1:3" x14ac:dyDescent="0.25">
      <c r="A791" s="38">
        <v>959</v>
      </c>
      <c r="B791" s="38" t="s">
        <v>2268</v>
      </c>
      <c r="C791" s="38" t="s">
        <v>1274</v>
      </c>
    </row>
    <row r="792" spans="1:3" x14ac:dyDescent="0.25">
      <c r="A792" s="38">
        <v>960</v>
      </c>
      <c r="B792" s="38" t="s">
        <v>1853</v>
      </c>
      <c r="C792" s="38" t="s">
        <v>1275</v>
      </c>
    </row>
    <row r="793" spans="1:3" x14ac:dyDescent="0.25">
      <c r="A793" s="38">
        <v>961</v>
      </c>
      <c r="B793" s="38" t="s">
        <v>1854</v>
      </c>
      <c r="C793" s="38" t="s">
        <v>1273</v>
      </c>
    </row>
    <row r="794" spans="1:3" x14ac:dyDescent="0.25">
      <c r="A794" s="38">
        <v>962</v>
      </c>
      <c r="B794" s="38" t="s">
        <v>1855</v>
      </c>
      <c r="C794" s="38" t="s">
        <v>1275</v>
      </c>
    </row>
    <row r="795" spans="1:3" x14ac:dyDescent="0.25">
      <c r="A795" s="38">
        <v>963</v>
      </c>
      <c r="B795" s="38" t="s">
        <v>1856</v>
      </c>
      <c r="C795" s="38" t="s">
        <v>1274</v>
      </c>
    </row>
    <row r="796" spans="1:3" x14ac:dyDescent="0.25">
      <c r="A796" s="38">
        <v>964</v>
      </c>
      <c r="B796" s="38" t="s">
        <v>1857</v>
      </c>
      <c r="C796" s="38" t="s">
        <v>1276</v>
      </c>
    </row>
    <row r="797" spans="1:3" x14ac:dyDescent="0.25">
      <c r="A797" s="38">
        <v>965</v>
      </c>
      <c r="B797" s="38" t="s">
        <v>2283</v>
      </c>
      <c r="C797" s="38" t="s">
        <v>1276</v>
      </c>
    </row>
    <row r="798" spans="1:3" x14ac:dyDescent="0.25">
      <c r="A798" s="38">
        <v>966</v>
      </c>
      <c r="B798" s="38" t="s">
        <v>2144</v>
      </c>
      <c r="C798" s="38" t="s">
        <v>1273</v>
      </c>
    </row>
    <row r="799" spans="1:3" x14ac:dyDescent="0.25">
      <c r="A799" s="38">
        <v>967</v>
      </c>
      <c r="B799" s="38" t="s">
        <v>1858</v>
      </c>
      <c r="C799" s="38" t="s">
        <v>1273</v>
      </c>
    </row>
    <row r="800" spans="1:3" x14ac:dyDescent="0.25">
      <c r="A800" s="38">
        <v>968</v>
      </c>
      <c r="B800" s="38" t="s">
        <v>1859</v>
      </c>
      <c r="C800" s="38" t="s">
        <v>1275</v>
      </c>
    </row>
    <row r="801" spans="1:3" x14ac:dyDescent="0.25">
      <c r="A801" s="38">
        <v>969</v>
      </c>
      <c r="B801" s="38" t="s">
        <v>1860</v>
      </c>
      <c r="C801" s="38" t="s">
        <v>1276</v>
      </c>
    </row>
    <row r="802" spans="1:3" x14ac:dyDescent="0.25">
      <c r="A802" s="38">
        <v>970</v>
      </c>
      <c r="B802" s="38" t="s">
        <v>2367</v>
      </c>
      <c r="C802" s="38" t="s">
        <v>1273</v>
      </c>
    </row>
    <row r="803" spans="1:3" x14ac:dyDescent="0.25">
      <c r="A803" s="38">
        <v>971</v>
      </c>
      <c r="B803" s="38" t="s">
        <v>1861</v>
      </c>
      <c r="C803" s="38" t="s">
        <v>1273</v>
      </c>
    </row>
    <row r="804" spans="1:3" x14ac:dyDescent="0.25">
      <c r="A804" s="38">
        <v>972</v>
      </c>
      <c r="B804" s="38" t="s">
        <v>1862</v>
      </c>
      <c r="C804" s="38" t="s">
        <v>1273</v>
      </c>
    </row>
    <row r="805" spans="1:3" x14ac:dyDescent="0.25">
      <c r="A805" s="38">
        <v>973</v>
      </c>
      <c r="B805" s="38" t="s">
        <v>1863</v>
      </c>
      <c r="C805" s="38" t="s">
        <v>1273</v>
      </c>
    </row>
    <row r="806" spans="1:3" x14ac:dyDescent="0.25">
      <c r="A806" s="38">
        <v>974</v>
      </c>
      <c r="B806" s="38" t="s">
        <v>1864</v>
      </c>
      <c r="C806" s="38" t="s">
        <v>1273</v>
      </c>
    </row>
    <row r="807" spans="1:3" x14ac:dyDescent="0.25">
      <c r="A807" s="38">
        <v>976</v>
      </c>
      <c r="B807" s="38" t="s">
        <v>1865</v>
      </c>
      <c r="C807" s="38" t="s">
        <v>1273</v>
      </c>
    </row>
    <row r="808" spans="1:3" x14ac:dyDescent="0.25">
      <c r="A808" s="38">
        <v>977</v>
      </c>
      <c r="B808" s="38" t="s">
        <v>1899</v>
      </c>
      <c r="C808" s="38" t="s">
        <v>1273</v>
      </c>
    </row>
    <row r="809" spans="1:3" x14ac:dyDescent="0.25">
      <c r="A809" s="38">
        <v>978</v>
      </c>
      <c r="B809" s="38" t="s">
        <v>1866</v>
      </c>
      <c r="C809" s="38" t="s">
        <v>1273</v>
      </c>
    </row>
    <row r="810" spans="1:3" x14ac:dyDescent="0.25">
      <c r="A810" s="38">
        <v>979</v>
      </c>
      <c r="B810" s="38" t="s">
        <v>1867</v>
      </c>
      <c r="C810" s="38" t="s">
        <v>1273</v>
      </c>
    </row>
    <row r="811" spans="1:3" x14ac:dyDescent="0.25">
      <c r="A811" s="38">
        <v>980</v>
      </c>
      <c r="B811" s="38" t="s">
        <v>1868</v>
      </c>
      <c r="C811" s="38" t="s">
        <v>1273</v>
      </c>
    </row>
    <row r="812" spans="1:3" x14ac:dyDescent="0.25">
      <c r="A812" s="38">
        <v>981</v>
      </c>
      <c r="B812" s="38" t="s">
        <v>1869</v>
      </c>
      <c r="C812" s="38" t="s">
        <v>1273</v>
      </c>
    </row>
    <row r="813" spans="1:3" x14ac:dyDescent="0.25">
      <c r="A813" s="38">
        <v>982</v>
      </c>
      <c r="B813" s="38" t="s">
        <v>1870</v>
      </c>
      <c r="C813" s="38" t="s">
        <v>1273</v>
      </c>
    </row>
    <row r="814" spans="1:3" x14ac:dyDescent="0.25">
      <c r="A814" s="38">
        <v>983</v>
      </c>
      <c r="B814" s="38" t="s">
        <v>1871</v>
      </c>
      <c r="C814" s="38" t="s">
        <v>1273</v>
      </c>
    </row>
    <row r="815" spans="1:3" x14ac:dyDescent="0.25">
      <c r="A815" s="38">
        <v>984</v>
      </c>
      <c r="B815" s="38" t="s">
        <v>1872</v>
      </c>
      <c r="C815" s="38" t="s">
        <v>1275</v>
      </c>
    </row>
    <row r="816" spans="1:3" x14ac:dyDescent="0.25">
      <c r="A816" s="38">
        <v>985</v>
      </c>
      <c r="B816" s="38" t="s">
        <v>1873</v>
      </c>
      <c r="C816" s="38" t="s">
        <v>1276</v>
      </c>
    </row>
    <row r="817" spans="1:3" x14ac:dyDescent="0.25">
      <c r="A817" s="38">
        <v>986</v>
      </c>
      <c r="B817" s="38" t="s">
        <v>1874</v>
      </c>
      <c r="C817" s="38" t="s">
        <v>1276</v>
      </c>
    </row>
    <row r="818" spans="1:3" x14ac:dyDescent="0.25">
      <c r="A818" s="38">
        <v>987</v>
      </c>
      <c r="B818" s="38" t="s">
        <v>1875</v>
      </c>
      <c r="C818" s="38" t="s">
        <v>1276</v>
      </c>
    </row>
    <row r="819" spans="1:3" x14ac:dyDescent="0.25">
      <c r="A819" s="38">
        <v>988</v>
      </c>
      <c r="B819" s="38" t="s">
        <v>1876</v>
      </c>
      <c r="C819" s="38" t="s">
        <v>1273</v>
      </c>
    </row>
    <row r="820" spans="1:3" x14ac:dyDescent="0.25">
      <c r="A820" s="38">
        <v>989</v>
      </c>
      <c r="B820" s="38" t="s">
        <v>1877</v>
      </c>
      <c r="C820" s="38" t="s">
        <v>1273</v>
      </c>
    </row>
    <row r="821" spans="1:3" x14ac:dyDescent="0.25">
      <c r="A821" s="38">
        <v>990</v>
      </c>
      <c r="B821" s="38" t="s">
        <v>2400</v>
      </c>
      <c r="C821" s="38" t="s">
        <v>1276</v>
      </c>
    </row>
    <row r="822" spans="1:3" s="62" customFormat="1" x14ac:dyDescent="0.25">
      <c r="A822" s="38">
        <v>991</v>
      </c>
      <c r="B822" s="38" t="s">
        <v>1878</v>
      </c>
      <c r="C822" s="38" t="s">
        <v>1276</v>
      </c>
    </row>
    <row r="823" spans="1:3" s="62" customFormat="1" x14ac:dyDescent="0.25">
      <c r="A823" s="38">
        <v>993</v>
      </c>
      <c r="B823" s="38" t="s">
        <v>1879</v>
      </c>
      <c r="C823" s="38" t="s">
        <v>1273</v>
      </c>
    </row>
    <row r="824" spans="1:3" s="62" customFormat="1" x14ac:dyDescent="0.25">
      <c r="A824" s="38">
        <v>994</v>
      </c>
      <c r="B824" s="38" t="s">
        <v>2252</v>
      </c>
      <c r="C824" s="38" t="s">
        <v>1273</v>
      </c>
    </row>
    <row r="825" spans="1:3" s="75" customFormat="1" x14ac:dyDescent="0.25">
      <c r="A825" s="38">
        <v>995</v>
      </c>
      <c r="B825" s="38" t="s">
        <v>1880</v>
      </c>
      <c r="C825" s="38" t="s">
        <v>1275</v>
      </c>
    </row>
    <row r="826" spans="1:3" s="75" customFormat="1" x14ac:dyDescent="0.25">
      <c r="A826" s="38">
        <v>996</v>
      </c>
      <c r="B826" s="38" t="s">
        <v>1881</v>
      </c>
      <c r="C826" s="38" t="s">
        <v>1273</v>
      </c>
    </row>
    <row r="827" spans="1:3" s="75" customFormat="1" x14ac:dyDescent="0.25">
      <c r="A827" s="38">
        <v>166</v>
      </c>
      <c r="B827" s="38" t="s">
        <v>2545</v>
      </c>
      <c r="C827" s="38" t="s">
        <v>1276</v>
      </c>
    </row>
    <row r="828" spans="1:3" s="75" customFormat="1" x14ac:dyDescent="0.25">
      <c r="A828" s="38">
        <v>361</v>
      </c>
      <c r="B828" s="38" t="s">
        <v>2562</v>
      </c>
      <c r="C828" s="38" t="s">
        <v>1276</v>
      </c>
    </row>
  </sheetData>
  <autoFilter ref="A1:C826" xr:uid="{00000000-0009-0000-0000-000004000000}">
    <sortState xmlns:xlrd2="http://schemas.microsoft.com/office/spreadsheetml/2017/richdata2" ref="A2:C828">
      <sortCondition ref="A1:A828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</customSheetViews>
  <conditionalFormatting sqref="A829:A1048576 A1:A826">
    <cfRule type="duplicateValues" dxfId="71" priority="3"/>
  </conditionalFormatting>
  <conditionalFormatting sqref="A827">
    <cfRule type="duplicateValues" dxfId="70" priority="2"/>
  </conditionalFormatting>
  <conditionalFormatting sqref="A828">
    <cfRule type="duplicateValues" dxfId="69" priority="1"/>
  </conditionalFormatting>
  <pageMargins left="0.7" right="0.7" top="0.75" bottom="0.75" header="0.3" footer="0.3"/>
  <pageSetup orientation="portrait"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8"/>
  <sheetViews>
    <sheetView workbookViewId="0">
      <selection activeCell="F28" sqref="F28"/>
    </sheetView>
  </sheetViews>
  <sheetFormatPr defaultColWidth="34.5703125" defaultRowHeight="15" x14ac:dyDescent="0.25"/>
  <cols>
    <col min="2" max="2" width="72.140625" customWidth="1"/>
  </cols>
  <sheetData>
    <row r="1" spans="1:5" ht="29.25" x14ac:dyDescent="0.25">
      <c r="A1" s="187" t="s">
        <v>2421</v>
      </c>
      <c r="B1" s="188"/>
      <c r="C1" s="188"/>
      <c r="D1" s="188"/>
    </row>
    <row r="2" spans="1:5" x14ac:dyDescent="0.25">
      <c r="A2" s="50" t="s">
        <v>2422</v>
      </c>
      <c r="B2" s="50" t="s">
        <v>18</v>
      </c>
      <c r="C2" s="50" t="s">
        <v>2423</v>
      </c>
      <c r="D2" s="50" t="s">
        <v>2424</v>
      </c>
    </row>
    <row r="3" spans="1:5" ht="15.75" x14ac:dyDescent="0.25">
      <c r="A3" s="51"/>
      <c r="B3" s="51"/>
      <c r="C3" s="51"/>
      <c r="D3" s="63"/>
      <c r="E3" s="65"/>
    </row>
    <row r="4" spans="1:5" ht="15.75" x14ac:dyDescent="0.25">
      <c r="A4" s="51"/>
      <c r="B4" s="51"/>
      <c r="C4" s="51"/>
      <c r="D4" s="63"/>
      <c r="E4" s="65"/>
    </row>
    <row r="5" spans="1:5" ht="15.75" x14ac:dyDescent="0.25">
      <c r="A5" s="51"/>
      <c r="B5" s="51"/>
      <c r="C5" s="51"/>
      <c r="D5" s="63"/>
    </row>
    <row r="6" spans="1:5" ht="15.75" x14ac:dyDescent="0.25">
      <c r="A6" s="51"/>
      <c r="B6" s="51"/>
      <c r="C6" s="51"/>
      <c r="D6" s="63"/>
    </row>
    <row r="7" spans="1:5" ht="15.75" x14ac:dyDescent="0.25">
      <c r="A7" s="51"/>
      <c r="B7" s="51"/>
      <c r="C7" s="51"/>
      <c r="D7" s="63"/>
    </row>
    <row r="8" spans="1:5" ht="15.75" x14ac:dyDescent="0.25">
      <c r="A8" s="51"/>
      <c r="B8" s="51"/>
      <c r="C8" s="51"/>
      <c r="D8" s="63"/>
    </row>
    <row r="9" spans="1:5" ht="15.75" x14ac:dyDescent="0.25">
      <c r="A9" s="51"/>
      <c r="B9" s="51"/>
      <c r="C9" s="51"/>
      <c r="D9" s="51"/>
    </row>
    <row r="10" spans="1:5" ht="15.75" x14ac:dyDescent="0.25">
      <c r="A10" s="51"/>
      <c r="B10" s="51"/>
      <c r="C10" s="51"/>
      <c r="D10" s="51"/>
    </row>
    <row r="11" spans="1:5" ht="15.75" x14ac:dyDescent="0.25">
      <c r="A11" s="51"/>
      <c r="B11" s="51"/>
      <c r="C11" s="51"/>
      <c r="D11" s="51"/>
    </row>
    <row r="12" spans="1:5" ht="15.75" x14ac:dyDescent="0.25">
      <c r="A12" s="48"/>
      <c r="B12" s="48"/>
      <c r="C12" s="52" t="s">
        <v>2425</v>
      </c>
      <c r="D12" s="51">
        <f>COUNTA(A3:A11)</f>
        <v>0</v>
      </c>
    </row>
    <row r="13" spans="1:5" ht="16.5" thickBot="1" x14ac:dyDescent="0.3">
      <c r="A13" s="48"/>
      <c r="B13" s="48"/>
      <c r="C13" s="53" t="s">
        <v>2426</v>
      </c>
      <c r="D13" s="51">
        <f>COUNTIFS($D$3:$D$12,"Disponible")</f>
        <v>0</v>
      </c>
    </row>
    <row r="14" spans="1:5" ht="16.5" thickBot="1" x14ac:dyDescent="0.3">
      <c r="A14" s="48"/>
      <c r="B14" s="48" t="s">
        <v>2412</v>
      </c>
      <c r="C14" s="54" t="s">
        <v>2427</v>
      </c>
      <c r="D14" s="51">
        <f>COUNTIFS($D$3:$D$12,"No Disponible")</f>
        <v>0</v>
      </c>
    </row>
    <row r="15" spans="1:5" ht="15.75" thickBot="1" x14ac:dyDescent="0.3">
      <c r="A15" s="48"/>
      <c r="B15" s="48"/>
      <c r="C15" s="54" t="s">
        <v>2428</v>
      </c>
      <c r="D15" s="55" t="e">
        <f>D13/D12</f>
        <v>#DIV/0!</v>
      </c>
    </row>
    <row r="16" spans="1:5" ht="15.75" thickBot="1" x14ac:dyDescent="0.3">
      <c r="A16" s="48"/>
      <c r="B16" s="48" t="s">
        <v>2412</v>
      </c>
      <c r="C16" s="56" t="s">
        <v>2429</v>
      </c>
      <c r="D16" s="57" t="e">
        <f>D14/D12</f>
        <v>#DIV/0!</v>
      </c>
    </row>
    <row r="17" spans="1:4" x14ac:dyDescent="0.25">
      <c r="A17" s="48"/>
      <c r="B17" s="48"/>
      <c r="C17" s="48"/>
      <c r="D17" s="48"/>
    </row>
    <row r="18" spans="1:4" ht="29.25" x14ac:dyDescent="0.25">
      <c r="A18" s="187" t="s">
        <v>2430</v>
      </c>
      <c r="B18" s="188"/>
      <c r="C18" s="188"/>
      <c r="D18" s="188"/>
    </row>
    <row r="19" spans="1:4" x14ac:dyDescent="0.25">
      <c r="A19" s="50" t="s">
        <v>2422</v>
      </c>
      <c r="B19" s="50" t="s">
        <v>18</v>
      </c>
      <c r="C19" s="50" t="s">
        <v>2431</v>
      </c>
      <c r="D19" s="50" t="s">
        <v>2432</v>
      </c>
    </row>
    <row r="20" spans="1:4" ht="15.75" x14ac:dyDescent="0.25">
      <c r="A20" s="51"/>
      <c r="B20" s="51"/>
      <c r="C20" s="63"/>
      <c r="D20" s="63"/>
    </row>
    <row r="21" spans="1:4" ht="15.75" x14ac:dyDescent="0.25">
      <c r="A21" s="51"/>
      <c r="B21" s="51"/>
      <c r="C21" s="63"/>
      <c r="D21" s="63"/>
    </row>
    <row r="22" spans="1:4" ht="15.75" x14ac:dyDescent="0.25">
      <c r="A22" s="51"/>
      <c r="B22" s="51"/>
      <c r="C22" s="63"/>
      <c r="D22" s="63"/>
    </row>
    <row r="23" spans="1:4" ht="15.75" x14ac:dyDescent="0.25">
      <c r="A23" s="51"/>
      <c r="B23" s="51"/>
      <c r="C23" s="63"/>
      <c r="D23" s="63"/>
    </row>
    <row r="24" spans="1:4" s="87" customFormat="1" ht="15.75" x14ac:dyDescent="0.25">
      <c r="A24" s="51"/>
      <c r="B24" s="51"/>
      <c r="C24" s="63"/>
      <c r="D24" s="63"/>
    </row>
    <row r="25" spans="1:4" s="87" customFormat="1" ht="15.75" x14ac:dyDescent="0.25">
      <c r="A25" s="51"/>
      <c r="B25" s="51"/>
      <c r="C25" s="63"/>
      <c r="D25" s="63"/>
    </row>
    <row r="26" spans="1:4" s="87" customFormat="1" ht="15.75" x14ac:dyDescent="0.25">
      <c r="A26" s="51"/>
      <c r="B26" s="51"/>
      <c r="C26" s="63"/>
      <c r="D26" s="63"/>
    </row>
    <row r="27" spans="1:4" s="87" customFormat="1" ht="15.75" x14ac:dyDescent="0.25">
      <c r="A27" s="51"/>
      <c r="B27" s="51"/>
      <c r="C27" s="63"/>
      <c r="D27" s="63"/>
    </row>
    <row r="28" spans="1:4" ht="15.75" x14ac:dyDescent="0.25">
      <c r="A28" s="51"/>
      <c r="B28" s="51"/>
      <c r="C28" s="63"/>
      <c r="D28" s="63"/>
    </row>
    <row r="29" spans="1:4" s="64" customFormat="1" ht="15.75" x14ac:dyDescent="0.25">
      <c r="A29" s="51"/>
      <c r="B29" s="51"/>
      <c r="C29" s="63"/>
      <c r="D29" s="63"/>
    </row>
    <row r="30" spans="1:4" s="64" customFormat="1" ht="15.75" x14ac:dyDescent="0.25">
      <c r="A30" s="51"/>
      <c r="B30" s="51"/>
      <c r="C30" s="63"/>
      <c r="D30" s="63"/>
    </row>
    <row r="31" spans="1:4" s="64" customFormat="1" ht="15.75" x14ac:dyDescent="0.25">
      <c r="A31" s="51"/>
      <c r="B31" s="51"/>
      <c r="C31" s="63"/>
      <c r="D31" s="63"/>
    </row>
    <row r="32" spans="1:4" s="87" customFormat="1" ht="15.75" x14ac:dyDescent="0.25">
      <c r="A32" s="51"/>
      <c r="B32" s="51"/>
      <c r="C32" s="63"/>
      <c r="D32" s="63"/>
    </row>
    <row r="33" spans="1:4" s="64" customFormat="1" ht="15.75" x14ac:dyDescent="0.25">
      <c r="A33" s="51"/>
      <c r="B33" s="51"/>
      <c r="C33" s="51"/>
      <c r="D33" s="63"/>
    </row>
    <row r="34" spans="1:4" ht="16.5" thickBot="1" x14ac:dyDescent="0.3">
      <c r="A34" s="58"/>
      <c r="B34" s="58"/>
      <c r="C34" s="59" t="s">
        <v>2433</v>
      </c>
      <c r="D34" s="51">
        <f>COUNTA(A20:A32)</f>
        <v>0</v>
      </c>
    </row>
    <row r="35" spans="1:4" ht="16.5" thickBot="1" x14ac:dyDescent="0.3">
      <c r="A35" s="60"/>
      <c r="B35" s="60"/>
      <c r="C35" s="61" t="s">
        <v>2434</v>
      </c>
      <c r="D35" s="51">
        <f>COUNTIFS($D$20:$D$33,"Disponible")</f>
        <v>0</v>
      </c>
    </row>
    <row r="36" spans="1:4" ht="16.5" thickBot="1" x14ac:dyDescent="0.3">
      <c r="A36" s="48"/>
      <c r="B36" s="48"/>
      <c r="C36" s="61" t="s">
        <v>2427</v>
      </c>
      <c r="D36" s="51">
        <f>COUNTIFS($D$20:$D$28,"No Disponible")</f>
        <v>0</v>
      </c>
    </row>
    <row r="37" spans="1:4" ht="15.75" thickBot="1" x14ac:dyDescent="0.3">
      <c r="A37" s="48"/>
      <c r="B37" s="48"/>
      <c r="C37" s="61" t="s">
        <v>2435</v>
      </c>
      <c r="D37" s="55" t="e">
        <f>D35/D34</f>
        <v>#DIV/0!</v>
      </c>
    </row>
    <row r="38" spans="1:4" ht="15.75" thickBot="1" x14ac:dyDescent="0.3">
      <c r="A38" s="48"/>
      <c r="B38" s="48"/>
      <c r="C38" s="61" t="s">
        <v>2436</v>
      </c>
      <c r="D38" s="57" t="e">
        <f>D36/D34</f>
        <v>#DIV/0!</v>
      </c>
    </row>
  </sheetData>
  <mergeCells count="2">
    <mergeCell ref="A1:D1"/>
    <mergeCell ref="A18:D18"/>
  </mergeCells>
  <conditionalFormatting sqref="B4:B8">
    <cfRule type="duplicateValues" dxfId="68" priority="6"/>
  </conditionalFormatting>
  <conditionalFormatting sqref="B4:B8">
    <cfRule type="duplicateValues" dxfId="67" priority="5"/>
  </conditionalFormatting>
  <conditionalFormatting sqref="A3:A8">
    <cfRule type="duplicateValues" dxfId="66" priority="3"/>
    <cfRule type="duplicateValues" dxfId="65" priority="4"/>
  </conditionalFormatting>
  <conditionalFormatting sqref="B3">
    <cfRule type="duplicateValues" dxfId="64" priority="2"/>
  </conditionalFormatting>
  <conditionalFormatting sqref="B3">
    <cfRule type="duplicateValues" dxfId="63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opLeftCell="A19"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9"/>
  <sheetViews>
    <sheetView zoomScale="70" zoomScaleNormal="70" workbookViewId="0">
      <selection activeCell="A4" sqref="A4:XFD4"/>
    </sheetView>
  </sheetViews>
  <sheetFormatPr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89" t="s">
        <v>58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1177</v>
      </c>
      <c r="H2" s="33" t="s">
        <v>1178</v>
      </c>
      <c r="I2" s="33" t="s">
        <v>1179</v>
      </c>
      <c r="J2" s="33" t="s">
        <v>1211</v>
      </c>
      <c r="K2" s="34" t="s">
        <v>56</v>
      </c>
    </row>
    <row r="3" spans="1:11" ht="18" x14ac:dyDescent="0.25">
      <c r="A3" s="68" t="str">
        <f ca="1">CONCATENATE(TODAY()-C3," días")</f>
        <v>33.8324421296275 días</v>
      </c>
      <c r="B3" s="128" t="s">
        <v>2547</v>
      </c>
      <c r="C3" s="132">
        <v>44325.167557870373</v>
      </c>
      <c r="D3" s="132" t="s">
        <v>2180</v>
      </c>
      <c r="E3" s="121">
        <v>812</v>
      </c>
      <c r="F3" s="134" t="str">
        <f>VLOOKUP(E3,'LISTADO ATM'!$A$2:$B$818,2,0)</f>
        <v xml:space="preserve">ATM Canasta del Pueblo </v>
      </c>
      <c r="G3" s="134" t="str">
        <f>VLOOKUP(E3,VIP!$A$2:$O4512,6,0)</f>
        <v>NO</v>
      </c>
      <c r="H3" s="134" t="str">
        <f>VLOOKUP(E3,VIP!$A$2:$O4544,7,FALSE)</f>
        <v>Si</v>
      </c>
      <c r="I3" s="134" t="str">
        <f>VLOOKUP(E3,VIP!$A$2:$O4421,8,FALSE)</f>
        <v>Si</v>
      </c>
      <c r="J3" s="134" t="str">
        <f>VLOOKUP(E3,VIP!$A$2:$O4350,8,FALSE)</f>
        <v>Si</v>
      </c>
      <c r="K3" s="122" t="s">
        <v>2219</v>
      </c>
    </row>
    <row r="4" spans="1:11" ht="18" x14ac:dyDescent="0.25">
      <c r="A4" s="68" t="str">
        <f t="shared" ref="A4:A9" ca="1" si="0">CONCATENATE(TODAY()-C4," días")</f>
        <v>44359 días</v>
      </c>
      <c r="B4" s="40"/>
      <c r="C4" s="47"/>
      <c r="D4" s="40"/>
      <c r="E4" s="86"/>
      <c r="F4" s="40" t="e">
        <f>VLOOKUP(E4,'LISTADO ATM'!$A$2:$B$818,2,0)</f>
        <v>#N/A</v>
      </c>
      <c r="G4" s="40" t="e">
        <f>VLOOKUP(E4,VIP!$A$2:$O4513,6,0)</f>
        <v>#N/A</v>
      </c>
      <c r="H4" s="40" t="e">
        <f>VLOOKUP(E4,VIP!$A$2:$O4545,7,FALSE)</f>
        <v>#N/A</v>
      </c>
      <c r="I4" s="40" t="e">
        <f>VLOOKUP(E4,VIP!$A$2:$O4422,8,FALSE)</f>
        <v>#N/A</v>
      </c>
      <c r="J4" s="40" t="e">
        <f>VLOOKUP(E4,VIP!$A$2:$O4351,8,FALSE)</f>
        <v>#N/A</v>
      </c>
      <c r="K4" s="49"/>
    </row>
    <row r="5" spans="1:11" ht="18" x14ac:dyDescent="0.25">
      <c r="A5" s="68" t="str">
        <f t="shared" ca="1" si="0"/>
        <v>44359 días</v>
      </c>
      <c r="B5" s="40"/>
      <c r="C5" s="47"/>
      <c r="D5" s="40"/>
      <c r="E5" s="86"/>
      <c r="F5" s="40" t="e">
        <f>VLOOKUP(E5,'LISTADO ATM'!$A$2:$B$818,2,0)</f>
        <v>#N/A</v>
      </c>
      <c r="G5" s="40" t="e">
        <f>VLOOKUP(E5,VIP!$A$2:$O4514,6,0)</f>
        <v>#N/A</v>
      </c>
      <c r="H5" s="40" t="e">
        <f>VLOOKUP(E5,VIP!$A$2:$O4546,7,FALSE)</f>
        <v>#N/A</v>
      </c>
      <c r="I5" s="40" t="e">
        <f>VLOOKUP(E5,VIP!$A$2:$O4423,8,FALSE)</f>
        <v>#N/A</v>
      </c>
      <c r="J5" s="40" t="e">
        <f>VLOOKUP(E5,VIP!$A$2:$O4352,8,FALSE)</f>
        <v>#N/A</v>
      </c>
      <c r="K5" s="49"/>
    </row>
    <row r="6" spans="1:11" ht="18" x14ac:dyDescent="0.25">
      <c r="A6" s="68" t="str">
        <f t="shared" ca="1" si="0"/>
        <v>44359 días</v>
      </c>
      <c r="B6" s="40"/>
      <c r="C6" s="47"/>
      <c r="D6" s="40"/>
      <c r="E6" s="86"/>
      <c r="F6" s="40" t="e">
        <f>VLOOKUP(E6,'LISTADO ATM'!$A$2:$B$818,2,0)</f>
        <v>#N/A</v>
      </c>
      <c r="G6" s="40" t="e">
        <f>VLOOKUP(E6,VIP!$A$2:$O4515,6,0)</f>
        <v>#N/A</v>
      </c>
      <c r="H6" s="40" t="e">
        <f>VLOOKUP(E6,VIP!$A$2:$O4547,7,FALSE)</f>
        <v>#N/A</v>
      </c>
      <c r="I6" s="40" t="e">
        <f>VLOOKUP(E6,VIP!$A$2:$O4424,8,FALSE)</f>
        <v>#N/A</v>
      </c>
      <c r="J6" s="40" t="e">
        <f>VLOOKUP(E6,VIP!$A$2:$O4353,8,FALSE)</f>
        <v>#N/A</v>
      </c>
      <c r="K6" s="49"/>
    </row>
    <row r="7" spans="1:11" ht="18" x14ac:dyDescent="0.25">
      <c r="A7" s="68" t="str">
        <f t="shared" ca="1" si="0"/>
        <v>44359 días</v>
      </c>
      <c r="B7" s="71"/>
      <c r="C7" s="67"/>
      <c r="D7" s="40"/>
      <c r="E7" s="86"/>
      <c r="F7" s="40" t="e">
        <f>VLOOKUP(E7,'LISTADO ATM'!$A$2:$B$818,2,0)</f>
        <v>#N/A</v>
      </c>
      <c r="G7" s="40" t="e">
        <f>VLOOKUP(E7,VIP!$A$2:$O4516,6,0)</f>
        <v>#N/A</v>
      </c>
      <c r="H7" s="40" t="e">
        <f>VLOOKUP(E7,VIP!$A$2:$O4548,7,FALSE)</f>
        <v>#N/A</v>
      </c>
      <c r="I7" s="40" t="e">
        <f>VLOOKUP(E7,VIP!$A$2:$O4425,8,FALSE)</f>
        <v>#N/A</v>
      </c>
      <c r="J7" s="40" t="e">
        <f>VLOOKUP(E7,VIP!$A$2:$O4354,8,FALSE)</f>
        <v>#N/A</v>
      </c>
      <c r="K7" s="49"/>
    </row>
    <row r="8" spans="1:11" ht="18" x14ac:dyDescent="0.25">
      <c r="A8" s="68" t="str">
        <f t="shared" ca="1" si="0"/>
        <v>44359 días</v>
      </c>
      <c r="B8" s="40"/>
      <c r="C8" s="47"/>
      <c r="D8" s="40"/>
      <c r="E8" s="86"/>
      <c r="F8" s="40" t="e">
        <f>VLOOKUP(E8,'LISTADO ATM'!$A$2:$B$818,2,0)</f>
        <v>#N/A</v>
      </c>
      <c r="G8" s="40" t="s">
        <v>2031</v>
      </c>
      <c r="H8" s="40" t="e">
        <f>VLOOKUP(E8,VIP!$A$2:$O4549,7,FALSE)</f>
        <v>#N/A</v>
      </c>
      <c r="I8" s="40" t="e">
        <f>VLOOKUP(E8,VIP!$A$2:$O4426,8,FALSE)</f>
        <v>#N/A</v>
      </c>
      <c r="J8" s="40" t="e">
        <f>VLOOKUP(E8,VIP!$A$2:$O4355,8,FALSE)</f>
        <v>#N/A</v>
      </c>
      <c r="K8" s="78"/>
    </row>
    <row r="9" spans="1:11" ht="18" x14ac:dyDescent="0.25">
      <c r="A9" s="68" t="str">
        <f t="shared" ca="1" si="0"/>
        <v>44359 días</v>
      </c>
      <c r="B9" s="88"/>
      <c r="C9" s="85"/>
      <c r="D9" s="40"/>
      <c r="E9" s="86"/>
      <c r="F9" s="40" t="e">
        <f>VLOOKUP(E9,'LISTADO ATM'!$A$2:$B$818,2,0)</f>
        <v>#N/A</v>
      </c>
      <c r="G9" s="40" t="s">
        <v>2031</v>
      </c>
      <c r="H9" s="40" t="e">
        <f>VLOOKUP(E9,VIP!$A$2:$O4550,7,FALSE)</f>
        <v>#N/A</v>
      </c>
      <c r="I9" s="40" t="e">
        <f>VLOOKUP(E9,VIP!$A$2:$O4427,8,FALSE)</f>
        <v>#N/A</v>
      </c>
      <c r="J9" s="40" t="e">
        <f>VLOOKUP(E9,VIP!$A$2:$O4356,8,FALSE)</f>
        <v>#N/A</v>
      </c>
      <c r="K9" s="49"/>
    </row>
  </sheetData>
  <autoFilter ref="A2:K2" xr:uid="{00000000-0009-0000-0000-000008000000}">
    <sortState xmlns:xlrd2="http://schemas.microsoft.com/office/spreadsheetml/2017/richdata2"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</customSheetViews>
  <mergeCells count="1">
    <mergeCell ref="A1:K1"/>
  </mergeCells>
  <conditionalFormatting sqref="E4:E1048576 E1:E2">
    <cfRule type="duplicateValues" dxfId="62" priority="99275"/>
  </conditionalFormatting>
  <conditionalFormatting sqref="B7">
    <cfRule type="duplicateValues" dxfId="61" priority="59"/>
    <cfRule type="duplicateValues" dxfId="60" priority="60"/>
    <cfRule type="duplicateValues" dxfId="59" priority="61"/>
  </conditionalFormatting>
  <conditionalFormatting sqref="B7">
    <cfRule type="duplicateValues" dxfId="58" priority="58"/>
  </conditionalFormatting>
  <conditionalFormatting sqref="B7">
    <cfRule type="duplicateValues" dxfId="57" priority="56"/>
    <cfRule type="duplicateValues" dxfId="56" priority="57"/>
  </conditionalFormatting>
  <conditionalFormatting sqref="B7">
    <cfRule type="duplicateValues" dxfId="55" priority="53"/>
    <cfRule type="duplicateValues" dxfId="54" priority="54"/>
    <cfRule type="duplicateValues" dxfId="53" priority="55"/>
  </conditionalFormatting>
  <conditionalFormatting sqref="B7">
    <cfRule type="duplicateValues" dxfId="52" priority="52"/>
  </conditionalFormatting>
  <conditionalFormatting sqref="B7">
    <cfRule type="duplicateValues" dxfId="51" priority="50"/>
    <cfRule type="duplicateValues" dxfId="50" priority="51"/>
  </conditionalFormatting>
  <conditionalFormatting sqref="B7">
    <cfRule type="duplicateValues" dxfId="49" priority="49"/>
  </conditionalFormatting>
  <conditionalFormatting sqref="B7">
    <cfRule type="duplicateValues" dxfId="48" priority="46"/>
    <cfRule type="duplicateValues" dxfId="47" priority="47"/>
    <cfRule type="duplicateValues" dxfId="46" priority="48"/>
  </conditionalFormatting>
  <conditionalFormatting sqref="B7">
    <cfRule type="duplicateValues" dxfId="45" priority="45"/>
  </conditionalFormatting>
  <conditionalFormatting sqref="B7">
    <cfRule type="duplicateValues" dxfId="44" priority="44"/>
  </conditionalFormatting>
  <conditionalFormatting sqref="B9">
    <cfRule type="duplicateValues" dxfId="43" priority="43"/>
  </conditionalFormatting>
  <conditionalFormatting sqref="B9">
    <cfRule type="duplicateValues" dxfId="42" priority="40"/>
    <cfRule type="duplicateValues" dxfId="41" priority="41"/>
    <cfRule type="duplicateValues" dxfId="40" priority="42"/>
  </conditionalFormatting>
  <conditionalFormatting sqref="B9">
    <cfRule type="duplicateValues" dxfId="39" priority="38"/>
    <cfRule type="duplicateValues" dxfId="38" priority="39"/>
  </conditionalFormatting>
  <conditionalFormatting sqref="B9">
    <cfRule type="duplicateValues" dxfId="37" priority="35"/>
    <cfRule type="duplicateValues" dxfId="36" priority="36"/>
    <cfRule type="duplicateValues" dxfId="35" priority="37"/>
  </conditionalFormatting>
  <conditionalFormatting sqref="B9">
    <cfRule type="duplicateValues" dxfId="34" priority="34"/>
  </conditionalFormatting>
  <conditionalFormatting sqref="B9">
    <cfRule type="duplicateValues" dxfId="33" priority="33"/>
  </conditionalFormatting>
  <conditionalFormatting sqref="B9">
    <cfRule type="duplicateValues" dxfId="32" priority="32"/>
  </conditionalFormatting>
  <conditionalFormatting sqref="B9">
    <cfRule type="duplicateValues" dxfId="31" priority="29"/>
    <cfRule type="duplicateValues" dxfId="30" priority="30"/>
    <cfRule type="duplicateValues" dxfId="29" priority="31"/>
  </conditionalFormatting>
  <conditionalFormatting sqref="B9">
    <cfRule type="duplicateValues" dxfId="28" priority="27"/>
    <cfRule type="duplicateValues" dxfId="27" priority="28"/>
  </conditionalFormatting>
  <conditionalFormatting sqref="C9">
    <cfRule type="duplicateValues" dxfId="26" priority="26"/>
  </conditionalFormatting>
  <conditionalFormatting sqref="E3">
    <cfRule type="duplicateValues" dxfId="25" priority="121638"/>
  </conditionalFormatting>
  <conditionalFormatting sqref="E3">
    <cfRule type="duplicateValues" dxfId="24" priority="121639"/>
    <cfRule type="duplicateValues" dxfId="23" priority="121640"/>
  </conditionalFormatting>
  <conditionalFormatting sqref="E3">
    <cfRule type="duplicateValues" dxfId="22" priority="121641"/>
    <cfRule type="duplicateValues" dxfId="21" priority="121642"/>
    <cfRule type="duplicateValues" dxfId="20" priority="121643"/>
    <cfRule type="duplicateValues" dxfId="19" priority="121644"/>
  </conditionalFormatting>
  <conditionalFormatting sqref="B3">
    <cfRule type="duplicateValues" dxfId="18" priority="121645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809"/>
  <sheetViews>
    <sheetView topLeftCell="B1" zoomScaleNormal="100" workbookViewId="0">
      <pane ySplit="1" topLeftCell="A797" activePane="bottomLeft" state="frozen"/>
      <selection activeCell="D1" sqref="D1"/>
      <selection pane="bottomLeft" activeCell="E809" sqref="E809:M809"/>
    </sheetView>
  </sheetViews>
  <sheetFormatPr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1176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2126</v>
      </c>
    </row>
    <row r="2" spans="1:15" ht="15.75" x14ac:dyDescent="0.25">
      <c r="A2" s="114">
        <v>7</v>
      </c>
      <c r="B2" s="115" t="s">
        <v>2029</v>
      </c>
      <c r="C2" s="115" t="s">
        <v>2537</v>
      </c>
      <c r="D2" s="32" t="s">
        <v>72</v>
      </c>
      <c r="E2" s="32" t="s">
        <v>90</v>
      </c>
      <c r="F2" s="32" t="s">
        <v>2020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77</v>
      </c>
      <c r="O2" s="32" t="s">
        <v>1180</v>
      </c>
    </row>
    <row r="3" spans="1:15" ht="15.75" x14ac:dyDescent="0.25">
      <c r="A3" s="114">
        <v>591</v>
      </c>
      <c r="B3" s="115" t="s">
        <v>507</v>
      </c>
      <c r="C3" s="115" t="s">
        <v>2538</v>
      </c>
      <c r="D3" s="32" t="s">
        <v>72</v>
      </c>
      <c r="E3" s="32" t="s">
        <v>73</v>
      </c>
      <c r="F3" s="32" t="s">
        <v>2031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74</v>
      </c>
      <c r="L3" s="32" t="s">
        <v>77</v>
      </c>
      <c r="M3" s="32" t="s">
        <v>77</v>
      </c>
      <c r="N3" s="32" t="s">
        <v>74</v>
      </c>
      <c r="O3" s="32" t="s">
        <v>1181</v>
      </c>
    </row>
    <row r="4" spans="1:15" ht="15.75" x14ac:dyDescent="0.25">
      <c r="A4" s="114">
        <v>553</v>
      </c>
      <c r="B4" s="115" t="s">
        <v>544</v>
      </c>
      <c r="C4" s="115" t="s">
        <v>2539</v>
      </c>
      <c r="D4" s="32" t="s">
        <v>72</v>
      </c>
      <c r="E4" s="32" t="s">
        <v>73</v>
      </c>
      <c r="F4" s="32" t="s">
        <v>2031</v>
      </c>
      <c r="G4" s="32" t="s">
        <v>77</v>
      </c>
      <c r="H4" s="32" t="s">
        <v>74</v>
      </c>
      <c r="I4" s="32" t="s">
        <v>74</v>
      </c>
      <c r="J4" s="32" t="s">
        <v>74</v>
      </c>
      <c r="K4" s="32" t="s">
        <v>74</v>
      </c>
      <c r="L4" s="32" t="s">
        <v>74</v>
      </c>
      <c r="M4" s="32" t="s">
        <v>74</v>
      </c>
      <c r="N4" s="32" t="s">
        <v>74</v>
      </c>
      <c r="O4" s="32" t="s">
        <v>1188</v>
      </c>
    </row>
    <row r="5" spans="1:15" ht="15.75" x14ac:dyDescent="0.25">
      <c r="A5" s="31">
        <v>554</v>
      </c>
      <c r="B5" s="32" t="s">
        <v>401</v>
      </c>
      <c r="C5" s="32" t="s">
        <v>402</v>
      </c>
      <c r="D5" s="32" t="s">
        <v>72</v>
      </c>
      <c r="E5" s="32" t="s">
        <v>73</v>
      </c>
      <c r="F5" s="32" t="s">
        <v>2031</v>
      </c>
      <c r="G5" s="32" t="s">
        <v>77</v>
      </c>
      <c r="H5" s="32" t="s">
        <v>77</v>
      </c>
      <c r="I5" s="32" t="s">
        <v>74</v>
      </c>
      <c r="J5" s="32" t="s">
        <v>74</v>
      </c>
      <c r="K5" s="32" t="s">
        <v>74</v>
      </c>
      <c r="L5" s="32" t="s">
        <v>77</v>
      </c>
      <c r="M5" s="32" t="s">
        <v>74</v>
      </c>
      <c r="N5" s="32" t="s">
        <v>74</v>
      </c>
      <c r="O5" s="32" t="s">
        <v>1188</v>
      </c>
    </row>
    <row r="6" spans="1:15" ht="15.75" x14ac:dyDescent="0.25">
      <c r="A6" s="31">
        <v>11</v>
      </c>
      <c r="B6" s="32" t="s">
        <v>2530</v>
      </c>
      <c r="C6" s="29" t="s">
        <v>2486</v>
      </c>
      <c r="D6" s="29"/>
      <c r="E6" s="29" t="s">
        <v>105</v>
      </c>
      <c r="F6" s="32" t="s">
        <v>2031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77</v>
      </c>
      <c r="O6" s="32"/>
    </row>
    <row r="7" spans="1:15" ht="15.75" x14ac:dyDescent="0.25">
      <c r="A7" s="31">
        <v>567</v>
      </c>
      <c r="B7" s="32" t="s">
        <v>406</v>
      </c>
      <c r="C7" s="32" t="s">
        <v>407</v>
      </c>
      <c r="D7" s="32" t="s">
        <v>72</v>
      </c>
      <c r="E7" s="32" t="s">
        <v>73</v>
      </c>
      <c r="F7" s="32" t="s">
        <v>2031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1185</v>
      </c>
    </row>
    <row r="8" spans="1:15" ht="15.75" x14ac:dyDescent="0.25">
      <c r="A8" s="31">
        <v>15</v>
      </c>
      <c r="B8" s="32" t="s">
        <v>2531</v>
      </c>
      <c r="C8" s="29" t="s">
        <v>2487</v>
      </c>
      <c r="D8" s="29"/>
      <c r="E8" s="29" t="s">
        <v>73</v>
      </c>
      <c r="F8" s="32" t="s">
        <v>1301</v>
      </c>
      <c r="G8" s="32" t="s">
        <v>1301</v>
      </c>
      <c r="H8" s="32" t="s">
        <v>1301</v>
      </c>
      <c r="I8" s="32" t="s">
        <v>1301</v>
      </c>
      <c r="J8" s="32" t="s">
        <v>1301</v>
      </c>
      <c r="K8" s="32" t="s">
        <v>1301</v>
      </c>
      <c r="L8" s="32" t="s">
        <v>1301</v>
      </c>
      <c r="M8" s="32" t="s">
        <v>1301</v>
      </c>
      <c r="N8" s="32"/>
      <c r="O8" s="32"/>
    </row>
    <row r="9" spans="1:15" ht="15.75" x14ac:dyDescent="0.25">
      <c r="A9" s="31">
        <v>16</v>
      </c>
      <c r="B9" s="32" t="s">
        <v>2532</v>
      </c>
      <c r="C9" s="29" t="s">
        <v>2138</v>
      </c>
      <c r="D9" s="29"/>
      <c r="E9" s="29"/>
      <c r="F9" s="32" t="s">
        <v>2031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74</v>
      </c>
      <c r="L9" s="32" t="s">
        <v>74</v>
      </c>
      <c r="M9" s="32" t="s">
        <v>74</v>
      </c>
      <c r="N9" s="32" t="s">
        <v>77</v>
      </c>
      <c r="O9" s="32" t="s">
        <v>2140</v>
      </c>
    </row>
    <row r="10" spans="1:15" ht="15.75" x14ac:dyDescent="0.25">
      <c r="A10" s="31">
        <v>713</v>
      </c>
      <c r="B10" s="32" t="s">
        <v>408</v>
      </c>
      <c r="C10" s="32" t="s">
        <v>409</v>
      </c>
      <c r="D10" s="32" t="s">
        <v>72</v>
      </c>
      <c r="E10" s="32" t="s">
        <v>73</v>
      </c>
      <c r="F10" s="32" t="s">
        <v>2031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77</v>
      </c>
      <c r="M10" s="32" t="s">
        <v>74</v>
      </c>
      <c r="N10" s="32" t="s">
        <v>74</v>
      </c>
      <c r="O10" s="32" t="s">
        <v>1188</v>
      </c>
    </row>
    <row r="11" spans="1:15" ht="15.75" x14ac:dyDescent="0.25">
      <c r="A11" s="31">
        <v>27</v>
      </c>
      <c r="B11" s="32" t="s">
        <v>2533</v>
      </c>
      <c r="C11" s="29" t="s">
        <v>2146</v>
      </c>
      <c r="D11" s="29" t="s">
        <v>72</v>
      </c>
      <c r="E11" s="29" t="s">
        <v>82</v>
      </c>
      <c r="F11" s="32" t="s">
        <v>2031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77</v>
      </c>
      <c r="O11" s="32"/>
    </row>
    <row r="12" spans="1:15" ht="15.75" x14ac:dyDescent="0.25">
      <c r="A12" s="31">
        <v>745</v>
      </c>
      <c r="B12" s="32" t="s">
        <v>438</v>
      </c>
      <c r="C12" s="32" t="s">
        <v>439</v>
      </c>
      <c r="D12" s="32" t="s">
        <v>72</v>
      </c>
      <c r="E12" s="32" t="s">
        <v>73</v>
      </c>
      <c r="F12" s="32" t="s">
        <v>2031</v>
      </c>
      <c r="G12" s="32" t="s">
        <v>74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74</v>
      </c>
      <c r="M12" s="32" t="s">
        <v>74</v>
      </c>
      <c r="N12" s="32" t="s">
        <v>74</v>
      </c>
      <c r="O12" s="32" t="s">
        <v>1183</v>
      </c>
    </row>
    <row r="13" spans="1:15" ht="15.75" x14ac:dyDescent="0.25">
      <c r="A13" s="31">
        <v>311</v>
      </c>
      <c r="B13" s="32" t="s">
        <v>2534</v>
      </c>
      <c r="C13" s="29" t="s">
        <v>2185</v>
      </c>
      <c r="D13" s="29" t="s">
        <v>72</v>
      </c>
      <c r="E13" s="29" t="s">
        <v>90</v>
      </c>
      <c r="F13" s="32" t="s">
        <v>2031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74</v>
      </c>
      <c r="L13" s="32" t="s">
        <v>74</v>
      </c>
      <c r="M13" s="32" t="s">
        <v>74</v>
      </c>
      <c r="N13" s="32" t="s">
        <v>77</v>
      </c>
      <c r="O13" s="32"/>
    </row>
    <row r="14" spans="1:15" ht="15.75" x14ac:dyDescent="0.25">
      <c r="A14" s="31">
        <v>731</v>
      </c>
      <c r="B14" s="32" t="s">
        <v>597</v>
      </c>
      <c r="C14" s="32" t="s">
        <v>598</v>
      </c>
      <c r="D14" s="32" t="s">
        <v>72</v>
      </c>
      <c r="E14" s="32" t="s">
        <v>105</v>
      </c>
      <c r="F14" s="32" t="s">
        <v>2031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74</v>
      </c>
      <c r="L14" s="32" t="s">
        <v>77</v>
      </c>
      <c r="M14" s="32" t="s">
        <v>74</v>
      </c>
      <c r="N14" s="32" t="s">
        <v>77</v>
      </c>
      <c r="O14" s="32" t="s">
        <v>1180</v>
      </c>
    </row>
    <row r="15" spans="1:15" ht="15.75" x14ac:dyDescent="0.25">
      <c r="A15" s="31">
        <v>1</v>
      </c>
      <c r="B15" s="32" t="s">
        <v>2018</v>
      </c>
      <c r="C15" s="32" t="s">
        <v>2019</v>
      </c>
      <c r="D15" s="32" t="s">
        <v>72</v>
      </c>
      <c r="E15" s="32" t="s">
        <v>82</v>
      </c>
      <c r="F15" s="32" t="s">
        <v>2031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2020</v>
      </c>
      <c r="O15" s="32" t="s">
        <v>2020</v>
      </c>
    </row>
    <row r="16" spans="1:15" ht="15.75" x14ac:dyDescent="0.25">
      <c r="A16" s="31">
        <v>2</v>
      </c>
      <c r="B16" s="32" t="s">
        <v>2021</v>
      </c>
      <c r="C16" s="32" t="s">
        <v>2022</v>
      </c>
      <c r="D16" s="32" t="s">
        <v>72</v>
      </c>
      <c r="E16" s="32" t="s">
        <v>73</v>
      </c>
      <c r="F16" s="32" t="s">
        <v>2031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2020</v>
      </c>
      <c r="O16" s="32" t="s">
        <v>2020</v>
      </c>
    </row>
    <row r="17" spans="1:15" ht="15.75" x14ac:dyDescent="0.25">
      <c r="A17" s="31">
        <v>3</v>
      </c>
      <c r="B17" s="32" t="s">
        <v>2023</v>
      </c>
      <c r="C17" s="32" t="s">
        <v>2024</v>
      </c>
      <c r="D17" s="32" t="s">
        <v>2020</v>
      </c>
      <c r="E17" s="32" t="s">
        <v>105</v>
      </c>
      <c r="F17" s="32" t="s">
        <v>2031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77</v>
      </c>
      <c r="L17" s="32" t="s">
        <v>77</v>
      </c>
      <c r="M17" s="32" t="s">
        <v>77</v>
      </c>
      <c r="N17" s="32" t="s">
        <v>2020</v>
      </c>
      <c r="O17" s="32" t="s">
        <v>2020</v>
      </c>
    </row>
    <row r="18" spans="1:15" ht="15.75" x14ac:dyDescent="0.25">
      <c r="A18" s="31">
        <v>4</v>
      </c>
      <c r="B18" s="32" t="s">
        <v>2167</v>
      </c>
      <c r="C18" s="29" t="s">
        <v>2168</v>
      </c>
      <c r="D18" s="29" t="s">
        <v>72</v>
      </c>
      <c r="E18" s="29" t="s">
        <v>105</v>
      </c>
      <c r="F18" s="32" t="s">
        <v>2031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74</v>
      </c>
      <c r="L18" s="32" t="s">
        <v>74</v>
      </c>
      <c r="M18" s="32" t="s">
        <v>74</v>
      </c>
      <c r="N18" s="32" t="s">
        <v>77</v>
      </c>
      <c r="O18" s="32"/>
    </row>
    <row r="19" spans="1:15" ht="15.75" x14ac:dyDescent="0.25">
      <c r="A19" s="31">
        <v>5</v>
      </c>
      <c r="B19" s="32" t="s">
        <v>2025</v>
      </c>
      <c r="C19" s="32" t="s">
        <v>2026</v>
      </c>
      <c r="D19" s="32" t="s">
        <v>72</v>
      </c>
      <c r="E19" s="32" t="s">
        <v>90</v>
      </c>
      <c r="F19" s="32" t="s">
        <v>2031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74</v>
      </c>
      <c r="O19" s="32" t="s">
        <v>2020</v>
      </c>
    </row>
    <row r="20" spans="1:15" ht="15.75" x14ac:dyDescent="0.25">
      <c r="A20" s="31">
        <v>6</v>
      </c>
      <c r="B20" s="32" t="s">
        <v>2027</v>
      </c>
      <c r="C20" s="32" t="s">
        <v>2028</v>
      </c>
      <c r="D20" s="32" t="s">
        <v>72</v>
      </c>
      <c r="E20" s="32" t="s">
        <v>90</v>
      </c>
      <c r="F20" s="32" t="s">
        <v>2020</v>
      </c>
      <c r="G20" s="32" t="s">
        <v>1301</v>
      </c>
      <c r="H20" s="32" t="s">
        <v>1301</v>
      </c>
      <c r="I20" s="32" t="s">
        <v>1301</v>
      </c>
      <c r="J20" s="32" t="s">
        <v>1301</v>
      </c>
      <c r="K20" s="32" t="s">
        <v>1301</v>
      </c>
      <c r="L20" s="32" t="s">
        <v>1301</v>
      </c>
      <c r="M20" s="32" t="s">
        <v>1301</v>
      </c>
      <c r="N20" s="32" t="s">
        <v>1301</v>
      </c>
      <c r="O20" s="32" t="s">
        <v>2020</v>
      </c>
    </row>
    <row r="21" spans="1:15" ht="15.75" x14ac:dyDescent="0.25">
      <c r="A21" s="31">
        <v>8</v>
      </c>
      <c r="B21" s="32" t="s">
        <v>2030</v>
      </c>
      <c r="C21" s="32" t="s">
        <v>2009</v>
      </c>
      <c r="D21" s="32" t="s">
        <v>2020</v>
      </c>
      <c r="E21" s="32" t="s">
        <v>105</v>
      </c>
      <c r="F21" s="32" t="s">
        <v>2031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2020</v>
      </c>
    </row>
    <row r="22" spans="1:15" ht="15.75" x14ac:dyDescent="0.25">
      <c r="A22" s="31">
        <v>9</v>
      </c>
      <c r="B22" s="32" t="s">
        <v>2012</v>
      </c>
      <c r="C22" s="32" t="s">
        <v>2032</v>
      </c>
      <c r="D22" s="32" t="s">
        <v>2020</v>
      </c>
      <c r="E22" s="32" t="s">
        <v>105</v>
      </c>
      <c r="F22" s="32" t="s">
        <v>2031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2020</v>
      </c>
    </row>
    <row r="23" spans="1:15" ht="15.75" x14ac:dyDescent="0.25">
      <c r="A23" s="31">
        <v>10</v>
      </c>
      <c r="B23" s="32" t="s">
        <v>399</v>
      </c>
      <c r="C23" s="32" t="s">
        <v>400</v>
      </c>
      <c r="D23" s="32" t="s">
        <v>87</v>
      </c>
      <c r="E23" s="32" t="s">
        <v>73</v>
      </c>
      <c r="F23" s="32" t="s">
        <v>2031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1183</v>
      </c>
    </row>
    <row r="24" spans="1:15" ht="15.75" x14ac:dyDescent="0.25">
      <c r="A24" s="31">
        <v>12</v>
      </c>
      <c r="B24" s="32" t="s">
        <v>1222</v>
      </c>
      <c r="C24" s="32" t="s">
        <v>1223</v>
      </c>
      <c r="D24" s="32" t="s">
        <v>72</v>
      </c>
      <c r="E24" s="32" t="s">
        <v>73</v>
      </c>
      <c r="F24" s="32" t="s">
        <v>2031</v>
      </c>
      <c r="G24" s="32" t="s">
        <v>77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77</v>
      </c>
      <c r="M24" s="32" t="s">
        <v>74</v>
      </c>
      <c r="N24" s="32" t="s">
        <v>74</v>
      </c>
      <c r="O24" s="32" t="s">
        <v>1189</v>
      </c>
    </row>
    <row r="25" spans="1:15" ht="31.5" x14ac:dyDescent="0.25">
      <c r="A25" s="31">
        <v>13</v>
      </c>
      <c r="B25" s="32" t="s">
        <v>403</v>
      </c>
      <c r="C25" s="32" t="s">
        <v>19</v>
      </c>
      <c r="D25" s="32" t="s">
        <v>130</v>
      </c>
      <c r="E25" s="32" t="s">
        <v>73</v>
      </c>
      <c r="F25" s="32" t="s">
        <v>2031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77</v>
      </c>
      <c r="O25" s="32" t="s">
        <v>1186</v>
      </c>
    </row>
    <row r="26" spans="1:15" ht="15.75" x14ac:dyDescent="0.25">
      <c r="A26" s="31">
        <v>14</v>
      </c>
      <c r="B26" s="32" t="s">
        <v>404</v>
      </c>
      <c r="C26" s="32" t="s">
        <v>405</v>
      </c>
      <c r="D26" s="32" t="s">
        <v>87</v>
      </c>
      <c r="E26" s="32" t="s">
        <v>82</v>
      </c>
      <c r="F26" s="32" t="s">
        <v>2031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1189</v>
      </c>
    </row>
    <row r="27" spans="1:15" ht="31.5" x14ac:dyDescent="0.25">
      <c r="A27" s="31">
        <v>17</v>
      </c>
      <c r="B27" s="32" t="s">
        <v>1242</v>
      </c>
      <c r="C27" s="32" t="s">
        <v>1243</v>
      </c>
      <c r="D27" s="32" t="s">
        <v>72</v>
      </c>
      <c r="E27" s="32" t="s">
        <v>82</v>
      </c>
      <c r="F27" s="32" t="s">
        <v>2031</v>
      </c>
      <c r="G27" s="32" t="s">
        <v>77</v>
      </c>
      <c r="H27" s="32" t="s">
        <v>77</v>
      </c>
      <c r="I27" s="32" t="s">
        <v>74</v>
      </c>
      <c r="J27" s="32" t="s">
        <v>74</v>
      </c>
      <c r="K27" s="32" t="s">
        <v>74</v>
      </c>
      <c r="L27" s="32" t="s">
        <v>74</v>
      </c>
      <c r="M27" s="32" t="s">
        <v>74</v>
      </c>
      <c r="N27" s="32" t="s">
        <v>77</v>
      </c>
      <c r="O27" s="32" t="s">
        <v>1192</v>
      </c>
    </row>
    <row r="28" spans="1:15" ht="15.75" x14ac:dyDescent="0.25">
      <c r="A28" s="31">
        <v>18</v>
      </c>
      <c r="B28" s="32" t="s">
        <v>410</v>
      </c>
      <c r="C28" s="32" t="s">
        <v>411</v>
      </c>
      <c r="D28" s="32" t="s">
        <v>87</v>
      </c>
      <c r="E28" s="32" t="s">
        <v>90</v>
      </c>
      <c r="F28" s="32" t="s">
        <v>2033</v>
      </c>
      <c r="G28" s="32" t="s">
        <v>77</v>
      </c>
      <c r="H28" s="32" t="s">
        <v>77</v>
      </c>
      <c r="I28" s="32" t="s">
        <v>77</v>
      </c>
      <c r="J28" s="32" t="s">
        <v>77</v>
      </c>
      <c r="K28" s="32" t="s">
        <v>77</v>
      </c>
      <c r="L28" s="32" t="s">
        <v>77</v>
      </c>
      <c r="M28" s="32" t="s">
        <v>77</v>
      </c>
      <c r="N28" s="32" t="s">
        <v>77</v>
      </c>
      <c r="O28" s="32" t="s">
        <v>1181</v>
      </c>
    </row>
    <row r="29" spans="1:15" ht="15.75" x14ac:dyDescent="0.25">
      <c r="A29" s="31">
        <v>909</v>
      </c>
      <c r="B29" s="32" t="s">
        <v>412</v>
      </c>
      <c r="C29" s="32" t="s">
        <v>413</v>
      </c>
      <c r="D29" s="32" t="s">
        <v>87</v>
      </c>
      <c r="E29" s="32" t="s">
        <v>73</v>
      </c>
      <c r="F29" s="32" t="s">
        <v>2033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74</v>
      </c>
      <c r="L29" s="32" t="s">
        <v>74</v>
      </c>
      <c r="M29" s="32" t="s">
        <v>74</v>
      </c>
      <c r="N29" s="32" t="s">
        <v>74</v>
      </c>
      <c r="O29" s="32" t="s">
        <v>1185</v>
      </c>
    </row>
    <row r="30" spans="1:15" ht="15.75" x14ac:dyDescent="0.25">
      <c r="A30" s="31">
        <v>917</v>
      </c>
      <c r="B30" s="32" t="s">
        <v>414</v>
      </c>
      <c r="C30" s="32" t="s">
        <v>415</v>
      </c>
      <c r="D30" s="32" t="s">
        <v>87</v>
      </c>
      <c r="E30" s="32" t="s">
        <v>73</v>
      </c>
      <c r="F30" s="32" t="s">
        <v>2031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1188</v>
      </c>
    </row>
    <row r="31" spans="1:15" ht="15.75" x14ac:dyDescent="0.25">
      <c r="A31" s="31">
        <v>551</v>
      </c>
      <c r="B31" s="32" t="s">
        <v>416</v>
      </c>
      <c r="C31" s="32" t="s">
        <v>417</v>
      </c>
      <c r="D31" s="32" t="s">
        <v>72</v>
      </c>
      <c r="E31" s="32" t="s">
        <v>73</v>
      </c>
      <c r="F31" s="32" t="s">
        <v>2031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1188</v>
      </c>
    </row>
    <row r="32" spans="1:15" ht="15.75" x14ac:dyDescent="0.25">
      <c r="A32" s="31">
        <v>932</v>
      </c>
      <c r="B32" s="32" t="s">
        <v>418</v>
      </c>
      <c r="C32" s="32" t="s">
        <v>419</v>
      </c>
      <c r="D32" s="32" t="s">
        <v>72</v>
      </c>
      <c r="E32" s="32" t="s">
        <v>73</v>
      </c>
      <c r="F32" s="32" t="s">
        <v>2031</v>
      </c>
      <c r="G32" s="32" t="s">
        <v>77</v>
      </c>
      <c r="H32" s="32" t="s">
        <v>77</v>
      </c>
      <c r="I32" s="32" t="s">
        <v>77</v>
      </c>
      <c r="J32" s="32" t="s">
        <v>77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1185</v>
      </c>
    </row>
    <row r="33" spans="1:15" ht="15.75" x14ac:dyDescent="0.25">
      <c r="A33" s="31">
        <v>568</v>
      </c>
      <c r="B33" s="32" t="s">
        <v>420</v>
      </c>
      <c r="C33" s="32" t="s">
        <v>421</v>
      </c>
      <c r="D33" s="32" t="s">
        <v>72</v>
      </c>
      <c r="E33" s="32" t="s">
        <v>73</v>
      </c>
      <c r="F33" s="32" t="s">
        <v>2031</v>
      </c>
      <c r="G33" s="32" t="s">
        <v>77</v>
      </c>
      <c r="H33" s="32" t="s">
        <v>77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15.75" x14ac:dyDescent="0.25">
      <c r="A34" s="31">
        <v>953</v>
      </c>
      <c r="B34" s="32" t="s">
        <v>2129</v>
      </c>
      <c r="C34" s="32" t="s">
        <v>2130</v>
      </c>
      <c r="D34" s="32" t="s">
        <v>87</v>
      </c>
      <c r="E34" s="32" t="s">
        <v>73</v>
      </c>
      <c r="F34" s="32" t="s">
        <v>74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74</v>
      </c>
      <c r="O34" s="32" t="s">
        <v>1186</v>
      </c>
    </row>
    <row r="35" spans="1:15" ht="15.75" x14ac:dyDescent="0.25">
      <c r="A35" s="31">
        <v>709</v>
      </c>
      <c r="B35" s="32" t="s">
        <v>422</v>
      </c>
      <c r="C35" s="32" t="s">
        <v>27</v>
      </c>
      <c r="D35" s="32" t="s">
        <v>72</v>
      </c>
      <c r="E35" s="32" t="s">
        <v>73</v>
      </c>
      <c r="F35" s="32" t="s">
        <v>2031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1185</v>
      </c>
    </row>
    <row r="36" spans="1:15" ht="15.75" x14ac:dyDescent="0.25">
      <c r="A36" s="31">
        <v>588</v>
      </c>
      <c r="B36" s="32" t="s">
        <v>423</v>
      </c>
      <c r="C36" s="32" t="s">
        <v>23</v>
      </c>
      <c r="D36" s="32" t="s">
        <v>72</v>
      </c>
      <c r="E36" s="32" t="s">
        <v>73</v>
      </c>
      <c r="F36" s="32" t="s">
        <v>2031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74</v>
      </c>
      <c r="N36" s="32" t="s">
        <v>74</v>
      </c>
      <c r="O36" s="32" t="s">
        <v>1185</v>
      </c>
    </row>
    <row r="37" spans="1:15" ht="15.75" x14ac:dyDescent="0.25">
      <c r="A37" s="31">
        <v>586</v>
      </c>
      <c r="B37" s="32" t="s">
        <v>424</v>
      </c>
      <c r="C37" s="32" t="s">
        <v>425</v>
      </c>
      <c r="D37" s="32" t="s">
        <v>72</v>
      </c>
      <c r="E37" s="32" t="s">
        <v>73</v>
      </c>
      <c r="F37" s="32" t="s">
        <v>2031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74</v>
      </c>
      <c r="L37" s="32" t="s">
        <v>74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773</v>
      </c>
      <c r="B38" s="32" t="s">
        <v>426</v>
      </c>
      <c r="C38" s="32" t="s">
        <v>427</v>
      </c>
      <c r="D38" s="32" t="s">
        <v>87</v>
      </c>
      <c r="E38" s="32" t="s">
        <v>82</v>
      </c>
      <c r="F38" s="32" t="s">
        <v>2031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1191</v>
      </c>
    </row>
    <row r="39" spans="1:15" ht="15.75" x14ac:dyDescent="0.25">
      <c r="A39" s="31">
        <v>21</v>
      </c>
      <c r="B39" s="32" t="s">
        <v>428</v>
      </c>
      <c r="C39" s="32" t="s">
        <v>429</v>
      </c>
      <c r="D39" s="32" t="s">
        <v>87</v>
      </c>
      <c r="E39" s="32" t="s">
        <v>73</v>
      </c>
      <c r="F39" s="32" t="s">
        <v>2031</v>
      </c>
      <c r="G39" s="32" t="s">
        <v>77</v>
      </c>
      <c r="H39" s="32" t="s">
        <v>74</v>
      </c>
      <c r="I39" s="32" t="s">
        <v>74</v>
      </c>
      <c r="J39" s="32" t="s">
        <v>74</v>
      </c>
      <c r="K39" s="32" t="s">
        <v>74</v>
      </c>
      <c r="L39" s="32" t="s">
        <v>77</v>
      </c>
      <c r="M39" s="32" t="s">
        <v>74</v>
      </c>
      <c r="N39" s="32" t="s">
        <v>74</v>
      </c>
      <c r="O39" s="32" t="s">
        <v>1188</v>
      </c>
    </row>
    <row r="40" spans="1:15" ht="15.75" x14ac:dyDescent="0.25">
      <c r="A40" s="31">
        <v>557</v>
      </c>
      <c r="B40" s="32" t="s">
        <v>430</v>
      </c>
      <c r="C40" s="32" t="s">
        <v>431</v>
      </c>
      <c r="D40" s="32" t="s">
        <v>72</v>
      </c>
      <c r="E40" s="32" t="s">
        <v>73</v>
      </c>
      <c r="F40" s="32" t="s">
        <v>2033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74</v>
      </c>
      <c r="O40" s="32" t="s">
        <v>1188</v>
      </c>
    </row>
    <row r="41" spans="1:15" ht="15.75" x14ac:dyDescent="0.25">
      <c r="A41" s="31">
        <v>23</v>
      </c>
      <c r="B41" s="32" t="s">
        <v>432</v>
      </c>
      <c r="C41" s="32" t="s">
        <v>433</v>
      </c>
      <c r="D41" s="32" t="s">
        <v>72</v>
      </c>
      <c r="E41" s="32" t="s">
        <v>73</v>
      </c>
      <c r="F41" s="32" t="s">
        <v>2031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77</v>
      </c>
      <c r="O41" s="32" t="s">
        <v>1188</v>
      </c>
    </row>
    <row r="42" spans="1:15" ht="31.5" x14ac:dyDescent="0.25">
      <c r="A42" s="31">
        <v>24</v>
      </c>
      <c r="B42" s="32" t="s">
        <v>434</v>
      </c>
      <c r="C42" s="32" t="s">
        <v>435</v>
      </c>
      <c r="D42" s="32" t="s">
        <v>130</v>
      </c>
      <c r="E42" s="32" t="s">
        <v>73</v>
      </c>
      <c r="F42" s="32" t="s">
        <v>2031</v>
      </c>
      <c r="G42" s="32" t="s">
        <v>74</v>
      </c>
      <c r="H42" s="32" t="s">
        <v>74</v>
      </c>
      <c r="I42" s="32" t="s">
        <v>74</v>
      </c>
      <c r="J42" s="32" t="s">
        <v>74</v>
      </c>
      <c r="K42" s="32" t="s">
        <v>74</v>
      </c>
      <c r="L42" s="32" t="s">
        <v>74</v>
      </c>
      <c r="M42" s="32" t="s">
        <v>74</v>
      </c>
      <c r="N42" s="32" t="s">
        <v>74</v>
      </c>
      <c r="O42" s="32" t="s">
        <v>1188</v>
      </c>
    </row>
    <row r="43" spans="1:15" ht="15.75" x14ac:dyDescent="0.25">
      <c r="A43" s="31">
        <v>549</v>
      </c>
      <c r="B43" s="32" t="s">
        <v>436</v>
      </c>
      <c r="C43" s="32" t="s">
        <v>437</v>
      </c>
      <c r="D43" s="32" t="s">
        <v>72</v>
      </c>
      <c r="E43" s="32" t="s">
        <v>73</v>
      </c>
      <c r="F43" s="32" t="s">
        <v>2031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15.75" x14ac:dyDescent="0.25">
      <c r="A44" s="31">
        <v>28</v>
      </c>
      <c r="B44" s="32" t="s">
        <v>2206</v>
      </c>
      <c r="C44" s="29" t="s">
        <v>2207</v>
      </c>
      <c r="D44" s="29" t="s">
        <v>87</v>
      </c>
      <c r="E44" s="29" t="s">
        <v>82</v>
      </c>
      <c r="F44" s="32" t="s">
        <v>1301</v>
      </c>
      <c r="G44" s="32" t="s">
        <v>1301</v>
      </c>
      <c r="H44" s="32" t="s">
        <v>1301</v>
      </c>
      <c r="I44" s="32" t="s">
        <v>1301</v>
      </c>
      <c r="J44" s="32" t="s">
        <v>1301</v>
      </c>
      <c r="K44" s="32" t="s">
        <v>1301</v>
      </c>
      <c r="L44" s="32" t="s">
        <v>1301</v>
      </c>
      <c r="M44" s="32" t="s">
        <v>1301</v>
      </c>
      <c r="N44" s="32"/>
      <c r="O44" s="32"/>
    </row>
    <row r="45" spans="1:15" ht="31.5" x14ac:dyDescent="0.25">
      <c r="A45" s="31">
        <v>29</v>
      </c>
      <c r="B45" s="32" t="s">
        <v>440</v>
      </c>
      <c r="C45" s="32" t="s">
        <v>441</v>
      </c>
      <c r="D45" s="32" t="s">
        <v>130</v>
      </c>
      <c r="E45" s="32" t="s">
        <v>73</v>
      </c>
      <c r="F45" s="32" t="s">
        <v>2031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77</v>
      </c>
      <c r="O45" s="32" t="s">
        <v>1184</v>
      </c>
    </row>
    <row r="46" spans="1:15" ht="31.5" x14ac:dyDescent="0.25">
      <c r="A46" s="31">
        <v>30</v>
      </c>
      <c r="B46" s="32" t="s">
        <v>1290</v>
      </c>
      <c r="C46" s="32" t="s">
        <v>1291</v>
      </c>
      <c r="D46" s="32" t="s">
        <v>72</v>
      </c>
      <c r="E46" s="32" t="s">
        <v>105</v>
      </c>
      <c r="F46" s="32" t="s">
        <v>2031</v>
      </c>
      <c r="G46" s="32" t="s">
        <v>77</v>
      </c>
      <c r="H46" s="32" t="s">
        <v>77</v>
      </c>
      <c r="I46" s="32" t="s">
        <v>77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1210</v>
      </c>
    </row>
    <row r="47" spans="1:15" ht="31.5" x14ac:dyDescent="0.25">
      <c r="A47" s="31">
        <v>31</v>
      </c>
      <c r="B47" s="32" t="s">
        <v>442</v>
      </c>
      <c r="C47" s="32" t="s">
        <v>443</v>
      </c>
      <c r="D47" s="32" t="s">
        <v>130</v>
      </c>
      <c r="E47" s="32" t="s">
        <v>73</v>
      </c>
      <c r="F47" s="32" t="s">
        <v>2031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1183</v>
      </c>
    </row>
    <row r="48" spans="1:15" ht="31.5" x14ac:dyDescent="0.25">
      <c r="A48" s="31">
        <v>32</v>
      </c>
      <c r="B48" s="32" t="s">
        <v>444</v>
      </c>
      <c r="C48" s="32" t="s">
        <v>445</v>
      </c>
      <c r="D48" s="32" t="s">
        <v>130</v>
      </c>
      <c r="E48" s="32" t="s">
        <v>73</v>
      </c>
      <c r="F48" s="32" t="s">
        <v>2031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1183</v>
      </c>
    </row>
    <row r="49" spans="1:15" ht="15.75" x14ac:dyDescent="0.25">
      <c r="A49" s="31">
        <v>33</v>
      </c>
      <c r="B49" s="32" t="s">
        <v>1254</v>
      </c>
      <c r="C49" s="32" t="s">
        <v>1255</v>
      </c>
      <c r="D49" s="32" t="s">
        <v>87</v>
      </c>
      <c r="E49" s="32" t="s">
        <v>90</v>
      </c>
      <c r="F49" s="32" t="s">
        <v>2031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77</v>
      </c>
      <c r="O49" s="32" t="s">
        <v>1180</v>
      </c>
    </row>
    <row r="50" spans="1:15" ht="15.75" x14ac:dyDescent="0.25">
      <c r="A50" s="31">
        <v>34</v>
      </c>
      <c r="B50" s="32" t="s">
        <v>446</v>
      </c>
      <c r="C50" s="32" t="s">
        <v>447</v>
      </c>
      <c r="D50" s="32" t="s">
        <v>87</v>
      </c>
      <c r="E50" s="32" t="s">
        <v>73</v>
      </c>
      <c r="F50" s="32" t="s">
        <v>2031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77</v>
      </c>
      <c r="L50" s="32" t="s">
        <v>77</v>
      </c>
      <c r="M50" s="32" t="s">
        <v>77</v>
      </c>
      <c r="N50" s="32" t="s">
        <v>77</v>
      </c>
      <c r="O50" s="32" t="s">
        <v>1183</v>
      </c>
    </row>
    <row r="51" spans="1:15" ht="15.75" x14ac:dyDescent="0.25">
      <c r="A51" s="31">
        <v>35</v>
      </c>
      <c r="B51" s="32" t="s">
        <v>448</v>
      </c>
      <c r="C51" s="32" t="s">
        <v>449</v>
      </c>
      <c r="D51" s="32" t="s">
        <v>87</v>
      </c>
      <c r="E51" s="32" t="s">
        <v>73</v>
      </c>
      <c r="F51" s="32" t="s">
        <v>2031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1184</v>
      </c>
    </row>
    <row r="52" spans="1:15" ht="15.75" x14ac:dyDescent="0.25">
      <c r="A52" s="31">
        <v>36</v>
      </c>
      <c r="B52" s="32" t="s">
        <v>450</v>
      </c>
      <c r="C52" s="32" t="s">
        <v>451</v>
      </c>
      <c r="D52" s="32" t="s">
        <v>72</v>
      </c>
      <c r="E52" s="32" t="s">
        <v>73</v>
      </c>
      <c r="F52" s="32" t="s">
        <v>2033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1185</v>
      </c>
    </row>
    <row r="53" spans="1:15" ht="15.75" x14ac:dyDescent="0.25">
      <c r="A53" s="31">
        <v>37</v>
      </c>
      <c r="B53" s="32" t="s">
        <v>452</v>
      </c>
      <c r="C53" s="32" t="s">
        <v>453</v>
      </c>
      <c r="D53" s="32" t="s">
        <v>87</v>
      </c>
      <c r="E53" s="32" t="s">
        <v>73</v>
      </c>
      <c r="F53" s="32" t="s">
        <v>2033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1183</v>
      </c>
    </row>
    <row r="54" spans="1:15" ht="15.75" x14ac:dyDescent="0.25">
      <c r="A54" s="31">
        <v>573</v>
      </c>
      <c r="B54" s="32" t="s">
        <v>71</v>
      </c>
      <c r="C54" s="32" t="s">
        <v>22</v>
      </c>
      <c r="D54" s="32" t="s">
        <v>72</v>
      </c>
      <c r="E54" s="32" t="s">
        <v>73</v>
      </c>
      <c r="F54" s="32" t="s">
        <v>2031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1183</v>
      </c>
    </row>
    <row r="55" spans="1:15" ht="15.75" x14ac:dyDescent="0.25">
      <c r="A55" s="31">
        <v>39</v>
      </c>
      <c r="B55" s="32" t="s">
        <v>75</v>
      </c>
      <c r="C55" s="32" t="s">
        <v>76</v>
      </c>
      <c r="D55" s="32" t="s">
        <v>72</v>
      </c>
      <c r="E55" s="32" t="s">
        <v>73</v>
      </c>
      <c r="F55" s="32" t="s">
        <v>2031</v>
      </c>
      <c r="G55" s="32" t="s">
        <v>77</v>
      </c>
      <c r="H55" s="32" t="s">
        <v>74</v>
      </c>
      <c r="I55" s="32" t="s">
        <v>74</v>
      </c>
      <c r="J55" s="32" t="s">
        <v>74</v>
      </c>
      <c r="K55" s="32" t="s">
        <v>74</v>
      </c>
      <c r="L55" s="32" t="s">
        <v>77</v>
      </c>
      <c r="M55" s="32" t="s">
        <v>74</v>
      </c>
      <c r="N55" s="32" t="s">
        <v>74</v>
      </c>
      <c r="O55" s="32" t="s">
        <v>1183</v>
      </c>
    </row>
    <row r="56" spans="1:15" ht="15.75" x14ac:dyDescent="0.25">
      <c r="A56" s="31">
        <v>569</v>
      </c>
      <c r="B56" s="32" t="s">
        <v>78</v>
      </c>
      <c r="C56" s="32" t="s">
        <v>79</v>
      </c>
      <c r="D56" s="32" t="s">
        <v>72</v>
      </c>
      <c r="E56" s="32" t="s">
        <v>73</v>
      </c>
      <c r="F56" s="32" t="s">
        <v>2031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1185</v>
      </c>
    </row>
    <row r="57" spans="1:15" ht="15.75" x14ac:dyDescent="0.25">
      <c r="A57" s="31">
        <v>776</v>
      </c>
      <c r="B57" s="32" t="s">
        <v>80</v>
      </c>
      <c r="C57" s="32" t="s">
        <v>81</v>
      </c>
      <c r="D57" s="32" t="s">
        <v>72</v>
      </c>
      <c r="E57" s="32" t="s">
        <v>82</v>
      </c>
      <c r="F57" s="32" t="s">
        <v>2033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74</v>
      </c>
      <c r="L57" s="32" t="s">
        <v>77</v>
      </c>
      <c r="M57" s="32" t="s">
        <v>74</v>
      </c>
      <c r="N57" s="32" t="s">
        <v>77</v>
      </c>
      <c r="O57" s="32" t="s">
        <v>1180</v>
      </c>
    </row>
    <row r="58" spans="1:15" ht="15.75" x14ac:dyDescent="0.25">
      <c r="A58" s="31">
        <v>947</v>
      </c>
      <c r="B58" s="32" t="s">
        <v>83</v>
      </c>
      <c r="C58" s="32" t="s">
        <v>84</v>
      </c>
      <c r="D58" s="32" t="s">
        <v>72</v>
      </c>
      <c r="E58" s="32" t="s">
        <v>73</v>
      </c>
      <c r="F58" s="32" t="s">
        <v>2033</v>
      </c>
      <c r="G58" s="32" t="s">
        <v>77</v>
      </c>
      <c r="H58" s="32" t="s">
        <v>77</v>
      </c>
      <c r="I58" s="32" t="s">
        <v>74</v>
      </c>
      <c r="J58" s="32" t="s">
        <v>74</v>
      </c>
      <c r="K58" s="32" t="s">
        <v>74</v>
      </c>
      <c r="L58" s="32" t="s">
        <v>74</v>
      </c>
      <c r="M58" s="32" t="s">
        <v>74</v>
      </c>
      <c r="N58" s="32" t="s">
        <v>74</v>
      </c>
      <c r="O58" s="32" t="s">
        <v>1185</v>
      </c>
    </row>
    <row r="59" spans="1:15" ht="15.75" x14ac:dyDescent="0.25">
      <c r="A59" s="31">
        <v>961</v>
      </c>
      <c r="B59" s="32" t="s">
        <v>85</v>
      </c>
      <c r="C59" s="32" t="s">
        <v>86</v>
      </c>
      <c r="D59" s="32" t="s">
        <v>87</v>
      </c>
      <c r="E59" s="32" t="s">
        <v>73</v>
      </c>
      <c r="F59" s="32" t="s">
        <v>2031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74</v>
      </c>
      <c r="O59" s="32" t="s">
        <v>1184</v>
      </c>
    </row>
    <row r="60" spans="1:15" ht="15.75" x14ac:dyDescent="0.25">
      <c r="A60" s="31">
        <v>40</v>
      </c>
      <c r="B60" s="32" t="s">
        <v>1246</v>
      </c>
      <c r="C60" s="32" t="s">
        <v>1247</v>
      </c>
      <c r="D60" s="32" t="s">
        <v>72</v>
      </c>
      <c r="E60" s="32" t="s">
        <v>105</v>
      </c>
      <c r="F60" s="32" t="s">
        <v>2031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1205</v>
      </c>
    </row>
    <row r="61" spans="1:15" ht="15.75" x14ac:dyDescent="0.25">
      <c r="A61" s="29">
        <v>780</v>
      </c>
      <c r="B61" s="29" t="s">
        <v>88</v>
      </c>
      <c r="C61" s="29" t="s">
        <v>89</v>
      </c>
      <c r="D61" s="32" t="s">
        <v>72</v>
      </c>
      <c r="E61" s="32" t="s">
        <v>90</v>
      </c>
      <c r="F61" s="29" t="s">
        <v>2033</v>
      </c>
      <c r="G61" s="29" t="s">
        <v>77</v>
      </c>
      <c r="H61" s="29" t="s">
        <v>77</v>
      </c>
      <c r="I61" s="29" t="s">
        <v>74</v>
      </c>
      <c r="J61" s="29" t="s">
        <v>77</v>
      </c>
      <c r="K61" s="29" t="s">
        <v>74</v>
      </c>
      <c r="L61" s="29" t="s">
        <v>77</v>
      </c>
      <c r="M61" s="29" t="s">
        <v>74</v>
      </c>
      <c r="N61" s="29" t="s">
        <v>77</v>
      </c>
      <c r="O61" s="29" t="s">
        <v>1182</v>
      </c>
    </row>
    <row r="62" spans="1:15" ht="15.75" x14ac:dyDescent="0.25">
      <c r="A62" s="31">
        <v>42</v>
      </c>
      <c r="B62" s="32" t="s">
        <v>1248</v>
      </c>
      <c r="C62" s="32" t="s">
        <v>1249</v>
      </c>
      <c r="D62" s="32" t="s">
        <v>72</v>
      </c>
      <c r="E62" s="32" t="s">
        <v>105</v>
      </c>
      <c r="F62" s="32" t="s">
        <v>2031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1206</v>
      </c>
    </row>
    <row r="63" spans="1:15" ht="15.75" x14ac:dyDescent="0.25">
      <c r="A63" s="31">
        <v>43</v>
      </c>
      <c r="B63" s="32" t="s">
        <v>91</v>
      </c>
      <c r="C63" s="32" t="s">
        <v>92</v>
      </c>
      <c r="D63" s="32" t="s">
        <v>72</v>
      </c>
      <c r="E63" s="32" t="s">
        <v>73</v>
      </c>
      <c r="F63" s="32" t="s">
        <v>2031</v>
      </c>
      <c r="G63" s="32" t="s">
        <v>77</v>
      </c>
      <c r="H63" s="32" t="s">
        <v>74</v>
      </c>
      <c r="I63" s="32" t="s">
        <v>74</v>
      </c>
      <c r="J63" s="32" t="s">
        <v>74</v>
      </c>
      <c r="K63" s="32" t="s">
        <v>74</v>
      </c>
      <c r="L63" s="32" t="s">
        <v>77</v>
      </c>
      <c r="M63" s="32" t="s">
        <v>74</v>
      </c>
      <c r="N63" s="32" t="s">
        <v>74</v>
      </c>
      <c r="O63" s="32" t="s">
        <v>1189</v>
      </c>
    </row>
    <row r="64" spans="1:15" ht="15.75" x14ac:dyDescent="0.25">
      <c r="A64" s="31">
        <v>44</v>
      </c>
      <c r="B64" s="32" t="s">
        <v>93</v>
      </c>
      <c r="C64" s="32" t="s">
        <v>94</v>
      </c>
      <c r="D64" s="32" t="s">
        <v>72</v>
      </c>
      <c r="E64" s="32" t="s">
        <v>90</v>
      </c>
      <c r="F64" s="32" t="s">
        <v>2033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77</v>
      </c>
      <c r="O64" s="32" t="s">
        <v>1182</v>
      </c>
    </row>
    <row r="65" spans="1:15" ht="15.75" x14ac:dyDescent="0.25">
      <c r="A65" s="29">
        <v>45</v>
      </c>
      <c r="B65" s="29" t="s">
        <v>95</v>
      </c>
      <c r="C65" s="29" t="s">
        <v>96</v>
      </c>
      <c r="D65" s="32" t="s">
        <v>87</v>
      </c>
      <c r="E65" s="32" t="s">
        <v>90</v>
      </c>
      <c r="F65" s="32" t="s">
        <v>2033</v>
      </c>
      <c r="G65" s="32" t="s">
        <v>77</v>
      </c>
      <c r="H65" s="32" t="s">
        <v>77</v>
      </c>
      <c r="I65" s="32" t="s">
        <v>77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47</v>
      </c>
      <c r="B66" s="32" t="s">
        <v>97</v>
      </c>
      <c r="C66" s="32" t="s">
        <v>98</v>
      </c>
      <c r="D66" s="32" t="s">
        <v>87</v>
      </c>
      <c r="E66" s="32" t="s">
        <v>90</v>
      </c>
      <c r="F66" s="32" t="s">
        <v>2031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1180</v>
      </c>
    </row>
    <row r="67" spans="1:15" ht="15.75" x14ac:dyDescent="0.25">
      <c r="A67" s="31">
        <v>48</v>
      </c>
      <c r="B67" s="32" t="s">
        <v>99</v>
      </c>
      <c r="C67" s="32" t="s">
        <v>100</v>
      </c>
      <c r="D67" s="32" t="s">
        <v>87</v>
      </c>
      <c r="E67" s="32" t="s">
        <v>90</v>
      </c>
      <c r="F67" s="32" t="s">
        <v>2033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75" x14ac:dyDescent="0.25">
      <c r="A68" s="31">
        <v>20</v>
      </c>
      <c r="B68" s="32" t="s">
        <v>2154</v>
      </c>
      <c r="C68" s="32" t="s">
        <v>2152</v>
      </c>
      <c r="D68" s="32" t="s">
        <v>72</v>
      </c>
      <c r="E68" s="32" t="s">
        <v>73</v>
      </c>
      <c r="F68" s="32" t="s">
        <v>2031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74</v>
      </c>
      <c r="O68" s="32"/>
    </row>
    <row r="69" spans="1:15" ht="15.75" x14ac:dyDescent="0.25">
      <c r="A69" s="31">
        <v>50</v>
      </c>
      <c r="B69" s="32" t="s">
        <v>101</v>
      </c>
      <c r="C69" s="32" t="s">
        <v>102</v>
      </c>
      <c r="D69" s="32" t="s">
        <v>72</v>
      </c>
      <c r="E69" s="32" t="s">
        <v>90</v>
      </c>
      <c r="F69" s="32" t="s">
        <v>2031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1180</v>
      </c>
    </row>
    <row r="70" spans="1:15" ht="15.75" x14ac:dyDescent="0.25">
      <c r="A70" s="31">
        <v>728</v>
      </c>
      <c r="B70" s="32" t="s">
        <v>103</v>
      </c>
      <c r="C70" s="32" t="s">
        <v>104</v>
      </c>
      <c r="D70" s="32" t="s">
        <v>72</v>
      </c>
      <c r="E70" s="32" t="s">
        <v>105</v>
      </c>
      <c r="F70" s="32" t="s">
        <v>2033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1209</v>
      </c>
    </row>
    <row r="71" spans="1:15" ht="15.75" x14ac:dyDescent="0.25">
      <c r="A71" s="31">
        <v>52</v>
      </c>
      <c r="B71" s="32" t="s">
        <v>106</v>
      </c>
      <c r="C71" s="32" t="s">
        <v>107</v>
      </c>
      <c r="D71" s="32" t="s">
        <v>72</v>
      </c>
      <c r="E71" s="32" t="s">
        <v>105</v>
      </c>
      <c r="F71" s="32" t="s">
        <v>2031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1180</v>
      </c>
    </row>
    <row r="72" spans="1:15" ht="15.75" x14ac:dyDescent="0.25">
      <c r="A72" s="31">
        <v>53</v>
      </c>
      <c r="B72" s="32" t="s">
        <v>108</v>
      </c>
      <c r="C72" s="32" t="s">
        <v>109</v>
      </c>
      <c r="D72" s="32" t="s">
        <v>72</v>
      </c>
      <c r="E72" s="32" t="s">
        <v>105</v>
      </c>
      <c r="F72" s="32" t="s">
        <v>2031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1180</v>
      </c>
    </row>
    <row r="73" spans="1:15" ht="15.75" x14ac:dyDescent="0.25">
      <c r="A73" s="31">
        <v>54</v>
      </c>
      <c r="B73" s="32" t="s">
        <v>1218</v>
      </c>
      <c r="C73" s="32" t="s">
        <v>1219</v>
      </c>
      <c r="D73" s="32" t="s">
        <v>72</v>
      </c>
      <c r="E73" s="32" t="s">
        <v>73</v>
      </c>
      <c r="F73" s="32" t="s">
        <v>2031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1184</v>
      </c>
    </row>
    <row r="74" spans="1:15" ht="15.75" x14ac:dyDescent="0.25">
      <c r="A74" s="31">
        <v>729</v>
      </c>
      <c r="B74" s="32" t="s">
        <v>110</v>
      </c>
      <c r="C74" s="32" t="s">
        <v>111</v>
      </c>
      <c r="D74" s="32" t="s">
        <v>72</v>
      </c>
      <c r="E74" s="32" t="s">
        <v>105</v>
      </c>
      <c r="F74" s="32" t="s">
        <v>2031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77</v>
      </c>
      <c r="N74" s="32" t="s">
        <v>74</v>
      </c>
      <c r="O74" s="32" t="s">
        <v>1209</v>
      </c>
    </row>
    <row r="75" spans="1:15" x14ac:dyDescent="0.25">
      <c r="A75" s="30">
        <v>57</v>
      </c>
      <c r="B75" s="30" t="s">
        <v>112</v>
      </c>
      <c r="C75" s="29" t="s">
        <v>113</v>
      </c>
      <c r="D75" s="29" t="s">
        <v>87</v>
      </c>
      <c r="E75" s="30" t="s">
        <v>73</v>
      </c>
      <c r="F75" s="29" t="s">
        <v>2031</v>
      </c>
      <c r="G75" s="29" t="s">
        <v>77</v>
      </c>
      <c r="H75" s="29" t="s">
        <v>77</v>
      </c>
      <c r="I75" s="29" t="s">
        <v>74</v>
      </c>
      <c r="J75" s="29" t="s">
        <v>77</v>
      </c>
      <c r="K75" s="29" t="s">
        <v>74</v>
      </c>
      <c r="L75" s="29" t="s">
        <v>77</v>
      </c>
      <c r="M75" s="29" t="s">
        <v>74</v>
      </c>
      <c r="N75" s="29" t="s">
        <v>77</v>
      </c>
      <c r="O75" s="29" t="s">
        <v>1185</v>
      </c>
    </row>
    <row r="76" spans="1:15" ht="15.75" x14ac:dyDescent="0.25">
      <c r="A76" s="31">
        <v>767</v>
      </c>
      <c r="B76" s="32" t="s">
        <v>114</v>
      </c>
      <c r="C76" s="32" t="s">
        <v>115</v>
      </c>
      <c r="D76" s="32" t="s">
        <v>72</v>
      </c>
      <c r="E76" s="32" t="s">
        <v>90</v>
      </c>
      <c r="F76" s="32" t="s">
        <v>2031</v>
      </c>
      <c r="G76" s="32" t="s">
        <v>77</v>
      </c>
      <c r="H76" s="32" t="s">
        <v>74</v>
      </c>
      <c r="I76" s="32" t="s">
        <v>74</v>
      </c>
      <c r="J76" s="32" t="s">
        <v>77</v>
      </c>
      <c r="K76" s="32" t="s">
        <v>77</v>
      </c>
      <c r="L76" s="32" t="s">
        <v>77</v>
      </c>
      <c r="M76" s="32" t="s">
        <v>74</v>
      </c>
      <c r="N76" s="32" t="s">
        <v>74</v>
      </c>
      <c r="O76" s="32" t="s">
        <v>1180</v>
      </c>
    </row>
    <row r="77" spans="1:15" ht="15.75" x14ac:dyDescent="0.25">
      <c r="A77" s="31">
        <v>60</v>
      </c>
      <c r="B77" s="32" t="s">
        <v>116</v>
      </c>
      <c r="C77" s="32" t="s">
        <v>117</v>
      </c>
      <c r="D77" s="32" t="s">
        <v>72</v>
      </c>
      <c r="E77" s="32" t="s">
        <v>73</v>
      </c>
      <c r="F77" s="32" t="s">
        <v>2031</v>
      </c>
      <c r="G77" s="32" t="s">
        <v>77</v>
      </c>
      <c r="H77" s="32" t="s">
        <v>77</v>
      </c>
      <c r="I77" s="32" t="s">
        <v>74</v>
      </c>
      <c r="J77" s="32" t="s">
        <v>77</v>
      </c>
      <c r="K77" s="32" t="s">
        <v>77</v>
      </c>
      <c r="L77" s="32" t="s">
        <v>77</v>
      </c>
      <c r="M77" s="32" t="s">
        <v>77</v>
      </c>
      <c r="N77" s="32" t="s">
        <v>77</v>
      </c>
      <c r="O77" s="32" t="s">
        <v>1185</v>
      </c>
    </row>
    <row r="78" spans="1:15" ht="15.75" x14ac:dyDescent="0.25">
      <c r="A78" s="31">
        <v>774</v>
      </c>
      <c r="B78" s="32" t="s">
        <v>118</v>
      </c>
      <c r="C78" s="32" t="s">
        <v>119</v>
      </c>
      <c r="D78" s="32" t="s">
        <v>72</v>
      </c>
      <c r="E78" s="32" t="s">
        <v>105</v>
      </c>
      <c r="F78" s="32" t="s">
        <v>2031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1180</v>
      </c>
    </row>
    <row r="79" spans="1:15" ht="15.75" x14ac:dyDescent="0.25">
      <c r="A79" s="31">
        <v>62</v>
      </c>
      <c r="B79" s="32" t="s">
        <v>120</v>
      </c>
      <c r="C79" s="32" t="s">
        <v>121</v>
      </c>
      <c r="D79" s="32" t="s">
        <v>87</v>
      </c>
      <c r="E79" s="32" t="s">
        <v>105</v>
      </c>
      <c r="F79" s="32" t="s">
        <v>2033</v>
      </c>
      <c r="G79" s="32" t="s">
        <v>77</v>
      </c>
      <c r="H79" s="32" t="s">
        <v>77</v>
      </c>
      <c r="I79" s="32" t="s">
        <v>77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1180</v>
      </c>
    </row>
    <row r="80" spans="1:15" ht="15.75" x14ac:dyDescent="0.25">
      <c r="A80" s="31">
        <v>63</v>
      </c>
      <c r="B80" s="32" t="s">
        <v>122</v>
      </c>
      <c r="C80" s="32" t="s">
        <v>123</v>
      </c>
      <c r="D80" s="32" t="s">
        <v>72</v>
      </c>
      <c r="E80" s="32" t="s">
        <v>105</v>
      </c>
      <c r="F80" s="32" t="s">
        <v>2031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74</v>
      </c>
      <c r="L80" s="32" t="s">
        <v>77</v>
      </c>
      <c r="M80" s="32" t="s">
        <v>74</v>
      </c>
      <c r="N80" s="32" t="s">
        <v>77</v>
      </c>
      <c r="O80" s="32" t="s">
        <v>1180</v>
      </c>
    </row>
    <row r="81" spans="1:15" ht="31.5" x14ac:dyDescent="0.25">
      <c r="A81" s="31">
        <v>64</v>
      </c>
      <c r="B81" s="32" t="s">
        <v>1244</v>
      </c>
      <c r="C81" s="32" t="s">
        <v>1245</v>
      </c>
      <c r="D81" s="32" t="s">
        <v>72</v>
      </c>
      <c r="E81" s="32" t="s">
        <v>105</v>
      </c>
      <c r="F81" s="32" t="s">
        <v>2031</v>
      </c>
      <c r="G81" s="32" t="s">
        <v>77</v>
      </c>
      <c r="H81" s="32" t="s">
        <v>77</v>
      </c>
      <c r="I81" s="32" t="s">
        <v>74</v>
      </c>
      <c r="J81" s="32" t="s">
        <v>74</v>
      </c>
      <c r="K81" s="32" t="s">
        <v>74</v>
      </c>
      <c r="L81" s="32" t="s">
        <v>77</v>
      </c>
      <c r="M81" s="32" t="s">
        <v>77</v>
      </c>
      <c r="N81" s="32" t="s">
        <v>77</v>
      </c>
      <c r="O81" s="32" t="s">
        <v>1210</v>
      </c>
    </row>
    <row r="82" spans="1:15" ht="15.75" x14ac:dyDescent="0.25">
      <c r="A82" s="31">
        <v>556</v>
      </c>
      <c r="B82" s="32" t="s">
        <v>124</v>
      </c>
      <c r="C82" s="32" t="s">
        <v>125</v>
      </c>
      <c r="D82" s="32" t="s">
        <v>72</v>
      </c>
      <c r="E82" s="32" t="s">
        <v>73</v>
      </c>
      <c r="F82" s="32" t="s">
        <v>2031</v>
      </c>
      <c r="G82" s="32" t="s">
        <v>74</v>
      </c>
      <c r="H82" s="32" t="s">
        <v>74</v>
      </c>
      <c r="I82" s="32" t="s">
        <v>74</v>
      </c>
      <c r="J82" s="32" t="s">
        <v>74</v>
      </c>
      <c r="K82" s="32" t="s">
        <v>74</v>
      </c>
      <c r="L82" s="32" t="s">
        <v>74</v>
      </c>
      <c r="M82" s="32" t="s">
        <v>74</v>
      </c>
      <c r="N82" s="32" t="s">
        <v>74</v>
      </c>
      <c r="O82" s="32" t="s">
        <v>1187</v>
      </c>
    </row>
    <row r="83" spans="1:15" ht="15.75" x14ac:dyDescent="0.25">
      <c r="A83" s="31">
        <v>67</v>
      </c>
      <c r="B83" s="32" t="s">
        <v>1238</v>
      </c>
      <c r="C83" s="32" t="s">
        <v>1239</v>
      </c>
      <c r="D83" s="32" t="s">
        <v>72</v>
      </c>
      <c r="E83" s="32" t="s">
        <v>82</v>
      </c>
      <c r="F83" s="32" t="s">
        <v>2031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77</v>
      </c>
      <c r="O83" s="32" t="s">
        <v>1191</v>
      </c>
    </row>
    <row r="84" spans="1:15" ht="15.75" x14ac:dyDescent="0.25">
      <c r="A84" s="29">
        <v>68</v>
      </c>
      <c r="B84" s="29" t="s">
        <v>1236</v>
      </c>
      <c r="C84" s="29" t="s">
        <v>1237</v>
      </c>
      <c r="D84" s="32" t="s">
        <v>72</v>
      </c>
      <c r="E84" s="32" t="s">
        <v>82</v>
      </c>
      <c r="F84" s="29" t="s">
        <v>2031</v>
      </c>
      <c r="G84" s="29" t="s">
        <v>77</v>
      </c>
      <c r="H84" s="29" t="s">
        <v>77</v>
      </c>
      <c r="I84" s="29" t="s">
        <v>74</v>
      </c>
      <c r="J84" s="29" t="s">
        <v>77</v>
      </c>
      <c r="K84" s="29" t="s">
        <v>77</v>
      </c>
      <c r="L84" s="29" t="s">
        <v>77</v>
      </c>
      <c r="M84" s="29" t="s">
        <v>77</v>
      </c>
      <c r="N84" s="29" t="s">
        <v>77</v>
      </c>
      <c r="O84" s="29" t="s">
        <v>1191</v>
      </c>
    </row>
    <row r="85" spans="1:15" ht="15.75" x14ac:dyDescent="0.25">
      <c r="A85" s="31">
        <v>70</v>
      </c>
      <c r="B85" s="32" t="s">
        <v>1212</v>
      </c>
      <c r="C85" s="32" t="s">
        <v>1213</v>
      </c>
      <c r="D85" s="32" t="s">
        <v>72</v>
      </c>
      <c r="E85" s="32" t="s">
        <v>73</v>
      </c>
      <c r="F85" s="32" t="s">
        <v>2031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74</v>
      </c>
      <c r="O85" s="32" t="s">
        <v>1190</v>
      </c>
    </row>
    <row r="86" spans="1:15" ht="15.75" x14ac:dyDescent="0.25">
      <c r="A86" s="31">
        <v>736</v>
      </c>
      <c r="B86" s="32" t="s">
        <v>126</v>
      </c>
      <c r="C86" s="32" t="s">
        <v>127</v>
      </c>
      <c r="D86" s="32" t="s">
        <v>72</v>
      </c>
      <c r="E86" s="32" t="s">
        <v>105</v>
      </c>
      <c r="F86" s="32" t="s">
        <v>2033</v>
      </c>
      <c r="G86" s="32" t="s">
        <v>77</v>
      </c>
      <c r="H86" s="32" t="s">
        <v>77</v>
      </c>
      <c r="I86" s="32" t="s">
        <v>77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1206</v>
      </c>
    </row>
    <row r="87" spans="1:15" ht="15.75" x14ac:dyDescent="0.25">
      <c r="A87" s="29">
        <v>72</v>
      </c>
      <c r="B87" s="29" t="s">
        <v>128</v>
      </c>
      <c r="C87" s="29" t="s">
        <v>129</v>
      </c>
      <c r="D87" s="29" t="s">
        <v>130</v>
      </c>
      <c r="E87" s="29" t="s">
        <v>105</v>
      </c>
      <c r="F87" s="32" t="s">
        <v>2031</v>
      </c>
      <c r="G87" s="32" t="s">
        <v>77</v>
      </c>
      <c r="H87" s="32" t="s">
        <v>77</v>
      </c>
      <c r="I87" s="32" t="s">
        <v>74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77</v>
      </c>
      <c r="O87" s="29" t="s">
        <v>1206</v>
      </c>
    </row>
    <row r="88" spans="1:15" ht="15.75" x14ac:dyDescent="0.25">
      <c r="A88" s="31">
        <v>73</v>
      </c>
      <c r="B88" s="32" t="s">
        <v>131</v>
      </c>
      <c r="C88" s="32" t="s">
        <v>132</v>
      </c>
      <c r="D88" s="32" t="s">
        <v>87</v>
      </c>
      <c r="E88" s="32" t="s">
        <v>105</v>
      </c>
      <c r="F88" s="32" t="s">
        <v>2031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1206</v>
      </c>
    </row>
    <row r="89" spans="1:15" ht="15.75" x14ac:dyDescent="0.25">
      <c r="A89" s="31">
        <v>74</v>
      </c>
      <c r="B89" s="32" t="s">
        <v>133</v>
      </c>
      <c r="C89" s="32" t="s">
        <v>134</v>
      </c>
      <c r="D89" s="32" t="s">
        <v>87</v>
      </c>
      <c r="E89" s="32" t="s">
        <v>105</v>
      </c>
      <c r="F89" s="32" t="s">
        <v>2031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1206</v>
      </c>
    </row>
    <row r="90" spans="1:15" ht="15.75" x14ac:dyDescent="0.25">
      <c r="A90" s="31">
        <v>75</v>
      </c>
      <c r="B90" s="32" t="s">
        <v>135</v>
      </c>
      <c r="C90" s="32" t="s">
        <v>136</v>
      </c>
      <c r="D90" s="32" t="s">
        <v>87</v>
      </c>
      <c r="E90" s="32" t="s">
        <v>105</v>
      </c>
      <c r="F90" s="32" t="s">
        <v>2031</v>
      </c>
      <c r="G90" s="32" t="s">
        <v>77</v>
      </c>
      <c r="H90" s="32" t="s">
        <v>77</v>
      </c>
      <c r="I90" s="32" t="s">
        <v>77</v>
      </c>
      <c r="J90" s="32" t="s">
        <v>77</v>
      </c>
      <c r="K90" s="32" t="s">
        <v>74</v>
      </c>
      <c r="L90" s="32" t="s">
        <v>77</v>
      </c>
      <c r="M90" s="32" t="s">
        <v>74</v>
      </c>
      <c r="N90" s="32" t="s">
        <v>77</v>
      </c>
      <c r="O90" s="32" t="s">
        <v>1180</v>
      </c>
    </row>
    <row r="91" spans="1:15" ht="15.75" x14ac:dyDescent="0.25">
      <c r="A91" s="31">
        <v>76</v>
      </c>
      <c r="B91" s="32" t="s">
        <v>137</v>
      </c>
      <c r="C91" s="32" t="s">
        <v>138</v>
      </c>
      <c r="D91" s="32" t="s">
        <v>87</v>
      </c>
      <c r="E91" s="32" t="s">
        <v>105</v>
      </c>
      <c r="F91" s="32" t="s">
        <v>2031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1206</v>
      </c>
    </row>
    <row r="92" spans="1:15" ht="15.75" x14ac:dyDescent="0.25">
      <c r="A92" s="31">
        <v>77</v>
      </c>
      <c r="B92" s="32" t="s">
        <v>139</v>
      </c>
      <c r="C92" s="32" t="s">
        <v>140</v>
      </c>
      <c r="D92" s="32" t="s">
        <v>72</v>
      </c>
      <c r="E92" s="32" t="s">
        <v>105</v>
      </c>
      <c r="F92" s="32" t="s">
        <v>2033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32" t="s">
        <v>1180</v>
      </c>
    </row>
    <row r="93" spans="1:15" ht="15.75" x14ac:dyDescent="0.25">
      <c r="A93" s="31">
        <v>78</v>
      </c>
      <c r="B93" s="32" t="s">
        <v>1279</v>
      </c>
      <c r="C93" s="32" t="s">
        <v>1278</v>
      </c>
      <c r="D93" s="32" t="s">
        <v>72</v>
      </c>
      <c r="E93" s="32" t="s">
        <v>82</v>
      </c>
      <c r="F93" s="32" t="s">
        <v>2020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1277</v>
      </c>
      <c r="O93" s="32" t="s">
        <v>1191</v>
      </c>
    </row>
    <row r="94" spans="1:15" ht="15.75" x14ac:dyDescent="0.25">
      <c r="A94" s="31">
        <v>79</v>
      </c>
      <c r="B94" s="32" t="s">
        <v>141</v>
      </c>
      <c r="C94" s="32" t="s">
        <v>142</v>
      </c>
      <c r="D94" s="32" t="s">
        <v>87</v>
      </c>
      <c r="E94" s="32" t="s">
        <v>105</v>
      </c>
      <c r="F94" s="32" t="s">
        <v>2031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77</v>
      </c>
      <c r="M94" s="32" t="s">
        <v>74</v>
      </c>
      <c r="N94" s="32" t="s">
        <v>77</v>
      </c>
      <c r="O94" s="32" t="s">
        <v>1180</v>
      </c>
    </row>
    <row r="95" spans="1:15" ht="15.75" x14ac:dyDescent="0.25">
      <c r="A95" s="31">
        <v>574</v>
      </c>
      <c r="B95" s="32" t="s">
        <v>143</v>
      </c>
      <c r="C95" s="32" t="s">
        <v>144</v>
      </c>
      <c r="D95" s="32" t="s">
        <v>72</v>
      </c>
      <c r="E95" s="32" t="s">
        <v>73</v>
      </c>
      <c r="F95" s="32" t="s">
        <v>2031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74</v>
      </c>
      <c r="O95" s="32" t="s">
        <v>1183</v>
      </c>
    </row>
    <row r="96" spans="1:15" ht="15.75" x14ac:dyDescent="0.25">
      <c r="A96" s="31">
        <v>592</v>
      </c>
      <c r="B96" s="32" t="s">
        <v>145</v>
      </c>
      <c r="C96" s="32" t="s">
        <v>146</v>
      </c>
      <c r="D96" s="32" t="s">
        <v>72</v>
      </c>
      <c r="E96" s="32" t="s">
        <v>90</v>
      </c>
      <c r="F96" s="32" t="s">
        <v>2033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1181</v>
      </c>
    </row>
    <row r="97" spans="1:15" ht="15.75" x14ac:dyDescent="0.25">
      <c r="A97" s="31">
        <v>730</v>
      </c>
      <c r="B97" s="32" t="s">
        <v>147</v>
      </c>
      <c r="C97" s="32" t="s">
        <v>148</v>
      </c>
      <c r="D97" s="32" t="s">
        <v>72</v>
      </c>
      <c r="E97" s="32" t="s">
        <v>90</v>
      </c>
      <c r="F97" s="32" t="s">
        <v>2031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74</v>
      </c>
      <c r="L97" s="32" t="s">
        <v>74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585</v>
      </c>
      <c r="B98" s="32" t="s">
        <v>149</v>
      </c>
      <c r="C98" s="32" t="s">
        <v>150</v>
      </c>
      <c r="D98" s="32" t="s">
        <v>72</v>
      </c>
      <c r="E98" s="32" t="s">
        <v>90</v>
      </c>
      <c r="F98" s="32" t="s">
        <v>2031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74</v>
      </c>
      <c r="O98" s="32" t="s">
        <v>1181</v>
      </c>
    </row>
    <row r="99" spans="1:15" ht="15.75" x14ac:dyDescent="0.25">
      <c r="A99" s="31">
        <v>84</v>
      </c>
      <c r="B99" s="32" t="s">
        <v>151</v>
      </c>
      <c r="C99" s="32" t="s">
        <v>152</v>
      </c>
      <c r="D99" s="32" t="s">
        <v>72</v>
      </c>
      <c r="E99" s="32" t="s">
        <v>90</v>
      </c>
      <c r="F99" s="32" t="s">
        <v>2033</v>
      </c>
      <c r="G99" s="32" t="s">
        <v>77</v>
      </c>
      <c r="H99" s="32" t="s">
        <v>77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74</v>
      </c>
      <c r="O99" s="32" t="s">
        <v>1181</v>
      </c>
    </row>
    <row r="100" spans="1:15" ht="15.75" x14ac:dyDescent="0.25">
      <c r="A100" s="31">
        <v>85</v>
      </c>
      <c r="B100" s="32" t="s">
        <v>153</v>
      </c>
      <c r="C100" s="32" t="s">
        <v>154</v>
      </c>
      <c r="D100" s="32" t="s">
        <v>72</v>
      </c>
      <c r="E100" s="32" t="s">
        <v>73</v>
      </c>
      <c r="F100" s="32" t="s">
        <v>2031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74</v>
      </c>
      <c r="L100" s="32" t="s">
        <v>77</v>
      </c>
      <c r="M100" s="32" t="s">
        <v>74</v>
      </c>
      <c r="N100" s="32" t="s">
        <v>77</v>
      </c>
      <c r="O100" s="32" t="s">
        <v>1189</v>
      </c>
    </row>
    <row r="101" spans="1:15" ht="15.75" x14ac:dyDescent="0.25">
      <c r="A101" s="31">
        <v>628</v>
      </c>
      <c r="B101" s="32" t="s">
        <v>155</v>
      </c>
      <c r="C101" s="32" t="s">
        <v>156</v>
      </c>
      <c r="D101" s="32" t="s">
        <v>72</v>
      </c>
      <c r="E101" s="32" t="s">
        <v>73</v>
      </c>
      <c r="F101" s="32" t="s">
        <v>2033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77</v>
      </c>
      <c r="O101" s="32" t="s">
        <v>1189</v>
      </c>
    </row>
    <row r="102" spans="1:15" ht="15.75" x14ac:dyDescent="0.25">
      <c r="A102" s="31">
        <v>87</v>
      </c>
      <c r="B102" s="32" t="s">
        <v>1295</v>
      </c>
      <c r="C102" s="32" t="s">
        <v>1294</v>
      </c>
      <c r="D102" s="32" t="s">
        <v>72</v>
      </c>
      <c r="E102" s="32" t="s">
        <v>73</v>
      </c>
      <c r="F102" s="32" t="s">
        <v>2031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32" t="s">
        <v>1186</v>
      </c>
    </row>
    <row r="103" spans="1:15" ht="15.75" x14ac:dyDescent="0.25">
      <c r="A103" s="31">
        <v>88</v>
      </c>
      <c r="B103" s="32" t="s">
        <v>1284</v>
      </c>
      <c r="C103" s="32" t="s">
        <v>1282</v>
      </c>
      <c r="D103" s="32" t="s">
        <v>72</v>
      </c>
      <c r="E103" s="32" t="s">
        <v>105</v>
      </c>
      <c r="F103" s="32" t="s">
        <v>2031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74</v>
      </c>
      <c r="O103" s="32" t="s">
        <v>1285</v>
      </c>
    </row>
    <row r="104" spans="1:15" ht="15.75" x14ac:dyDescent="0.25">
      <c r="A104" s="29">
        <v>89</v>
      </c>
      <c r="B104" s="29" t="s">
        <v>1292</v>
      </c>
      <c r="C104" s="29" t="s">
        <v>1293</v>
      </c>
      <c r="D104" s="32" t="s">
        <v>72</v>
      </c>
      <c r="E104" s="32" t="s">
        <v>90</v>
      </c>
      <c r="F104" s="32" t="s">
        <v>2031</v>
      </c>
      <c r="G104" s="32" t="s">
        <v>77</v>
      </c>
      <c r="H104" s="32" t="s">
        <v>77</v>
      </c>
      <c r="I104" s="32" t="s">
        <v>77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77</v>
      </c>
      <c r="O104" s="29" t="s">
        <v>1180</v>
      </c>
    </row>
    <row r="105" spans="1:15" ht="15.75" x14ac:dyDescent="0.25">
      <c r="A105" s="31">
        <v>90</v>
      </c>
      <c r="B105" s="32" t="s">
        <v>1300</v>
      </c>
      <c r="C105" s="32" t="s">
        <v>1289</v>
      </c>
      <c r="D105" s="32" t="s">
        <v>72</v>
      </c>
      <c r="E105" s="32" t="s">
        <v>82</v>
      </c>
      <c r="F105" s="32" t="s">
        <v>2031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1288</v>
      </c>
    </row>
    <row r="106" spans="1:15" ht="15.75" x14ac:dyDescent="0.25">
      <c r="A106" s="31">
        <v>91</v>
      </c>
      <c r="B106" s="32" t="s">
        <v>1286</v>
      </c>
      <c r="C106" s="32" t="s">
        <v>1283</v>
      </c>
      <c r="D106" s="32" t="s">
        <v>72</v>
      </c>
      <c r="E106" s="32" t="s">
        <v>105</v>
      </c>
      <c r="F106" s="32" t="s">
        <v>2031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74</v>
      </c>
      <c r="L106" s="32" t="s">
        <v>74</v>
      </c>
      <c r="M106" s="32" t="s">
        <v>74</v>
      </c>
      <c r="N106" s="32" t="s">
        <v>77</v>
      </c>
      <c r="O106" s="32" t="s">
        <v>1180</v>
      </c>
    </row>
    <row r="107" spans="1:15" ht="15.75" x14ac:dyDescent="0.25">
      <c r="A107" s="29">
        <v>92</v>
      </c>
      <c r="B107" s="29" t="s">
        <v>157</v>
      </c>
      <c r="C107" s="29" t="s">
        <v>158</v>
      </c>
      <c r="D107" s="32" t="s">
        <v>87</v>
      </c>
      <c r="E107" s="32" t="s">
        <v>105</v>
      </c>
      <c r="F107" s="32" t="s">
        <v>2033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1180</v>
      </c>
    </row>
    <row r="108" spans="1:15" ht="15.75" x14ac:dyDescent="0.25">
      <c r="A108" s="29">
        <v>93</v>
      </c>
      <c r="B108" s="29" t="s">
        <v>159</v>
      </c>
      <c r="C108" s="29" t="s">
        <v>1271</v>
      </c>
      <c r="D108" s="32" t="s">
        <v>87</v>
      </c>
      <c r="E108" s="32" t="s">
        <v>105</v>
      </c>
      <c r="F108" s="32" t="s">
        <v>2033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29" t="s">
        <v>74</v>
      </c>
      <c r="L108" s="29" t="s">
        <v>77</v>
      </c>
      <c r="M108" s="29" t="s">
        <v>74</v>
      </c>
      <c r="N108" s="29" t="s">
        <v>77</v>
      </c>
      <c r="O108" s="29" t="s">
        <v>1180</v>
      </c>
    </row>
    <row r="109" spans="1:15" ht="31.5" x14ac:dyDescent="0.25">
      <c r="A109" s="31">
        <v>94</v>
      </c>
      <c r="B109" s="32" t="s">
        <v>160</v>
      </c>
      <c r="C109" s="32" t="s">
        <v>161</v>
      </c>
      <c r="D109" s="32" t="s">
        <v>87</v>
      </c>
      <c r="E109" s="32" t="s">
        <v>105</v>
      </c>
      <c r="F109" s="32" t="s">
        <v>2031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77</v>
      </c>
      <c r="L109" s="32" t="s">
        <v>77</v>
      </c>
      <c r="M109" s="32" t="s">
        <v>77</v>
      </c>
      <c r="N109" s="32" t="s">
        <v>77</v>
      </c>
      <c r="O109" s="32" t="s">
        <v>1210</v>
      </c>
    </row>
    <row r="110" spans="1:15" ht="15.75" x14ac:dyDescent="0.25">
      <c r="A110" s="31">
        <v>95</v>
      </c>
      <c r="B110" s="32" t="s">
        <v>162</v>
      </c>
      <c r="C110" s="32" t="s">
        <v>163</v>
      </c>
      <c r="D110" s="32" t="s">
        <v>87</v>
      </c>
      <c r="E110" s="32" t="s">
        <v>105</v>
      </c>
      <c r="F110" s="32" t="s">
        <v>2033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77</v>
      </c>
      <c r="O110" s="32" t="s">
        <v>1180</v>
      </c>
    </row>
    <row r="111" spans="1:15" ht="15.75" x14ac:dyDescent="0.25">
      <c r="A111" s="31">
        <v>96</v>
      </c>
      <c r="B111" s="32" t="s">
        <v>1900</v>
      </c>
      <c r="C111" s="32" t="s">
        <v>1891</v>
      </c>
      <c r="D111" s="32" t="s">
        <v>72</v>
      </c>
      <c r="E111" s="32" t="s">
        <v>73</v>
      </c>
      <c r="F111" s="32" t="s">
        <v>2031</v>
      </c>
      <c r="G111" s="32" t="s">
        <v>77</v>
      </c>
      <c r="H111" s="32" t="s">
        <v>74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1277</v>
      </c>
      <c r="N111" s="32" t="s">
        <v>1204</v>
      </c>
      <c r="O111" s="32" t="s">
        <v>2020</v>
      </c>
    </row>
    <row r="112" spans="1:15" ht="15.75" x14ac:dyDescent="0.25">
      <c r="A112" s="31">
        <v>97</v>
      </c>
      <c r="B112" s="32" t="s">
        <v>164</v>
      </c>
      <c r="C112" s="32" t="s">
        <v>165</v>
      </c>
      <c r="D112" s="32" t="s">
        <v>87</v>
      </c>
      <c r="E112" s="32" t="s">
        <v>105</v>
      </c>
      <c r="F112" s="32" t="s">
        <v>2031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77</v>
      </c>
      <c r="O112" s="32" t="s">
        <v>1180</v>
      </c>
    </row>
    <row r="113" spans="1:15" ht="31.5" x14ac:dyDescent="0.25">
      <c r="A113" s="31">
        <v>98</v>
      </c>
      <c r="B113" s="32" t="s">
        <v>166</v>
      </c>
      <c r="C113" s="32" t="s">
        <v>167</v>
      </c>
      <c r="D113" s="32" t="s">
        <v>72</v>
      </c>
      <c r="E113" s="32" t="s">
        <v>105</v>
      </c>
      <c r="F113" s="32" t="s">
        <v>2031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1210</v>
      </c>
    </row>
    <row r="114" spans="1:15" ht="31.5" x14ac:dyDescent="0.25">
      <c r="A114" s="31">
        <v>99</v>
      </c>
      <c r="B114" s="32" t="s">
        <v>168</v>
      </c>
      <c r="C114" s="32" t="s">
        <v>169</v>
      </c>
      <c r="D114" s="32" t="s">
        <v>87</v>
      </c>
      <c r="E114" s="32" t="s">
        <v>105</v>
      </c>
      <c r="F114" s="32" t="s">
        <v>2031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1210</v>
      </c>
    </row>
    <row r="115" spans="1:15" ht="31.5" x14ac:dyDescent="0.25">
      <c r="A115" s="31">
        <v>101</v>
      </c>
      <c r="B115" s="32" t="s">
        <v>170</v>
      </c>
      <c r="C115" s="32" t="s">
        <v>171</v>
      </c>
      <c r="D115" s="32" t="s">
        <v>130</v>
      </c>
      <c r="E115" s="32" t="s">
        <v>90</v>
      </c>
      <c r="F115" s="32" t="s">
        <v>2033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1180</v>
      </c>
    </row>
    <row r="116" spans="1:15" ht="15.75" x14ac:dyDescent="0.25">
      <c r="A116" s="31">
        <v>102</v>
      </c>
      <c r="B116" s="32" t="s">
        <v>1280</v>
      </c>
      <c r="C116" s="32" t="s">
        <v>1281</v>
      </c>
      <c r="D116" s="32" t="s">
        <v>72</v>
      </c>
      <c r="E116" s="32" t="s">
        <v>73</v>
      </c>
      <c r="F116" s="32" t="s">
        <v>2031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74</v>
      </c>
      <c r="L116" s="32" t="s">
        <v>77</v>
      </c>
      <c r="M116" s="32" t="s">
        <v>74</v>
      </c>
      <c r="N116" s="32" t="s">
        <v>77</v>
      </c>
      <c r="O116" s="32" t="s">
        <v>1186</v>
      </c>
    </row>
    <row r="117" spans="1:15" ht="15.75" x14ac:dyDescent="0.25">
      <c r="A117" s="31">
        <v>103</v>
      </c>
      <c r="B117" s="32" t="s">
        <v>172</v>
      </c>
      <c r="C117" s="32" t="s">
        <v>173</v>
      </c>
      <c r="D117" s="32" t="s">
        <v>87</v>
      </c>
      <c r="E117" s="32" t="s">
        <v>90</v>
      </c>
      <c r="F117" s="32" t="s">
        <v>2031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74</v>
      </c>
      <c r="L117" s="32" t="s">
        <v>77</v>
      </c>
      <c r="M117" s="32" t="s">
        <v>74</v>
      </c>
      <c r="N117" s="32" t="s">
        <v>77</v>
      </c>
      <c r="O117" s="32" t="s">
        <v>1180</v>
      </c>
    </row>
    <row r="118" spans="1:15" ht="15.75" x14ac:dyDescent="0.25">
      <c r="A118" s="31">
        <v>104</v>
      </c>
      <c r="B118" s="32" t="s">
        <v>1882</v>
      </c>
      <c r="C118" s="32" t="s">
        <v>1287</v>
      </c>
      <c r="D118" s="32" t="s">
        <v>72</v>
      </c>
      <c r="E118" s="32" t="s">
        <v>82</v>
      </c>
      <c r="F118" s="32" t="s">
        <v>2031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1288</v>
      </c>
    </row>
    <row r="119" spans="1:15" ht="15.75" x14ac:dyDescent="0.25">
      <c r="A119" s="31">
        <v>105</v>
      </c>
      <c r="B119" s="32" t="s">
        <v>174</v>
      </c>
      <c r="C119" s="32" t="s">
        <v>175</v>
      </c>
      <c r="D119" s="32" t="s">
        <v>87</v>
      </c>
      <c r="E119" s="32" t="s">
        <v>105</v>
      </c>
      <c r="F119" s="32" t="s">
        <v>2031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1209</v>
      </c>
    </row>
    <row r="120" spans="1:15" ht="15.75" x14ac:dyDescent="0.25">
      <c r="A120" s="31">
        <v>558</v>
      </c>
      <c r="B120" s="32" t="s">
        <v>176</v>
      </c>
      <c r="C120" s="32" t="s">
        <v>177</v>
      </c>
      <c r="D120" s="32" t="s">
        <v>72</v>
      </c>
      <c r="E120" s="32" t="s">
        <v>73</v>
      </c>
      <c r="F120" s="32" t="s">
        <v>2031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1188</v>
      </c>
    </row>
    <row r="121" spans="1:15" ht="15.75" x14ac:dyDescent="0.25">
      <c r="A121" s="29">
        <v>107</v>
      </c>
      <c r="B121" s="29" t="s">
        <v>178</v>
      </c>
      <c r="C121" s="32" t="s">
        <v>179</v>
      </c>
      <c r="D121" s="32" t="s">
        <v>72</v>
      </c>
      <c r="E121" s="29" t="s">
        <v>105</v>
      </c>
      <c r="F121" s="32" t="s">
        <v>2031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74</v>
      </c>
      <c r="M121" s="32" t="s">
        <v>74</v>
      </c>
      <c r="N121" s="32" t="s">
        <v>74</v>
      </c>
      <c r="O121" s="29" t="s">
        <v>1204</v>
      </c>
    </row>
    <row r="122" spans="1:15" ht="15.75" x14ac:dyDescent="0.25">
      <c r="A122" s="31">
        <v>740</v>
      </c>
      <c r="B122" s="32" t="s">
        <v>180</v>
      </c>
      <c r="C122" s="32" t="s">
        <v>181</v>
      </c>
      <c r="D122" s="32" t="s">
        <v>72</v>
      </c>
      <c r="E122" s="32" t="s">
        <v>105</v>
      </c>
      <c r="F122" s="32" t="s">
        <v>2031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74</v>
      </c>
      <c r="O122" s="32" t="s">
        <v>1205</v>
      </c>
    </row>
    <row r="123" spans="1:15" ht="15.75" x14ac:dyDescent="0.25">
      <c r="A123" s="31">
        <v>636</v>
      </c>
      <c r="B123" s="32" t="s">
        <v>182</v>
      </c>
      <c r="C123" s="32" t="s">
        <v>183</v>
      </c>
      <c r="D123" s="32" t="s">
        <v>72</v>
      </c>
      <c r="E123" s="32" t="s">
        <v>105</v>
      </c>
      <c r="F123" s="32" t="s">
        <v>2033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1205</v>
      </c>
    </row>
    <row r="124" spans="1:15" ht="31.5" x14ac:dyDescent="0.25">
      <c r="A124" s="31">
        <v>111</v>
      </c>
      <c r="B124" s="32" t="s">
        <v>184</v>
      </c>
      <c r="C124" s="32" t="s">
        <v>185</v>
      </c>
      <c r="D124" s="32" t="s">
        <v>87</v>
      </c>
      <c r="E124" s="32" t="s">
        <v>82</v>
      </c>
      <c r="F124" s="32" t="s">
        <v>2033</v>
      </c>
      <c r="G124" s="32" t="s">
        <v>77</v>
      </c>
      <c r="H124" s="32" t="s">
        <v>77</v>
      </c>
      <c r="I124" s="32" t="s">
        <v>77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1192</v>
      </c>
    </row>
    <row r="125" spans="1:15" ht="31.5" x14ac:dyDescent="0.25">
      <c r="A125" s="31">
        <v>630</v>
      </c>
      <c r="B125" s="32" t="s">
        <v>186</v>
      </c>
      <c r="C125" s="32" t="s">
        <v>187</v>
      </c>
      <c r="D125" s="32" t="s">
        <v>72</v>
      </c>
      <c r="E125" s="32" t="s">
        <v>82</v>
      </c>
      <c r="F125" s="32" t="s">
        <v>2031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77</v>
      </c>
      <c r="L125" s="32" t="s">
        <v>77</v>
      </c>
      <c r="M125" s="32" t="s">
        <v>77</v>
      </c>
      <c r="N125" s="32" t="s">
        <v>74</v>
      </c>
      <c r="O125" s="32" t="s">
        <v>1192</v>
      </c>
    </row>
    <row r="126" spans="1:15" ht="15.75" x14ac:dyDescent="0.25">
      <c r="A126" s="31">
        <v>113</v>
      </c>
      <c r="B126" s="32" t="s">
        <v>1897</v>
      </c>
      <c r="C126" s="32" t="s">
        <v>2034</v>
      </c>
      <c r="D126" s="32" t="s">
        <v>2020</v>
      </c>
      <c r="E126" s="32" t="s">
        <v>2020</v>
      </c>
      <c r="F126" s="32" t="s">
        <v>2031</v>
      </c>
      <c r="G126" s="32" t="s">
        <v>77</v>
      </c>
      <c r="H126" s="32" t="s">
        <v>74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2020</v>
      </c>
    </row>
    <row r="127" spans="1:15" ht="31.5" x14ac:dyDescent="0.25">
      <c r="A127" s="31">
        <v>114</v>
      </c>
      <c r="B127" s="32" t="s">
        <v>188</v>
      </c>
      <c r="C127" s="32" t="s">
        <v>189</v>
      </c>
      <c r="D127" s="32" t="s">
        <v>72</v>
      </c>
      <c r="E127" s="32" t="s">
        <v>82</v>
      </c>
      <c r="F127" s="32" t="s">
        <v>2031</v>
      </c>
      <c r="G127" s="32" t="s">
        <v>77</v>
      </c>
      <c r="H127" s="32" t="s">
        <v>77</v>
      </c>
      <c r="I127" s="32" t="s">
        <v>77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1192</v>
      </c>
    </row>
    <row r="128" spans="1:15" ht="15.75" x14ac:dyDescent="0.25">
      <c r="A128" s="31">
        <v>115</v>
      </c>
      <c r="B128" s="32" t="s">
        <v>190</v>
      </c>
      <c r="C128" s="32" t="s">
        <v>191</v>
      </c>
      <c r="D128" s="32" t="s">
        <v>87</v>
      </c>
      <c r="E128" s="32" t="s">
        <v>73</v>
      </c>
      <c r="F128" s="32" t="s">
        <v>2033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74</v>
      </c>
      <c r="O128" s="32" t="s">
        <v>1190</v>
      </c>
    </row>
    <row r="129" spans="1:15" x14ac:dyDescent="0.25">
      <c r="A129" s="29">
        <v>117</v>
      </c>
      <c r="B129" s="29" t="s">
        <v>192</v>
      </c>
      <c r="C129" s="30" t="s">
        <v>193</v>
      </c>
      <c r="D129" s="29" t="s">
        <v>87</v>
      </c>
      <c r="E129" s="29" t="s">
        <v>82</v>
      </c>
      <c r="F129" s="30" t="s">
        <v>2033</v>
      </c>
      <c r="G129" s="30" t="s">
        <v>77</v>
      </c>
      <c r="H129" s="30" t="s">
        <v>77</v>
      </c>
      <c r="I129" s="30" t="s">
        <v>74</v>
      </c>
      <c r="J129" s="30" t="s">
        <v>77</v>
      </c>
      <c r="K129" s="29" t="s">
        <v>74</v>
      </c>
      <c r="L129" s="29" t="s">
        <v>77</v>
      </c>
      <c r="M129" s="29" t="s">
        <v>74</v>
      </c>
      <c r="N129" s="29" t="s">
        <v>77</v>
      </c>
      <c r="O129" s="29" t="s">
        <v>1180</v>
      </c>
    </row>
    <row r="130" spans="1:15" ht="15.75" x14ac:dyDescent="0.25">
      <c r="A130" s="31">
        <v>118</v>
      </c>
      <c r="B130" s="32" t="s">
        <v>2216</v>
      </c>
      <c r="C130" s="29" t="s">
        <v>2217</v>
      </c>
      <c r="D130" s="29" t="s">
        <v>72</v>
      </c>
      <c r="E130" s="29" t="s">
        <v>73</v>
      </c>
      <c r="F130" s="32" t="s">
        <v>1301</v>
      </c>
      <c r="G130" s="32" t="s">
        <v>1301</v>
      </c>
      <c r="H130" s="32" t="s">
        <v>1301</v>
      </c>
      <c r="I130" s="32" t="s">
        <v>1301</v>
      </c>
      <c r="J130" s="32" t="s">
        <v>1301</v>
      </c>
      <c r="K130" s="32" t="s">
        <v>1301</v>
      </c>
      <c r="L130" s="32" t="s">
        <v>1301</v>
      </c>
      <c r="M130" s="32" t="s">
        <v>1301</v>
      </c>
      <c r="N130" s="32"/>
      <c r="O130" s="32"/>
    </row>
    <row r="131" spans="1:15" ht="15.75" x14ac:dyDescent="0.25">
      <c r="A131" s="31">
        <v>119</v>
      </c>
      <c r="B131" s="32" t="s">
        <v>2224</v>
      </c>
      <c r="C131" s="29" t="s">
        <v>2223</v>
      </c>
      <c r="D131" s="29"/>
      <c r="E131" s="29"/>
      <c r="F131" s="32" t="s">
        <v>1301</v>
      </c>
      <c r="G131" s="32" t="s">
        <v>1301</v>
      </c>
      <c r="H131" s="32" t="s">
        <v>1301</v>
      </c>
      <c r="I131" s="32" t="s">
        <v>1301</v>
      </c>
      <c r="J131" s="32" t="s">
        <v>1301</v>
      </c>
      <c r="K131" s="32" t="s">
        <v>1301</v>
      </c>
      <c r="L131" s="32" t="s">
        <v>1301</v>
      </c>
      <c r="M131" s="32" t="s">
        <v>1301</v>
      </c>
      <c r="N131" s="32"/>
      <c r="O131" s="32"/>
    </row>
    <row r="132" spans="1:15" ht="31.5" x14ac:dyDescent="0.25">
      <c r="A132" s="31">
        <v>609</v>
      </c>
      <c r="B132" s="32" t="s">
        <v>194</v>
      </c>
      <c r="C132" s="32" t="s">
        <v>195</v>
      </c>
      <c r="D132" s="32" t="s">
        <v>72</v>
      </c>
      <c r="E132" s="32" t="s">
        <v>82</v>
      </c>
      <c r="F132" s="32" t="s">
        <v>2031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1192</v>
      </c>
    </row>
    <row r="133" spans="1:15" ht="15.75" x14ac:dyDescent="0.25">
      <c r="A133" s="29">
        <v>121</v>
      </c>
      <c r="B133" s="29" t="s">
        <v>2035</v>
      </c>
      <c r="C133" s="29" t="s">
        <v>2036</v>
      </c>
      <c r="D133" s="29" t="s">
        <v>72</v>
      </c>
      <c r="E133" s="32" t="s">
        <v>82</v>
      </c>
      <c r="F133" s="32" t="s">
        <v>2033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2020</v>
      </c>
    </row>
    <row r="134" spans="1:15" ht="15.75" x14ac:dyDescent="0.25">
      <c r="A134" s="31">
        <v>602</v>
      </c>
      <c r="B134" s="32" t="s">
        <v>196</v>
      </c>
      <c r="C134" s="32" t="s">
        <v>197</v>
      </c>
      <c r="D134" s="32" t="s">
        <v>72</v>
      </c>
      <c r="E134" s="32" t="s">
        <v>105</v>
      </c>
      <c r="F134" s="32" t="s">
        <v>2031</v>
      </c>
      <c r="G134" s="32" t="s">
        <v>77</v>
      </c>
      <c r="H134" s="32" t="s">
        <v>74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74</v>
      </c>
      <c r="O134" s="32" t="s">
        <v>1204</v>
      </c>
    </row>
    <row r="135" spans="1:15" ht="15.75" x14ac:dyDescent="0.25">
      <c r="A135" s="31">
        <v>587</v>
      </c>
      <c r="B135" s="32" t="s">
        <v>198</v>
      </c>
      <c r="C135" s="32" t="s">
        <v>199</v>
      </c>
      <c r="D135" s="32" t="s">
        <v>72</v>
      </c>
      <c r="E135" s="32" t="s">
        <v>73</v>
      </c>
      <c r="F135" s="32" t="s">
        <v>2031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75" x14ac:dyDescent="0.25">
      <c r="A136" s="31">
        <v>125</v>
      </c>
      <c r="B136" s="32" t="s">
        <v>2037</v>
      </c>
      <c r="C136" s="32" t="s">
        <v>2038</v>
      </c>
      <c r="D136" s="32" t="s">
        <v>2020</v>
      </c>
      <c r="E136" s="32" t="s">
        <v>2020</v>
      </c>
      <c r="F136" s="32" t="s">
        <v>2031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77</v>
      </c>
      <c r="L136" s="32" t="s">
        <v>77</v>
      </c>
      <c r="M136" s="32" t="s">
        <v>77</v>
      </c>
      <c r="N136" s="32" t="s">
        <v>77</v>
      </c>
      <c r="O136" s="32" t="s">
        <v>1184</v>
      </c>
    </row>
    <row r="137" spans="1:15" ht="15.75" x14ac:dyDescent="0.25">
      <c r="A137" s="29">
        <v>603</v>
      </c>
      <c r="B137" s="29" t="s">
        <v>200</v>
      </c>
      <c r="C137" s="30" t="s">
        <v>201</v>
      </c>
      <c r="D137" s="32" t="s">
        <v>72</v>
      </c>
      <c r="E137" s="32" t="s">
        <v>105</v>
      </c>
      <c r="F137" s="29" t="s">
        <v>2031</v>
      </c>
      <c r="G137" s="29" t="s">
        <v>77</v>
      </c>
      <c r="H137" s="29" t="s">
        <v>77</v>
      </c>
      <c r="I137" s="29" t="s">
        <v>74</v>
      </c>
      <c r="J137" s="29" t="s">
        <v>77</v>
      </c>
      <c r="K137" s="29" t="s">
        <v>77</v>
      </c>
      <c r="L137" s="29" t="s">
        <v>77</v>
      </c>
      <c r="M137" s="29" t="s">
        <v>77</v>
      </c>
      <c r="N137" s="29" t="s">
        <v>74</v>
      </c>
      <c r="O137" s="29" t="s">
        <v>1204</v>
      </c>
    </row>
    <row r="138" spans="1:15" ht="15.75" x14ac:dyDescent="0.25">
      <c r="A138" s="31">
        <v>643</v>
      </c>
      <c r="B138" s="32" t="s">
        <v>202</v>
      </c>
      <c r="C138" s="32" t="s">
        <v>203</v>
      </c>
      <c r="D138" s="32" t="s">
        <v>72</v>
      </c>
      <c r="E138" s="32" t="s">
        <v>105</v>
      </c>
      <c r="F138" s="32" t="s">
        <v>2031</v>
      </c>
      <c r="G138" s="32" t="s">
        <v>77</v>
      </c>
      <c r="H138" s="32" t="s">
        <v>74</v>
      </c>
      <c r="I138" s="32" t="s">
        <v>77</v>
      </c>
      <c r="J138" s="32" t="s">
        <v>74</v>
      </c>
      <c r="K138" s="32" t="s">
        <v>74</v>
      </c>
      <c r="L138" s="32" t="s">
        <v>77</v>
      </c>
      <c r="M138" s="32" t="s">
        <v>74</v>
      </c>
      <c r="N138" s="32" t="s">
        <v>74</v>
      </c>
      <c r="O138" s="32" t="s">
        <v>1204</v>
      </c>
    </row>
    <row r="139" spans="1:15" ht="15.75" x14ac:dyDescent="0.25">
      <c r="A139" s="31">
        <v>712</v>
      </c>
      <c r="B139" s="32" t="s">
        <v>204</v>
      </c>
      <c r="C139" s="32" t="s">
        <v>205</v>
      </c>
      <c r="D139" s="32" t="s">
        <v>72</v>
      </c>
      <c r="E139" s="32" t="s">
        <v>105</v>
      </c>
      <c r="F139" s="32" t="s">
        <v>2033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1204</v>
      </c>
    </row>
    <row r="140" spans="1:15" ht="15.75" x14ac:dyDescent="0.25">
      <c r="A140" s="31">
        <v>129</v>
      </c>
      <c r="B140" s="32" t="s">
        <v>206</v>
      </c>
      <c r="C140" s="32" t="s">
        <v>207</v>
      </c>
      <c r="D140" s="32" t="s">
        <v>87</v>
      </c>
      <c r="E140" s="32" t="s">
        <v>105</v>
      </c>
      <c r="F140" s="32" t="s">
        <v>2033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1204</v>
      </c>
    </row>
    <row r="141" spans="1:15" ht="31.5" x14ac:dyDescent="0.25">
      <c r="A141" s="30">
        <v>910</v>
      </c>
      <c r="B141" s="29" t="s">
        <v>208</v>
      </c>
      <c r="C141" s="29" t="s">
        <v>209</v>
      </c>
      <c r="D141" s="32" t="s">
        <v>130</v>
      </c>
      <c r="E141" s="32" t="s">
        <v>105</v>
      </c>
      <c r="F141" s="32" t="s">
        <v>2033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29" t="s">
        <v>1204</v>
      </c>
    </row>
    <row r="142" spans="1:15" ht="15.75" x14ac:dyDescent="0.25">
      <c r="A142" s="31">
        <v>940</v>
      </c>
      <c r="B142" s="32" t="s">
        <v>210</v>
      </c>
      <c r="C142" s="32" t="s">
        <v>211</v>
      </c>
      <c r="D142" s="32" t="s">
        <v>87</v>
      </c>
      <c r="E142" s="32" t="s">
        <v>105</v>
      </c>
      <c r="F142" s="32" t="s">
        <v>2033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1204</v>
      </c>
    </row>
    <row r="143" spans="1:15" ht="15.75" x14ac:dyDescent="0.25">
      <c r="A143" s="31">
        <v>720</v>
      </c>
      <c r="B143" s="32" t="s">
        <v>212</v>
      </c>
      <c r="C143" s="32" t="s">
        <v>213</v>
      </c>
      <c r="D143" s="32" t="s">
        <v>72</v>
      </c>
      <c r="E143" s="32" t="s">
        <v>105</v>
      </c>
      <c r="F143" s="32" t="s">
        <v>2031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77</v>
      </c>
      <c r="L143" s="32" t="s">
        <v>77</v>
      </c>
      <c r="M143" s="32" t="s">
        <v>77</v>
      </c>
      <c r="N143" s="32" t="s">
        <v>77</v>
      </c>
      <c r="O143" s="32" t="s">
        <v>1204</v>
      </c>
    </row>
    <row r="144" spans="1:15" ht="15.75" x14ac:dyDescent="0.25">
      <c r="A144" s="31">
        <v>969</v>
      </c>
      <c r="B144" s="32" t="s">
        <v>214</v>
      </c>
      <c r="C144" s="32" t="s">
        <v>215</v>
      </c>
      <c r="D144" s="32" t="s">
        <v>72</v>
      </c>
      <c r="E144" s="32" t="s">
        <v>105</v>
      </c>
      <c r="F144" s="32" t="s">
        <v>2033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1204</v>
      </c>
    </row>
    <row r="145" spans="1:15" ht="15.75" x14ac:dyDescent="0.25">
      <c r="A145" s="31">
        <v>950</v>
      </c>
      <c r="B145" s="32" t="s">
        <v>216</v>
      </c>
      <c r="C145" s="32" t="s">
        <v>217</v>
      </c>
      <c r="D145" s="32" t="s">
        <v>87</v>
      </c>
      <c r="E145" s="32" t="s">
        <v>105</v>
      </c>
      <c r="F145" s="32" t="s">
        <v>2033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1204</v>
      </c>
    </row>
    <row r="146" spans="1:15" ht="15.75" x14ac:dyDescent="0.25">
      <c r="A146" s="31">
        <v>732</v>
      </c>
      <c r="B146" s="32" t="s">
        <v>218</v>
      </c>
      <c r="C146" s="32" t="s">
        <v>219</v>
      </c>
      <c r="D146" s="32" t="s">
        <v>72</v>
      </c>
      <c r="E146" s="32" t="s">
        <v>105</v>
      </c>
      <c r="F146" s="32" t="s">
        <v>2031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77</v>
      </c>
      <c r="O146" s="32" t="s">
        <v>1205</v>
      </c>
    </row>
    <row r="147" spans="1:15" ht="15.75" x14ac:dyDescent="0.25">
      <c r="A147" s="31">
        <v>644</v>
      </c>
      <c r="B147" s="32" t="s">
        <v>220</v>
      </c>
      <c r="C147" s="32" t="s">
        <v>221</v>
      </c>
      <c r="D147" s="32" t="s">
        <v>72</v>
      </c>
      <c r="E147" s="32" t="s">
        <v>105</v>
      </c>
      <c r="F147" s="32" t="s">
        <v>2031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1204</v>
      </c>
    </row>
    <row r="148" spans="1:15" ht="15.75" x14ac:dyDescent="0.25">
      <c r="A148" s="31">
        <v>635</v>
      </c>
      <c r="B148" s="32" t="s">
        <v>222</v>
      </c>
      <c r="C148" s="32" t="s">
        <v>223</v>
      </c>
      <c r="D148" s="32" t="s">
        <v>72</v>
      </c>
      <c r="E148" s="32" t="s">
        <v>105</v>
      </c>
      <c r="F148" s="32" t="s">
        <v>2031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74</v>
      </c>
      <c r="O148" s="32" t="s">
        <v>1205</v>
      </c>
    </row>
    <row r="149" spans="1:15" ht="15.75" x14ac:dyDescent="0.25">
      <c r="A149" s="31">
        <v>548</v>
      </c>
      <c r="B149" s="32" t="s">
        <v>224</v>
      </c>
      <c r="C149" s="32" t="s">
        <v>21</v>
      </c>
      <c r="D149" s="32" t="s">
        <v>72</v>
      </c>
      <c r="E149" s="32" t="s">
        <v>73</v>
      </c>
      <c r="F149" s="32" t="s">
        <v>2031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1183</v>
      </c>
    </row>
    <row r="150" spans="1:15" ht="15.75" x14ac:dyDescent="0.25">
      <c r="A150" s="31">
        <v>131</v>
      </c>
      <c r="B150" s="32" t="s">
        <v>225</v>
      </c>
      <c r="C150" s="32" t="s">
        <v>226</v>
      </c>
      <c r="D150" s="32" t="s">
        <v>87</v>
      </c>
      <c r="E150" s="32" t="s">
        <v>90</v>
      </c>
      <c r="F150" s="32" t="s">
        <v>2031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1180</v>
      </c>
    </row>
    <row r="151" spans="1:15" ht="15.75" x14ac:dyDescent="0.25">
      <c r="A151" s="31">
        <v>561</v>
      </c>
      <c r="B151" s="32" t="s">
        <v>227</v>
      </c>
      <c r="C151" s="32" t="s">
        <v>228</v>
      </c>
      <c r="D151" s="32" t="s">
        <v>72</v>
      </c>
      <c r="E151" s="32" t="s">
        <v>73</v>
      </c>
      <c r="F151" s="32" t="s">
        <v>2031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77</v>
      </c>
      <c r="O151" s="32" t="s">
        <v>1190</v>
      </c>
    </row>
    <row r="152" spans="1:15" ht="15.75" x14ac:dyDescent="0.25">
      <c r="A152" s="31">
        <v>134</v>
      </c>
      <c r="B152" s="32" t="s">
        <v>229</v>
      </c>
      <c r="C152" s="32" t="s">
        <v>230</v>
      </c>
      <c r="D152" s="32" t="s">
        <v>87</v>
      </c>
      <c r="E152" s="32" t="s">
        <v>90</v>
      </c>
      <c r="F152" s="32" t="s">
        <v>2033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1180</v>
      </c>
    </row>
    <row r="153" spans="1:15" ht="15.75" x14ac:dyDescent="0.25">
      <c r="A153" s="31">
        <v>135</v>
      </c>
      <c r="B153" s="32" t="s">
        <v>231</v>
      </c>
      <c r="C153" s="32" t="s">
        <v>232</v>
      </c>
      <c r="D153" s="32" t="s">
        <v>87</v>
      </c>
      <c r="E153" s="32" t="s">
        <v>90</v>
      </c>
      <c r="F153" s="32" t="s">
        <v>2033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1180</v>
      </c>
    </row>
    <row r="154" spans="1:15" ht="15.75" x14ac:dyDescent="0.25">
      <c r="A154" s="31">
        <v>136</v>
      </c>
      <c r="B154" s="32" t="s">
        <v>2014</v>
      </c>
      <c r="C154" s="32" t="s">
        <v>2039</v>
      </c>
      <c r="D154" s="32" t="s">
        <v>2020</v>
      </c>
      <c r="E154" s="32" t="s">
        <v>2020</v>
      </c>
      <c r="F154" s="32" t="s">
        <v>2031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137</v>
      </c>
      <c r="B155" s="32" t="s">
        <v>233</v>
      </c>
      <c r="C155" s="32" t="s">
        <v>234</v>
      </c>
      <c r="D155" s="32" t="s">
        <v>87</v>
      </c>
      <c r="E155" s="32" t="s">
        <v>90</v>
      </c>
      <c r="F155" s="32" t="s">
        <v>2031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1180</v>
      </c>
    </row>
    <row r="156" spans="1:15" ht="15.75" x14ac:dyDescent="0.25">
      <c r="A156" s="31">
        <v>138</v>
      </c>
      <c r="B156" s="32" t="s">
        <v>235</v>
      </c>
      <c r="C156" s="32" t="s">
        <v>236</v>
      </c>
      <c r="D156" s="32" t="s">
        <v>87</v>
      </c>
      <c r="E156" s="32" t="s">
        <v>105</v>
      </c>
      <c r="F156" s="32" t="s">
        <v>2031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1180</v>
      </c>
    </row>
    <row r="157" spans="1:15" ht="15.75" x14ac:dyDescent="0.25">
      <c r="A157" s="31">
        <v>139</v>
      </c>
      <c r="B157" s="32" t="s">
        <v>237</v>
      </c>
      <c r="C157" s="32" t="s">
        <v>238</v>
      </c>
      <c r="D157" s="32" t="s">
        <v>72</v>
      </c>
      <c r="E157" s="32" t="s">
        <v>73</v>
      </c>
      <c r="F157" s="32" t="s">
        <v>2031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74</v>
      </c>
      <c r="O157" s="32" t="s">
        <v>1190</v>
      </c>
    </row>
    <row r="158" spans="1:15" ht="15.75" x14ac:dyDescent="0.25">
      <c r="A158" s="31">
        <v>140</v>
      </c>
      <c r="B158" s="32" t="s">
        <v>2212</v>
      </c>
      <c r="C158" s="29" t="s">
        <v>2488</v>
      </c>
      <c r="D158" s="29"/>
      <c r="E158" s="29" t="s">
        <v>105</v>
      </c>
      <c r="F158" s="32" t="s">
        <v>1301</v>
      </c>
      <c r="G158" s="32" t="s">
        <v>1301</v>
      </c>
      <c r="H158" s="32" t="s">
        <v>1301</v>
      </c>
      <c r="I158" s="32" t="s">
        <v>1301</v>
      </c>
      <c r="J158" s="32" t="s">
        <v>1301</v>
      </c>
      <c r="K158" s="32" t="s">
        <v>1301</v>
      </c>
      <c r="L158" s="32" t="s">
        <v>1301</v>
      </c>
      <c r="M158" s="32" t="s">
        <v>1301</v>
      </c>
      <c r="N158" s="32"/>
      <c r="O158" s="32"/>
    </row>
    <row r="159" spans="1:15" ht="15.75" x14ac:dyDescent="0.25">
      <c r="A159" s="31">
        <v>605</v>
      </c>
      <c r="B159" s="32" t="s">
        <v>239</v>
      </c>
      <c r="C159" s="32" t="s">
        <v>240</v>
      </c>
      <c r="D159" s="32" t="s">
        <v>72</v>
      </c>
      <c r="E159" s="32" t="s">
        <v>105</v>
      </c>
      <c r="F159" s="32" t="s">
        <v>2033</v>
      </c>
      <c r="G159" s="32" t="s">
        <v>77</v>
      </c>
      <c r="H159" s="32" t="s">
        <v>77</v>
      </c>
      <c r="I159" s="32" t="s">
        <v>77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1209</v>
      </c>
    </row>
    <row r="160" spans="1:15" ht="15.75" x14ac:dyDescent="0.25">
      <c r="A160" s="31">
        <v>142</v>
      </c>
      <c r="B160" s="32" t="s">
        <v>241</v>
      </c>
      <c r="C160" s="32" t="s">
        <v>242</v>
      </c>
      <c r="D160" s="32" t="s">
        <v>72</v>
      </c>
      <c r="E160" s="32" t="s">
        <v>105</v>
      </c>
      <c r="F160" s="32" t="s">
        <v>2033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77</v>
      </c>
      <c r="L160" s="32" t="s">
        <v>77</v>
      </c>
      <c r="M160" s="32" t="s">
        <v>77</v>
      </c>
      <c r="N160" s="32" t="s">
        <v>77</v>
      </c>
      <c r="O160" s="32" t="s">
        <v>1209</v>
      </c>
    </row>
    <row r="161" spans="1:15" ht="15.75" x14ac:dyDescent="0.25">
      <c r="A161" s="31">
        <v>143</v>
      </c>
      <c r="B161" s="32" t="s">
        <v>2420</v>
      </c>
      <c r="C161" s="29"/>
      <c r="D161" s="29"/>
      <c r="E161" s="29"/>
      <c r="F161" s="32" t="s">
        <v>1301</v>
      </c>
      <c r="G161" s="32" t="s">
        <v>1301</v>
      </c>
      <c r="H161" s="32" t="s">
        <v>1301</v>
      </c>
      <c r="I161" s="32" t="s">
        <v>1301</v>
      </c>
      <c r="J161" s="32" t="s">
        <v>1301</v>
      </c>
      <c r="K161" s="32" t="s">
        <v>1301</v>
      </c>
      <c r="L161" s="32" t="s">
        <v>1301</v>
      </c>
      <c r="M161" s="32" t="s">
        <v>1301</v>
      </c>
      <c r="N161" s="32"/>
      <c r="O161" s="32"/>
    </row>
    <row r="162" spans="1:15" ht="15.75" x14ac:dyDescent="0.25">
      <c r="A162" s="31">
        <v>144</v>
      </c>
      <c r="B162" s="32" t="s">
        <v>243</v>
      </c>
      <c r="C162" s="32" t="s">
        <v>244</v>
      </c>
      <c r="D162" s="32" t="s">
        <v>72</v>
      </c>
      <c r="E162" s="32" t="s">
        <v>105</v>
      </c>
      <c r="F162" s="32" t="s">
        <v>2033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1180</v>
      </c>
    </row>
    <row r="163" spans="1:15" ht="15.75" x14ac:dyDescent="0.25">
      <c r="A163" s="31">
        <v>613</v>
      </c>
      <c r="B163" s="32" t="s">
        <v>245</v>
      </c>
      <c r="C163" s="32" t="s">
        <v>246</v>
      </c>
      <c r="D163" s="32" t="s">
        <v>72</v>
      </c>
      <c r="E163" s="32" t="s">
        <v>82</v>
      </c>
      <c r="F163" s="32" t="s">
        <v>2031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1191</v>
      </c>
    </row>
    <row r="164" spans="1:15" ht="15.75" x14ac:dyDescent="0.25">
      <c r="A164" s="31">
        <v>146</v>
      </c>
      <c r="B164" s="32" t="s">
        <v>2040</v>
      </c>
      <c r="C164" s="32" t="s">
        <v>2041</v>
      </c>
      <c r="D164" s="32" t="s">
        <v>72</v>
      </c>
      <c r="E164" s="32" t="s">
        <v>73</v>
      </c>
      <c r="F164" s="32" t="s">
        <v>2031</v>
      </c>
      <c r="G164" s="32" t="s">
        <v>77</v>
      </c>
      <c r="H164" s="32" t="s">
        <v>77</v>
      </c>
      <c r="I164" s="32" t="s">
        <v>77</v>
      </c>
      <c r="J164" s="32" t="s">
        <v>77</v>
      </c>
      <c r="K164" s="32" t="s">
        <v>74</v>
      </c>
      <c r="L164" s="32" t="s">
        <v>77</v>
      </c>
      <c r="M164" s="32" t="s">
        <v>74</v>
      </c>
      <c r="N164" s="32" t="s">
        <v>77</v>
      </c>
      <c r="O164" s="32" t="s">
        <v>2020</v>
      </c>
    </row>
    <row r="165" spans="1:15" x14ac:dyDescent="0.25">
      <c r="A165" s="29">
        <v>147</v>
      </c>
      <c r="B165" s="29" t="s">
        <v>1296</v>
      </c>
      <c r="C165" s="29" t="s">
        <v>1297</v>
      </c>
      <c r="D165" s="29" t="s">
        <v>87</v>
      </c>
      <c r="E165" s="29" t="s">
        <v>73</v>
      </c>
      <c r="F165" s="30" t="s">
        <v>2031</v>
      </c>
      <c r="G165" s="30" t="s">
        <v>77</v>
      </c>
      <c r="H165" s="30" t="s">
        <v>77</v>
      </c>
      <c r="I165" s="30" t="s">
        <v>74</v>
      </c>
      <c r="J165" s="30" t="s">
        <v>77</v>
      </c>
      <c r="K165" s="29" t="s">
        <v>77</v>
      </c>
      <c r="L165" s="29" t="s">
        <v>77</v>
      </c>
      <c r="M165" s="29" t="s">
        <v>77</v>
      </c>
      <c r="N165" s="29" t="s">
        <v>74</v>
      </c>
      <c r="O165" s="29" t="s">
        <v>1181</v>
      </c>
    </row>
    <row r="166" spans="1:15" ht="15.75" x14ac:dyDescent="0.25">
      <c r="A166" s="31">
        <v>149</v>
      </c>
      <c r="B166" s="32" t="s">
        <v>2235</v>
      </c>
      <c r="C166" s="29" t="s">
        <v>2489</v>
      </c>
      <c r="D166" s="29"/>
      <c r="E166" s="29" t="s">
        <v>73</v>
      </c>
      <c r="F166" s="32" t="s">
        <v>1301</v>
      </c>
      <c r="G166" s="32" t="s">
        <v>1301</v>
      </c>
      <c r="H166" s="32" t="s">
        <v>1301</v>
      </c>
      <c r="I166" s="32" t="s">
        <v>1301</v>
      </c>
      <c r="J166" s="32" t="s">
        <v>1301</v>
      </c>
      <c r="K166" s="32" t="s">
        <v>1301</v>
      </c>
      <c r="L166" s="32" t="s">
        <v>1301</v>
      </c>
      <c r="M166" s="32" t="s">
        <v>1301</v>
      </c>
      <c r="N166" s="32"/>
      <c r="O166" s="32"/>
    </row>
    <row r="167" spans="1:15" ht="15.75" x14ac:dyDescent="0.25">
      <c r="A167" s="31">
        <v>748</v>
      </c>
      <c r="B167" s="32" t="s">
        <v>247</v>
      </c>
      <c r="C167" s="32" t="s">
        <v>248</v>
      </c>
      <c r="D167" s="32" t="s">
        <v>72</v>
      </c>
      <c r="E167" s="32" t="s">
        <v>105</v>
      </c>
      <c r="F167" s="32" t="s">
        <v>2031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74</v>
      </c>
      <c r="O167" s="32" t="s">
        <v>1205</v>
      </c>
    </row>
    <row r="168" spans="1:15" ht="31.5" x14ac:dyDescent="0.25">
      <c r="A168" s="31">
        <v>151</v>
      </c>
      <c r="B168" s="32" t="s">
        <v>249</v>
      </c>
      <c r="C168" s="32" t="s">
        <v>250</v>
      </c>
      <c r="D168" s="32" t="s">
        <v>130</v>
      </c>
      <c r="E168" s="32" t="s">
        <v>105</v>
      </c>
      <c r="F168" s="32" t="s">
        <v>2033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77</v>
      </c>
      <c r="O168" s="32" t="s">
        <v>1208</v>
      </c>
    </row>
    <row r="169" spans="1:15" ht="15.75" x14ac:dyDescent="0.25">
      <c r="A169" s="31">
        <v>152</v>
      </c>
      <c r="B169" s="32" t="s">
        <v>2042</v>
      </c>
      <c r="C169" s="32" t="s">
        <v>1883</v>
      </c>
      <c r="D169" s="32" t="s">
        <v>72</v>
      </c>
      <c r="E169" s="32" t="s">
        <v>73</v>
      </c>
      <c r="F169" s="32" t="s">
        <v>2031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74</v>
      </c>
      <c r="O169" s="32" t="s">
        <v>1181</v>
      </c>
    </row>
    <row r="170" spans="1:15" ht="15.75" x14ac:dyDescent="0.25">
      <c r="A170" s="31">
        <v>153</v>
      </c>
      <c r="B170" s="32" t="s">
        <v>1298</v>
      </c>
      <c r="C170" s="32" t="s">
        <v>2043</v>
      </c>
      <c r="D170" s="32" t="s">
        <v>1299</v>
      </c>
      <c r="E170" s="32" t="s">
        <v>73</v>
      </c>
      <c r="F170" s="32" t="s">
        <v>2031</v>
      </c>
      <c r="G170" s="32" t="s">
        <v>74</v>
      </c>
      <c r="H170" s="32" t="s">
        <v>74</v>
      </c>
      <c r="I170" s="32" t="s">
        <v>74</v>
      </c>
      <c r="J170" s="32" t="s">
        <v>74</v>
      </c>
      <c r="K170" s="32" t="s">
        <v>2020</v>
      </c>
      <c r="L170" s="32" t="s">
        <v>2020</v>
      </c>
      <c r="M170" s="32" t="s">
        <v>2020</v>
      </c>
      <c r="N170" s="32" t="s">
        <v>2020</v>
      </c>
      <c r="O170" s="32" t="s">
        <v>2020</v>
      </c>
    </row>
    <row r="171" spans="1:15" ht="31.5" x14ac:dyDescent="0.25">
      <c r="A171" s="31">
        <v>154</v>
      </c>
      <c r="B171" s="32" t="s">
        <v>251</v>
      </c>
      <c r="C171" s="32" t="s">
        <v>252</v>
      </c>
      <c r="D171" s="32" t="s">
        <v>130</v>
      </c>
      <c r="E171" s="32" t="s">
        <v>105</v>
      </c>
      <c r="F171" s="32" t="s">
        <v>2033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1208</v>
      </c>
    </row>
    <row r="172" spans="1:15" ht="15.75" x14ac:dyDescent="0.25">
      <c r="A172" s="31">
        <v>796</v>
      </c>
      <c r="B172" s="32" t="s">
        <v>253</v>
      </c>
      <c r="C172" s="32" t="s">
        <v>254</v>
      </c>
      <c r="D172" s="32" t="s">
        <v>72</v>
      </c>
      <c r="E172" s="32" t="s">
        <v>105</v>
      </c>
      <c r="F172" s="32" t="s">
        <v>2033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77</v>
      </c>
      <c r="O172" s="32" t="s">
        <v>1208</v>
      </c>
    </row>
    <row r="173" spans="1:15" ht="15.75" x14ac:dyDescent="0.25">
      <c r="A173" s="31">
        <v>746</v>
      </c>
      <c r="B173" s="32" t="s">
        <v>255</v>
      </c>
      <c r="C173" s="32" t="s">
        <v>256</v>
      </c>
      <c r="D173" s="32" t="s">
        <v>72</v>
      </c>
      <c r="E173" s="32" t="s">
        <v>105</v>
      </c>
      <c r="F173" s="32" t="s">
        <v>2033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74</v>
      </c>
      <c r="L173" s="32" t="s">
        <v>77</v>
      </c>
      <c r="M173" s="32" t="s">
        <v>74</v>
      </c>
      <c r="N173" s="32" t="s">
        <v>77</v>
      </c>
      <c r="O173" s="32" t="s">
        <v>1208</v>
      </c>
    </row>
    <row r="174" spans="1:15" ht="15.75" x14ac:dyDescent="0.25">
      <c r="A174" s="31">
        <v>157</v>
      </c>
      <c r="B174" s="32" t="s">
        <v>257</v>
      </c>
      <c r="C174" s="32" t="s">
        <v>258</v>
      </c>
      <c r="D174" s="32" t="s">
        <v>87</v>
      </c>
      <c r="E174" s="32" t="s">
        <v>105</v>
      </c>
      <c r="F174" s="32" t="s">
        <v>2033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1208</v>
      </c>
    </row>
    <row r="175" spans="1:15" ht="15.75" x14ac:dyDescent="0.25">
      <c r="A175" s="31">
        <v>158</v>
      </c>
      <c r="B175" s="32" t="s">
        <v>259</v>
      </c>
      <c r="C175" s="32" t="s">
        <v>260</v>
      </c>
      <c r="D175" s="32" t="s">
        <v>87</v>
      </c>
      <c r="E175" s="32" t="s">
        <v>82</v>
      </c>
      <c r="F175" s="32" t="s">
        <v>2033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1191</v>
      </c>
    </row>
    <row r="176" spans="1:15" ht="15.75" x14ac:dyDescent="0.25">
      <c r="A176" s="31">
        <v>159</v>
      </c>
      <c r="B176" s="32" t="s">
        <v>1943</v>
      </c>
      <c r="C176" s="32" t="s">
        <v>2044</v>
      </c>
      <c r="D176" s="32" t="s">
        <v>2020</v>
      </c>
      <c r="E176" s="32" t="s">
        <v>2020</v>
      </c>
      <c r="F176" s="32" t="s">
        <v>2031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77</v>
      </c>
      <c r="O176" s="32" t="s">
        <v>2020</v>
      </c>
    </row>
    <row r="177" spans="1:15" ht="31.5" x14ac:dyDescent="0.25">
      <c r="A177" s="31">
        <v>160</v>
      </c>
      <c r="B177" s="32" t="s">
        <v>261</v>
      </c>
      <c r="C177" s="32" t="s">
        <v>262</v>
      </c>
      <c r="D177" s="32" t="s">
        <v>130</v>
      </c>
      <c r="E177" s="32" t="s">
        <v>73</v>
      </c>
      <c r="F177" s="32" t="s">
        <v>2031</v>
      </c>
      <c r="G177" s="32" t="s">
        <v>77</v>
      </c>
      <c r="H177" s="32" t="s">
        <v>77</v>
      </c>
      <c r="I177" s="32" t="s">
        <v>77</v>
      </c>
      <c r="J177" s="32" t="s">
        <v>77</v>
      </c>
      <c r="K177" s="32" t="s">
        <v>74</v>
      </c>
      <c r="L177" s="32" t="s">
        <v>77</v>
      </c>
      <c r="M177" s="32" t="s">
        <v>74</v>
      </c>
      <c r="N177" s="32" t="s">
        <v>74</v>
      </c>
      <c r="O177" s="32" t="s">
        <v>1187</v>
      </c>
    </row>
    <row r="178" spans="1:15" ht="15.75" x14ac:dyDescent="0.25">
      <c r="A178" s="31">
        <v>161</v>
      </c>
      <c r="B178" s="32" t="s">
        <v>1960</v>
      </c>
      <c r="C178" s="32" t="s">
        <v>2045</v>
      </c>
      <c r="D178" s="32" t="s">
        <v>72</v>
      </c>
      <c r="E178" s="32" t="s">
        <v>82</v>
      </c>
      <c r="F178" s="32" t="s">
        <v>2031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1288</v>
      </c>
    </row>
    <row r="179" spans="1:15" ht="15.75" x14ac:dyDescent="0.25">
      <c r="A179" s="31">
        <v>162</v>
      </c>
      <c r="B179" s="32" t="s">
        <v>263</v>
      </c>
      <c r="C179" s="32" t="s">
        <v>264</v>
      </c>
      <c r="D179" s="32" t="s">
        <v>72</v>
      </c>
      <c r="E179" s="32" t="s">
        <v>73</v>
      </c>
      <c r="F179" s="32" t="s">
        <v>2031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77</v>
      </c>
      <c r="O179" s="32" t="s">
        <v>1184</v>
      </c>
    </row>
    <row r="180" spans="1:15" ht="15.75" x14ac:dyDescent="0.25">
      <c r="A180" s="31">
        <v>627</v>
      </c>
      <c r="B180" s="32" t="s">
        <v>265</v>
      </c>
      <c r="C180" s="32" t="s">
        <v>49</v>
      </c>
      <c r="D180" s="32" t="s">
        <v>72</v>
      </c>
      <c r="E180" s="32" t="s">
        <v>73</v>
      </c>
      <c r="F180" s="32" t="s">
        <v>2031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77</v>
      </c>
      <c r="O180" s="32" t="s">
        <v>1184</v>
      </c>
    </row>
    <row r="181" spans="1:15" ht="15.75" x14ac:dyDescent="0.25">
      <c r="A181" s="31">
        <v>165</v>
      </c>
      <c r="B181" s="32" t="s">
        <v>1930</v>
      </c>
      <c r="C181" s="32" t="s">
        <v>2046</v>
      </c>
      <c r="D181" s="32" t="s">
        <v>2020</v>
      </c>
      <c r="E181" s="32" t="s">
        <v>2020</v>
      </c>
      <c r="F181" s="32" t="s">
        <v>2033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74</v>
      </c>
      <c r="O181" s="32" t="s">
        <v>2020</v>
      </c>
    </row>
    <row r="182" spans="1:15" ht="15.75" x14ac:dyDescent="0.25">
      <c r="A182" s="31">
        <v>564</v>
      </c>
      <c r="B182" s="32" t="s">
        <v>266</v>
      </c>
      <c r="C182" s="32" t="s">
        <v>267</v>
      </c>
      <c r="D182" s="32" t="s">
        <v>72</v>
      </c>
      <c r="E182" s="32" t="s">
        <v>73</v>
      </c>
      <c r="F182" s="32" t="s">
        <v>2031</v>
      </c>
      <c r="G182" s="32" t="s">
        <v>77</v>
      </c>
      <c r="H182" s="32" t="s">
        <v>77</v>
      </c>
      <c r="I182" s="32" t="s">
        <v>74</v>
      </c>
      <c r="J182" s="32" t="s">
        <v>74</v>
      </c>
      <c r="K182" s="32" t="s">
        <v>74</v>
      </c>
      <c r="L182" s="32" t="s">
        <v>74</v>
      </c>
      <c r="M182" s="32" t="s">
        <v>74</v>
      </c>
      <c r="N182" s="32" t="s">
        <v>74</v>
      </c>
      <c r="O182" s="32" t="s">
        <v>1187</v>
      </c>
    </row>
    <row r="183" spans="1:15" ht="15.75" x14ac:dyDescent="0.25">
      <c r="A183" s="31">
        <v>169</v>
      </c>
      <c r="B183" s="32" t="s">
        <v>268</v>
      </c>
      <c r="C183" s="32" t="s">
        <v>269</v>
      </c>
      <c r="D183" s="32" t="s">
        <v>87</v>
      </c>
      <c r="E183" s="32" t="s">
        <v>73</v>
      </c>
      <c r="F183" s="32" t="s">
        <v>2031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1181</v>
      </c>
    </row>
    <row r="184" spans="1:15" ht="15.75" x14ac:dyDescent="0.25">
      <c r="A184" s="31">
        <v>902</v>
      </c>
      <c r="B184" s="32" t="s">
        <v>270</v>
      </c>
      <c r="C184" s="32" t="s">
        <v>271</v>
      </c>
      <c r="D184" s="32" t="s">
        <v>87</v>
      </c>
      <c r="E184" s="32" t="s">
        <v>73</v>
      </c>
      <c r="F184" s="32" t="s">
        <v>2031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1185</v>
      </c>
    </row>
    <row r="185" spans="1:15" ht="15.75" x14ac:dyDescent="0.25">
      <c r="A185" s="31">
        <v>547</v>
      </c>
      <c r="B185" s="32" t="s">
        <v>272</v>
      </c>
      <c r="C185" s="32" t="s">
        <v>273</v>
      </c>
      <c r="D185" s="32" t="s">
        <v>72</v>
      </c>
      <c r="E185" s="32" t="s">
        <v>73</v>
      </c>
      <c r="F185" s="32" t="s">
        <v>2031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74</v>
      </c>
      <c r="O185" s="32" t="s">
        <v>1187</v>
      </c>
    </row>
    <row r="186" spans="1:15" ht="15.75" x14ac:dyDescent="0.25">
      <c r="A186" s="31">
        <v>571</v>
      </c>
      <c r="B186" s="32" t="s">
        <v>274</v>
      </c>
      <c r="C186" s="32" t="s">
        <v>275</v>
      </c>
      <c r="D186" s="32" t="s">
        <v>72</v>
      </c>
      <c r="E186" s="32" t="s">
        <v>73</v>
      </c>
      <c r="F186" s="32" t="s">
        <v>2031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1184</v>
      </c>
    </row>
    <row r="187" spans="1:15" ht="15.75" x14ac:dyDescent="0.25">
      <c r="A187" s="31">
        <v>908</v>
      </c>
      <c r="B187" s="32" t="s">
        <v>276</v>
      </c>
      <c r="C187" s="32" t="s">
        <v>277</v>
      </c>
      <c r="D187" s="32" t="s">
        <v>87</v>
      </c>
      <c r="E187" s="32" t="s">
        <v>73</v>
      </c>
      <c r="F187" s="32" t="s">
        <v>2031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1183</v>
      </c>
    </row>
    <row r="188" spans="1:15" ht="31.5" x14ac:dyDescent="0.25">
      <c r="A188" s="31">
        <v>913</v>
      </c>
      <c r="B188" s="32" t="s">
        <v>278</v>
      </c>
      <c r="C188" s="32" t="s">
        <v>279</v>
      </c>
      <c r="D188" s="32" t="s">
        <v>130</v>
      </c>
      <c r="E188" s="32" t="s">
        <v>73</v>
      </c>
      <c r="F188" s="32" t="s">
        <v>2033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1186</v>
      </c>
    </row>
    <row r="189" spans="1:15" ht="15.75" x14ac:dyDescent="0.25">
      <c r="A189" s="31">
        <v>919</v>
      </c>
      <c r="B189" s="32" t="s">
        <v>280</v>
      </c>
      <c r="C189" s="32" t="s">
        <v>281</v>
      </c>
      <c r="D189" s="32" t="s">
        <v>87</v>
      </c>
      <c r="E189" s="32" t="s">
        <v>73</v>
      </c>
      <c r="F189" s="32" t="s">
        <v>2033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1181</v>
      </c>
    </row>
    <row r="190" spans="1:15" ht="15.75" x14ac:dyDescent="0.25">
      <c r="A190" s="31">
        <v>790</v>
      </c>
      <c r="B190" s="32" t="s">
        <v>282</v>
      </c>
      <c r="C190" s="32" t="s">
        <v>283</v>
      </c>
      <c r="D190" s="32" t="s">
        <v>72</v>
      </c>
      <c r="E190" s="32" t="s">
        <v>73</v>
      </c>
      <c r="F190" s="32" t="s">
        <v>2033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1186</v>
      </c>
    </row>
    <row r="191" spans="1:15" ht="15.75" x14ac:dyDescent="0.25">
      <c r="A191" s="31">
        <v>935</v>
      </c>
      <c r="B191" s="32" t="s">
        <v>284</v>
      </c>
      <c r="C191" s="32" t="s">
        <v>285</v>
      </c>
      <c r="D191" s="32" t="s">
        <v>87</v>
      </c>
      <c r="E191" s="32" t="s">
        <v>73</v>
      </c>
      <c r="F191" s="32" t="s">
        <v>2033</v>
      </c>
      <c r="G191" s="32" t="s">
        <v>77</v>
      </c>
      <c r="H191" s="32" t="s">
        <v>77</v>
      </c>
      <c r="I191" s="32" t="s">
        <v>77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1187</v>
      </c>
    </row>
    <row r="192" spans="1:15" ht="15.75" x14ac:dyDescent="0.25">
      <c r="A192" s="31">
        <v>943</v>
      </c>
      <c r="B192" s="32" t="s">
        <v>286</v>
      </c>
      <c r="C192" s="32" t="s">
        <v>557</v>
      </c>
      <c r="D192" s="32" t="s">
        <v>87</v>
      </c>
      <c r="E192" s="32" t="s">
        <v>73</v>
      </c>
      <c r="F192" s="32" t="s">
        <v>2031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1183</v>
      </c>
    </row>
    <row r="193" spans="1:15" ht="15.75" x14ac:dyDescent="0.25">
      <c r="A193" s="31">
        <v>952</v>
      </c>
      <c r="B193" s="32" t="s">
        <v>288</v>
      </c>
      <c r="C193" s="32" t="s">
        <v>289</v>
      </c>
      <c r="D193" s="32" t="s">
        <v>87</v>
      </c>
      <c r="E193" s="32" t="s">
        <v>73</v>
      </c>
      <c r="F193" s="32" t="s">
        <v>2031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1181</v>
      </c>
    </row>
    <row r="194" spans="1:15" ht="15.75" x14ac:dyDescent="0.25">
      <c r="A194" s="31">
        <v>714</v>
      </c>
      <c r="B194" s="32" t="s">
        <v>290</v>
      </c>
      <c r="C194" s="32" t="s">
        <v>291</v>
      </c>
      <c r="D194" s="32" t="s">
        <v>72</v>
      </c>
      <c r="E194" s="32" t="s">
        <v>73</v>
      </c>
      <c r="F194" s="32" t="s">
        <v>2031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1187</v>
      </c>
    </row>
    <row r="195" spans="1:15" ht="31.5" x14ac:dyDescent="0.25">
      <c r="A195" s="31">
        <v>972</v>
      </c>
      <c r="B195" s="32" t="s">
        <v>292</v>
      </c>
      <c r="C195" s="32" t="s">
        <v>293</v>
      </c>
      <c r="D195" s="32" t="s">
        <v>130</v>
      </c>
      <c r="E195" s="32" t="s">
        <v>73</v>
      </c>
      <c r="F195" s="32" t="s">
        <v>2031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1184</v>
      </c>
    </row>
    <row r="196" spans="1:15" ht="15.75" x14ac:dyDescent="0.25">
      <c r="A196" s="31">
        <v>575</v>
      </c>
      <c r="B196" s="32" t="s">
        <v>294</v>
      </c>
      <c r="C196" s="32" t="s">
        <v>295</v>
      </c>
      <c r="D196" s="32" t="s">
        <v>72</v>
      </c>
      <c r="E196" s="32" t="s">
        <v>73</v>
      </c>
      <c r="F196" s="32" t="s">
        <v>2031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74</v>
      </c>
      <c r="O196" s="32" t="s">
        <v>1184</v>
      </c>
    </row>
    <row r="197" spans="1:15" ht="15.75" x14ac:dyDescent="0.25">
      <c r="A197" s="31">
        <v>171</v>
      </c>
      <c r="B197" s="32" t="s">
        <v>296</v>
      </c>
      <c r="C197" s="32" t="s">
        <v>297</v>
      </c>
      <c r="D197" s="32" t="s">
        <v>72</v>
      </c>
      <c r="E197" s="32" t="s">
        <v>105</v>
      </c>
      <c r="F197" s="32" t="s">
        <v>2031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77</v>
      </c>
      <c r="M197" s="32" t="s">
        <v>74</v>
      </c>
      <c r="N197" s="32" t="s">
        <v>77</v>
      </c>
      <c r="O197" s="32" t="s">
        <v>1209</v>
      </c>
    </row>
    <row r="198" spans="1:15" ht="15.75" x14ac:dyDescent="0.25">
      <c r="A198" s="31">
        <v>172</v>
      </c>
      <c r="B198" s="32" t="s">
        <v>298</v>
      </c>
      <c r="C198" s="32" t="s">
        <v>299</v>
      </c>
      <c r="D198" s="32" t="s">
        <v>87</v>
      </c>
      <c r="E198" s="32" t="s">
        <v>105</v>
      </c>
      <c r="F198" s="32" t="s">
        <v>2031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77</v>
      </c>
      <c r="M198" s="32" t="s">
        <v>74</v>
      </c>
      <c r="N198" s="32" t="s">
        <v>77</v>
      </c>
      <c r="O198" s="32" t="s">
        <v>1209</v>
      </c>
    </row>
    <row r="199" spans="1:15" ht="15.75" x14ac:dyDescent="0.25">
      <c r="A199" s="31">
        <v>577</v>
      </c>
      <c r="B199" s="32" t="s">
        <v>300</v>
      </c>
      <c r="C199" s="32" t="s">
        <v>301</v>
      </c>
      <c r="D199" s="32" t="s">
        <v>72</v>
      </c>
      <c r="E199" s="32" t="s">
        <v>73</v>
      </c>
      <c r="F199" s="32" t="s">
        <v>2033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74</v>
      </c>
      <c r="O199" s="32" t="s">
        <v>1188</v>
      </c>
    </row>
    <row r="200" spans="1:15" ht="15.75" x14ac:dyDescent="0.25">
      <c r="A200" s="31">
        <v>572</v>
      </c>
      <c r="B200" s="32" t="s">
        <v>302</v>
      </c>
      <c r="C200" s="32" t="s">
        <v>303</v>
      </c>
      <c r="D200" s="32" t="s">
        <v>72</v>
      </c>
      <c r="E200" s="32" t="s">
        <v>73</v>
      </c>
      <c r="F200" s="32" t="s">
        <v>2031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74</v>
      </c>
      <c r="O200" s="32" t="s">
        <v>1183</v>
      </c>
    </row>
    <row r="201" spans="1:15" ht="15.75" x14ac:dyDescent="0.25">
      <c r="A201" s="31">
        <v>175</v>
      </c>
      <c r="B201" s="32" t="s">
        <v>304</v>
      </c>
      <c r="C201" s="32" t="s">
        <v>305</v>
      </c>
      <c r="D201" s="32" t="s">
        <v>72</v>
      </c>
      <c r="E201" s="32" t="s">
        <v>73</v>
      </c>
      <c r="F201" s="32" t="s">
        <v>2031</v>
      </c>
      <c r="G201" s="32" t="s">
        <v>77</v>
      </c>
      <c r="H201" s="32" t="s">
        <v>74</v>
      </c>
      <c r="I201" s="32" t="s">
        <v>74</v>
      </c>
      <c r="J201" s="32" t="s">
        <v>74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1184</v>
      </c>
    </row>
    <row r="202" spans="1:15" ht="15.75" x14ac:dyDescent="0.25">
      <c r="A202" s="31">
        <v>641</v>
      </c>
      <c r="B202" s="32" t="s">
        <v>306</v>
      </c>
      <c r="C202" s="32" t="s">
        <v>307</v>
      </c>
      <c r="D202" s="32" t="s">
        <v>72</v>
      </c>
      <c r="E202" s="32" t="s">
        <v>73</v>
      </c>
      <c r="F202" s="32" t="s">
        <v>2031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77</v>
      </c>
      <c r="O202" s="32" t="s">
        <v>1186</v>
      </c>
    </row>
    <row r="203" spans="1:15" ht="15.75" x14ac:dyDescent="0.25">
      <c r="A203" s="31">
        <v>590</v>
      </c>
      <c r="B203" s="32" t="s">
        <v>308</v>
      </c>
      <c r="C203" s="32" t="s">
        <v>309</v>
      </c>
      <c r="D203" s="32" t="s">
        <v>72</v>
      </c>
      <c r="E203" s="32" t="s">
        <v>73</v>
      </c>
      <c r="F203" s="32" t="s">
        <v>2033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1189</v>
      </c>
    </row>
    <row r="204" spans="1:15" ht="15.75" x14ac:dyDescent="0.25">
      <c r="A204" s="31">
        <v>734</v>
      </c>
      <c r="B204" s="32" t="s">
        <v>310</v>
      </c>
      <c r="C204" s="32" t="s">
        <v>311</v>
      </c>
      <c r="D204" s="32" t="s">
        <v>72</v>
      </c>
      <c r="E204" s="32" t="s">
        <v>73</v>
      </c>
      <c r="F204" s="32" t="s">
        <v>2033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1186</v>
      </c>
    </row>
    <row r="205" spans="1:15" ht="15.75" x14ac:dyDescent="0.25">
      <c r="A205" s="31">
        <v>735</v>
      </c>
      <c r="B205" s="32" t="s">
        <v>312</v>
      </c>
      <c r="C205" s="32" t="s">
        <v>313</v>
      </c>
      <c r="D205" s="32" t="s">
        <v>72</v>
      </c>
      <c r="E205" s="32" t="s">
        <v>73</v>
      </c>
      <c r="F205" s="32" t="s">
        <v>2031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1186</v>
      </c>
    </row>
    <row r="206" spans="1:15" ht="15.75" x14ac:dyDescent="0.25">
      <c r="A206" s="31">
        <v>180</v>
      </c>
      <c r="B206" s="32" t="s">
        <v>314</v>
      </c>
      <c r="C206" s="32" t="s">
        <v>315</v>
      </c>
      <c r="D206" s="32" t="s">
        <v>87</v>
      </c>
      <c r="E206" s="32" t="s">
        <v>73</v>
      </c>
      <c r="F206" s="32" t="s">
        <v>2033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31.5" x14ac:dyDescent="0.25">
      <c r="A207" s="31">
        <v>181</v>
      </c>
      <c r="B207" s="32" t="s">
        <v>316</v>
      </c>
      <c r="C207" s="32" t="s">
        <v>317</v>
      </c>
      <c r="D207" s="32" t="s">
        <v>130</v>
      </c>
      <c r="E207" s="32" t="s">
        <v>105</v>
      </c>
      <c r="F207" s="32" t="s">
        <v>2033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74</v>
      </c>
      <c r="L207" s="32" t="s">
        <v>77</v>
      </c>
      <c r="M207" s="32" t="s">
        <v>74</v>
      </c>
      <c r="N207" s="32" t="s">
        <v>77</v>
      </c>
      <c r="O207" s="32" t="s">
        <v>1180</v>
      </c>
    </row>
    <row r="208" spans="1:15" ht="15.75" x14ac:dyDescent="0.25">
      <c r="A208" s="31">
        <v>182</v>
      </c>
      <c r="B208" s="32" t="s">
        <v>1890</v>
      </c>
      <c r="C208" s="32" t="s">
        <v>2047</v>
      </c>
      <c r="D208" s="32" t="s">
        <v>72</v>
      </c>
      <c r="E208" s="32" t="s">
        <v>2136</v>
      </c>
      <c r="F208" s="32" t="s">
        <v>2031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1301</v>
      </c>
      <c r="O208" s="32" t="s">
        <v>2020</v>
      </c>
    </row>
    <row r="209" spans="1:15" ht="15.75" x14ac:dyDescent="0.25">
      <c r="A209" s="31">
        <v>183</v>
      </c>
      <c r="B209" s="32" t="s">
        <v>2214</v>
      </c>
      <c r="C209" s="29" t="s">
        <v>2490</v>
      </c>
      <c r="D209" s="29"/>
      <c r="E209" s="29" t="s">
        <v>73</v>
      </c>
      <c r="F209" s="32" t="s">
        <v>1301</v>
      </c>
      <c r="G209" s="32" t="s">
        <v>1301</v>
      </c>
      <c r="H209" s="32" t="s">
        <v>1301</v>
      </c>
      <c r="I209" s="32" t="s">
        <v>1301</v>
      </c>
      <c r="J209" s="32" t="s">
        <v>1301</v>
      </c>
      <c r="K209" s="32" t="s">
        <v>1301</v>
      </c>
      <c r="L209" s="32" t="s">
        <v>1301</v>
      </c>
      <c r="M209" s="32" t="s">
        <v>1301</v>
      </c>
      <c r="N209" s="32"/>
      <c r="O209" s="32"/>
    </row>
    <row r="210" spans="1:15" ht="15.75" x14ac:dyDescent="0.25">
      <c r="A210" s="31">
        <v>184</v>
      </c>
      <c r="B210" s="32" t="s">
        <v>318</v>
      </c>
      <c r="C210" s="32" t="s">
        <v>319</v>
      </c>
      <c r="D210" s="32" t="s">
        <v>87</v>
      </c>
      <c r="E210" s="32" t="s">
        <v>73</v>
      </c>
      <c r="F210" s="32" t="s">
        <v>2033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1183</v>
      </c>
    </row>
    <row r="211" spans="1:15" ht="15.75" x14ac:dyDescent="0.25">
      <c r="A211" s="31">
        <v>185</v>
      </c>
      <c r="B211" s="32" t="s">
        <v>320</v>
      </c>
      <c r="C211" s="32" t="s">
        <v>321</v>
      </c>
      <c r="D211" s="32" t="s">
        <v>72</v>
      </c>
      <c r="E211" s="32" t="s">
        <v>73</v>
      </c>
      <c r="F211" s="32" t="s">
        <v>2031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74</v>
      </c>
      <c r="L211" s="32" t="s">
        <v>77</v>
      </c>
      <c r="M211" s="32" t="s">
        <v>77</v>
      </c>
      <c r="N211" s="32" t="s">
        <v>74</v>
      </c>
      <c r="O211" s="32" t="s">
        <v>1187</v>
      </c>
    </row>
    <row r="212" spans="1:15" ht="31.5" x14ac:dyDescent="0.25">
      <c r="A212" s="31">
        <v>781</v>
      </c>
      <c r="B212" s="32" t="s">
        <v>322</v>
      </c>
      <c r="C212" s="32" t="s">
        <v>323</v>
      </c>
      <c r="D212" s="32" t="s">
        <v>130</v>
      </c>
      <c r="E212" s="32" t="s">
        <v>90</v>
      </c>
      <c r="F212" s="32" t="s">
        <v>2031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77</v>
      </c>
      <c r="L212" s="32" t="s">
        <v>77</v>
      </c>
      <c r="M212" s="32" t="s">
        <v>77</v>
      </c>
      <c r="N212" s="32" t="s">
        <v>77</v>
      </c>
      <c r="O212" s="32" t="s">
        <v>1182</v>
      </c>
    </row>
    <row r="213" spans="1:15" x14ac:dyDescent="0.25">
      <c r="A213" s="29">
        <v>616</v>
      </c>
      <c r="B213" s="29" t="s">
        <v>324</v>
      </c>
      <c r="C213" s="29" t="s">
        <v>325</v>
      </c>
      <c r="D213" s="29" t="s">
        <v>72</v>
      </c>
      <c r="E213" s="29" t="s">
        <v>90</v>
      </c>
      <c r="F213" s="30" t="s">
        <v>2031</v>
      </c>
      <c r="G213" s="30" t="s">
        <v>77</v>
      </c>
      <c r="H213" s="30" t="s">
        <v>77</v>
      </c>
      <c r="I213" s="30" t="s">
        <v>74</v>
      </c>
      <c r="J213" s="30" t="s">
        <v>77</v>
      </c>
      <c r="K213" s="30" t="s">
        <v>77</v>
      </c>
      <c r="L213" s="30" t="s">
        <v>77</v>
      </c>
      <c r="M213" s="30" t="s">
        <v>77</v>
      </c>
      <c r="N213" s="30" t="s">
        <v>77</v>
      </c>
      <c r="O213" s="29" t="s">
        <v>1182</v>
      </c>
    </row>
    <row r="214" spans="1:15" ht="15.75" x14ac:dyDescent="0.25">
      <c r="A214" s="29">
        <v>188</v>
      </c>
      <c r="B214" s="29" t="s">
        <v>326</v>
      </c>
      <c r="C214" s="29" t="s">
        <v>327</v>
      </c>
      <c r="D214" s="29" t="s">
        <v>87</v>
      </c>
      <c r="E214" s="29" t="s">
        <v>82</v>
      </c>
      <c r="F214" s="32" t="s">
        <v>2031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1180</v>
      </c>
    </row>
    <row r="215" spans="1:15" ht="15.75" x14ac:dyDescent="0.25">
      <c r="A215" s="29">
        <v>189</v>
      </c>
      <c r="B215" s="29" t="s">
        <v>328</v>
      </c>
      <c r="C215" s="30" t="s">
        <v>329</v>
      </c>
      <c r="D215" s="32" t="s">
        <v>72</v>
      </c>
      <c r="E215" s="32" t="s">
        <v>105</v>
      </c>
      <c r="F215" s="29" t="s">
        <v>2031</v>
      </c>
      <c r="G215" s="29" t="s">
        <v>77</v>
      </c>
      <c r="H215" s="29" t="s">
        <v>77</v>
      </c>
      <c r="I215" s="29" t="s">
        <v>74</v>
      </c>
      <c r="J215" s="29" t="s">
        <v>77</v>
      </c>
      <c r="K215" s="29" t="s">
        <v>77</v>
      </c>
      <c r="L215" s="29" t="s">
        <v>77</v>
      </c>
      <c r="M215" s="29" t="s">
        <v>77</v>
      </c>
      <c r="N215" s="29" t="s">
        <v>77</v>
      </c>
      <c r="O215" s="29" t="s">
        <v>1205</v>
      </c>
    </row>
    <row r="216" spans="1:15" ht="15.75" x14ac:dyDescent="0.25">
      <c r="A216" s="31">
        <v>648</v>
      </c>
      <c r="B216" s="32" t="s">
        <v>330</v>
      </c>
      <c r="C216" s="32" t="s">
        <v>331</v>
      </c>
      <c r="D216" s="32" t="s">
        <v>72</v>
      </c>
      <c r="E216" s="32" t="s">
        <v>73</v>
      </c>
      <c r="F216" s="32" t="s">
        <v>2031</v>
      </c>
      <c r="G216" s="32" t="s">
        <v>77</v>
      </c>
      <c r="H216" s="32" t="s">
        <v>74</v>
      </c>
      <c r="I216" s="32" t="s">
        <v>74</v>
      </c>
      <c r="J216" s="32" t="s">
        <v>77</v>
      </c>
      <c r="K216" s="32" t="s">
        <v>74</v>
      </c>
      <c r="L216" s="32" t="s">
        <v>74</v>
      </c>
      <c r="M216" s="32" t="s">
        <v>74</v>
      </c>
      <c r="N216" s="32" t="s">
        <v>74</v>
      </c>
      <c r="O216" s="32" t="s">
        <v>1184</v>
      </c>
    </row>
    <row r="217" spans="1:15" ht="15.75" x14ac:dyDescent="0.25">
      <c r="A217" s="31">
        <v>765</v>
      </c>
      <c r="B217" s="32" t="s">
        <v>332</v>
      </c>
      <c r="C217" s="32" t="s">
        <v>333</v>
      </c>
      <c r="D217" s="32" t="s">
        <v>72</v>
      </c>
      <c r="E217" s="32" t="s">
        <v>90</v>
      </c>
      <c r="F217" s="32" t="s">
        <v>2031</v>
      </c>
      <c r="G217" s="32" t="s">
        <v>77</v>
      </c>
      <c r="H217" s="32" t="s">
        <v>77</v>
      </c>
      <c r="I217" s="32" t="s">
        <v>77</v>
      </c>
      <c r="J217" s="32" t="s">
        <v>77</v>
      </c>
      <c r="K217" s="32" t="s">
        <v>77</v>
      </c>
      <c r="L217" s="32" t="s">
        <v>77</v>
      </c>
      <c r="M217" s="32" t="s">
        <v>77</v>
      </c>
      <c r="N217" s="32" t="s">
        <v>77</v>
      </c>
      <c r="O217" s="32" t="s">
        <v>1180</v>
      </c>
    </row>
    <row r="218" spans="1:15" ht="15.75" x14ac:dyDescent="0.25">
      <c r="A218" s="31">
        <v>192</v>
      </c>
      <c r="B218" s="32" t="s">
        <v>334</v>
      </c>
      <c r="C218" s="32" t="s">
        <v>335</v>
      </c>
      <c r="D218" s="32" t="s">
        <v>72</v>
      </c>
      <c r="E218" s="32" t="s">
        <v>73</v>
      </c>
      <c r="F218" s="32" t="s">
        <v>2031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1181</v>
      </c>
    </row>
    <row r="219" spans="1:15" ht="15.75" x14ac:dyDescent="0.25">
      <c r="A219" s="31">
        <v>193</v>
      </c>
      <c r="B219" s="32" t="s">
        <v>1942</v>
      </c>
      <c r="C219" s="32" t="s">
        <v>2048</v>
      </c>
      <c r="D219" s="32" t="s">
        <v>72</v>
      </c>
      <c r="E219" s="32" t="s">
        <v>105</v>
      </c>
      <c r="F219" s="32" t="s">
        <v>2031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2020</v>
      </c>
    </row>
    <row r="220" spans="1:15" ht="15.75" x14ac:dyDescent="0.25">
      <c r="A220" s="31">
        <v>194</v>
      </c>
      <c r="B220" s="32" t="s">
        <v>1234</v>
      </c>
      <c r="C220" s="32" t="s">
        <v>1235</v>
      </c>
      <c r="D220" s="32" t="s">
        <v>72</v>
      </c>
      <c r="E220" s="32" t="s">
        <v>73</v>
      </c>
      <c r="F220" s="32" t="s">
        <v>2031</v>
      </c>
      <c r="G220" s="32" t="s">
        <v>77</v>
      </c>
      <c r="H220" s="32" t="s">
        <v>74</v>
      </c>
      <c r="I220" s="32" t="s">
        <v>77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74</v>
      </c>
      <c r="O220" s="32" t="s">
        <v>1187</v>
      </c>
    </row>
    <row r="221" spans="1:15" ht="15.75" x14ac:dyDescent="0.25">
      <c r="A221" s="31">
        <v>777</v>
      </c>
      <c r="B221" s="32" t="s">
        <v>336</v>
      </c>
      <c r="C221" s="32" t="s">
        <v>337</v>
      </c>
      <c r="D221" s="32" t="s">
        <v>72</v>
      </c>
      <c r="E221" s="32" t="s">
        <v>82</v>
      </c>
      <c r="F221" s="32" t="s">
        <v>2031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1180</v>
      </c>
    </row>
    <row r="222" spans="1:15" ht="15.75" x14ac:dyDescent="0.25">
      <c r="A222" s="31">
        <v>196</v>
      </c>
      <c r="B222" s="32" t="s">
        <v>338</v>
      </c>
      <c r="C222" s="32" t="s">
        <v>339</v>
      </c>
      <c r="D222" s="32" t="s">
        <v>72</v>
      </c>
      <c r="E222" s="32" t="s">
        <v>105</v>
      </c>
      <c r="F222" s="32" t="s">
        <v>2031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1206</v>
      </c>
    </row>
    <row r="223" spans="1:15" ht="15.75" x14ac:dyDescent="0.25">
      <c r="A223" s="31">
        <v>782</v>
      </c>
      <c r="B223" s="32" t="s">
        <v>340</v>
      </c>
      <c r="C223" s="32" t="s">
        <v>341</v>
      </c>
      <c r="D223" s="32" t="s">
        <v>72</v>
      </c>
      <c r="E223" s="32" t="s">
        <v>105</v>
      </c>
      <c r="F223" s="32" t="s">
        <v>2031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74</v>
      </c>
      <c r="M223" s="32" t="s">
        <v>74</v>
      </c>
      <c r="N223" s="32" t="s">
        <v>74</v>
      </c>
      <c r="O223" s="32" t="s">
        <v>1180</v>
      </c>
    </row>
    <row r="224" spans="1:15" ht="15.75" x14ac:dyDescent="0.25">
      <c r="A224" s="31">
        <v>198</v>
      </c>
      <c r="B224" s="32" t="s">
        <v>2049</v>
      </c>
      <c r="C224" s="32" t="s">
        <v>2050</v>
      </c>
      <c r="D224" s="32" t="s">
        <v>72</v>
      </c>
      <c r="E224" s="32" t="s">
        <v>105</v>
      </c>
      <c r="F224" s="32" t="s">
        <v>2031</v>
      </c>
      <c r="G224" s="32" t="s">
        <v>2031</v>
      </c>
      <c r="H224" s="32" t="s">
        <v>2031</v>
      </c>
      <c r="I224" s="32" t="s">
        <v>2020</v>
      </c>
      <c r="J224" s="32" t="s">
        <v>2031</v>
      </c>
      <c r="K224" s="32" t="s">
        <v>2020</v>
      </c>
      <c r="L224" s="32" t="s">
        <v>2020</v>
      </c>
      <c r="M224" s="32" t="s">
        <v>2020</v>
      </c>
      <c r="N224" s="32" t="s">
        <v>2020</v>
      </c>
      <c r="O224" s="32" t="s">
        <v>2020</v>
      </c>
    </row>
    <row r="225" spans="1:15" ht="15.75" x14ac:dyDescent="0.25">
      <c r="A225" s="31">
        <v>199</v>
      </c>
      <c r="B225" s="32" t="s">
        <v>1884</v>
      </c>
      <c r="C225" s="32" t="s">
        <v>1885</v>
      </c>
      <c r="D225" s="32" t="s">
        <v>72</v>
      </c>
      <c r="E225" s="32" t="s">
        <v>73</v>
      </c>
      <c r="F225" s="32" t="s">
        <v>2031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2020</v>
      </c>
      <c r="L225" s="32" t="s">
        <v>2020</v>
      </c>
      <c r="M225" s="32" t="s">
        <v>2020</v>
      </c>
      <c r="N225" s="32" t="s">
        <v>2020</v>
      </c>
      <c r="O225" s="32" t="s">
        <v>2020</v>
      </c>
    </row>
    <row r="226" spans="1:15" ht="15.75" x14ac:dyDescent="0.25">
      <c r="A226" s="31">
        <v>747</v>
      </c>
      <c r="B226" s="32" t="s">
        <v>342</v>
      </c>
      <c r="C226" s="32" t="s">
        <v>343</v>
      </c>
      <c r="D226" s="32" t="s">
        <v>72</v>
      </c>
      <c r="E226" s="32" t="s">
        <v>105</v>
      </c>
      <c r="F226" s="32" t="s">
        <v>2033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1204</v>
      </c>
    </row>
    <row r="227" spans="1:15" ht="15.75" x14ac:dyDescent="0.25">
      <c r="A227" s="31">
        <v>201</v>
      </c>
      <c r="B227" s="32" t="s">
        <v>344</v>
      </c>
      <c r="C227" s="32" t="s">
        <v>345</v>
      </c>
      <c r="D227" s="32" t="s">
        <v>87</v>
      </c>
      <c r="E227" s="32" t="s">
        <v>105</v>
      </c>
      <c r="F227" s="32" t="s">
        <v>2033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1180</v>
      </c>
    </row>
    <row r="228" spans="1:15" ht="15.75" x14ac:dyDescent="0.25">
      <c r="A228" s="31">
        <v>778</v>
      </c>
      <c r="B228" s="32" t="s">
        <v>346</v>
      </c>
      <c r="C228" s="32" t="s">
        <v>347</v>
      </c>
      <c r="D228" s="32" t="s">
        <v>72</v>
      </c>
      <c r="E228" s="32" t="s">
        <v>105</v>
      </c>
      <c r="F228" s="32" t="s">
        <v>2031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1180</v>
      </c>
    </row>
    <row r="229" spans="1:15" ht="15.75" x14ac:dyDescent="0.25">
      <c r="A229" s="31">
        <v>951</v>
      </c>
      <c r="B229" s="32" t="s">
        <v>348</v>
      </c>
      <c r="C229" s="32" t="s">
        <v>349</v>
      </c>
      <c r="D229" s="32" t="s">
        <v>87</v>
      </c>
      <c r="E229" s="32" t="s">
        <v>73</v>
      </c>
      <c r="F229" s="32" t="s">
        <v>2031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1184</v>
      </c>
    </row>
    <row r="230" spans="1:15" ht="15.75" x14ac:dyDescent="0.25">
      <c r="A230" s="31">
        <v>204</v>
      </c>
      <c r="B230" s="32" t="s">
        <v>1895</v>
      </c>
      <c r="C230" s="32" t="s">
        <v>2051</v>
      </c>
      <c r="D230" s="32" t="s">
        <v>2020</v>
      </c>
      <c r="E230" s="32" t="s">
        <v>82</v>
      </c>
      <c r="F230" s="32" t="s">
        <v>2031</v>
      </c>
      <c r="G230" s="32" t="s">
        <v>77</v>
      </c>
      <c r="H230" s="32" t="s">
        <v>77</v>
      </c>
      <c r="I230" s="32" t="s">
        <v>77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1191</v>
      </c>
    </row>
    <row r="231" spans="1:15" ht="15.75" x14ac:dyDescent="0.25">
      <c r="A231" s="31">
        <v>779</v>
      </c>
      <c r="B231" s="32" t="s">
        <v>350</v>
      </c>
      <c r="C231" s="32" t="s">
        <v>351</v>
      </c>
      <c r="D231" s="32" t="s">
        <v>72</v>
      </c>
      <c r="E231" s="32" t="s">
        <v>105</v>
      </c>
      <c r="F231" s="32" t="s">
        <v>2031</v>
      </c>
      <c r="G231" s="32" t="s">
        <v>77</v>
      </c>
      <c r="H231" s="32" t="s">
        <v>77</v>
      </c>
      <c r="I231" s="32" t="s">
        <v>77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1180</v>
      </c>
    </row>
    <row r="232" spans="1:15" ht="15.75" x14ac:dyDescent="0.25">
      <c r="A232" s="31">
        <v>807</v>
      </c>
      <c r="B232" s="32" t="s">
        <v>352</v>
      </c>
      <c r="C232" s="32" t="s">
        <v>353</v>
      </c>
      <c r="D232" s="32" t="s">
        <v>72</v>
      </c>
      <c r="E232" s="32" t="s">
        <v>105</v>
      </c>
      <c r="F232" s="32" t="s">
        <v>2033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1180</v>
      </c>
    </row>
    <row r="233" spans="1:15" ht="15.75" x14ac:dyDescent="0.25">
      <c r="A233" s="31">
        <v>208</v>
      </c>
      <c r="B233" s="32" t="s">
        <v>354</v>
      </c>
      <c r="C233" s="32" t="s">
        <v>355</v>
      </c>
      <c r="D233" s="32" t="s">
        <v>72</v>
      </c>
      <c r="E233" s="32" t="s">
        <v>105</v>
      </c>
      <c r="F233" s="32" t="s">
        <v>2031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1180</v>
      </c>
    </row>
    <row r="234" spans="1:15" ht="15.75" x14ac:dyDescent="0.25">
      <c r="A234" s="31">
        <v>209</v>
      </c>
      <c r="B234" s="32" t="s">
        <v>356</v>
      </c>
      <c r="C234" s="32" t="s">
        <v>357</v>
      </c>
      <c r="D234" s="32" t="s">
        <v>87</v>
      </c>
      <c r="E234" s="32" t="s">
        <v>82</v>
      </c>
      <c r="F234" s="32" t="s">
        <v>2031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1191</v>
      </c>
    </row>
    <row r="235" spans="1:15" ht="15.75" x14ac:dyDescent="0.25">
      <c r="A235" s="31">
        <v>211</v>
      </c>
      <c r="B235" s="32" t="s">
        <v>358</v>
      </c>
      <c r="C235" s="32" t="s">
        <v>359</v>
      </c>
      <c r="D235" s="32" t="s">
        <v>72</v>
      </c>
      <c r="E235" s="32" t="s">
        <v>82</v>
      </c>
      <c r="F235" s="32" t="s">
        <v>2031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77</v>
      </c>
      <c r="M235" s="32" t="s">
        <v>74</v>
      </c>
      <c r="N235" s="32" t="s">
        <v>77</v>
      </c>
      <c r="O235" s="32" t="s">
        <v>1191</v>
      </c>
    </row>
    <row r="236" spans="1:15" ht="15.75" x14ac:dyDescent="0.25">
      <c r="A236" s="31">
        <v>212</v>
      </c>
      <c r="B236" s="32" t="s">
        <v>1886</v>
      </c>
      <c r="C236" s="32" t="s">
        <v>1887</v>
      </c>
      <c r="D236" s="32" t="s">
        <v>72</v>
      </c>
      <c r="E236" s="32" t="s">
        <v>73</v>
      </c>
      <c r="F236" s="32" t="s">
        <v>2031</v>
      </c>
      <c r="G236" s="32" t="s">
        <v>77</v>
      </c>
      <c r="H236" s="32" t="s">
        <v>74</v>
      </c>
      <c r="I236" s="32" t="s">
        <v>77</v>
      </c>
      <c r="J236" s="32" t="s">
        <v>77</v>
      </c>
      <c r="K236" s="32" t="s">
        <v>77</v>
      </c>
      <c r="L236" s="32" t="s">
        <v>77</v>
      </c>
      <c r="M236" s="32" t="s">
        <v>1277</v>
      </c>
      <c r="N236" s="32" t="s">
        <v>1204</v>
      </c>
      <c r="O236" s="32" t="s">
        <v>2020</v>
      </c>
    </row>
    <row r="237" spans="1:15" ht="15.75" x14ac:dyDescent="0.25">
      <c r="A237" s="31">
        <v>213</v>
      </c>
      <c r="B237" s="32" t="s">
        <v>360</v>
      </c>
      <c r="C237" s="32" t="s">
        <v>361</v>
      </c>
      <c r="D237" s="32" t="s">
        <v>87</v>
      </c>
      <c r="E237" s="32" t="s">
        <v>82</v>
      </c>
      <c r="F237" s="32" t="s">
        <v>2031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77</v>
      </c>
      <c r="L237" s="32" t="s">
        <v>77</v>
      </c>
      <c r="M237" s="32" t="s">
        <v>77</v>
      </c>
      <c r="N237" s="32" t="s">
        <v>74</v>
      </c>
      <c r="O237" s="32" t="s">
        <v>1191</v>
      </c>
    </row>
    <row r="238" spans="1:15" ht="15.75" x14ac:dyDescent="0.25">
      <c r="A238" s="31">
        <v>772</v>
      </c>
      <c r="B238" s="32" t="s">
        <v>362</v>
      </c>
      <c r="C238" s="32" t="s">
        <v>1263</v>
      </c>
      <c r="D238" s="32" t="s">
        <v>72</v>
      </c>
      <c r="E238" s="32" t="s">
        <v>82</v>
      </c>
      <c r="F238" s="32" t="s">
        <v>2031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1180</v>
      </c>
    </row>
    <row r="239" spans="1:15" ht="15.75" x14ac:dyDescent="0.25">
      <c r="A239" s="31">
        <v>217</v>
      </c>
      <c r="B239" s="32" t="s">
        <v>363</v>
      </c>
      <c r="C239" s="32" t="s">
        <v>364</v>
      </c>
      <c r="D239" s="32" t="s">
        <v>87</v>
      </c>
      <c r="E239" s="32" t="s">
        <v>82</v>
      </c>
      <c r="F239" s="32" t="s">
        <v>2031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1191</v>
      </c>
    </row>
    <row r="240" spans="1:15" ht="15.75" x14ac:dyDescent="0.25">
      <c r="A240" s="31">
        <v>218</v>
      </c>
      <c r="B240" s="32" t="s">
        <v>1901</v>
      </c>
      <c r="C240" s="32" t="s">
        <v>2052</v>
      </c>
      <c r="D240" s="32" t="s">
        <v>72</v>
      </c>
      <c r="E240" s="32" t="s">
        <v>82</v>
      </c>
      <c r="F240" s="32" t="s">
        <v>2031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74</v>
      </c>
      <c r="L240" s="32" t="s">
        <v>77</v>
      </c>
      <c r="M240" s="32" t="s">
        <v>74</v>
      </c>
      <c r="N240" s="32" t="s">
        <v>77</v>
      </c>
      <c r="O240" s="32" t="s">
        <v>2020</v>
      </c>
    </row>
    <row r="241" spans="1:15" ht="15.75" x14ac:dyDescent="0.25">
      <c r="A241" s="31">
        <v>219</v>
      </c>
      <c r="B241" s="32" t="s">
        <v>365</v>
      </c>
      <c r="C241" s="32" t="s">
        <v>366</v>
      </c>
      <c r="D241" s="32" t="s">
        <v>87</v>
      </c>
      <c r="E241" s="32" t="s">
        <v>82</v>
      </c>
      <c r="F241" s="32" t="s">
        <v>2031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1191</v>
      </c>
    </row>
    <row r="242" spans="1:15" ht="15.75" x14ac:dyDescent="0.25">
      <c r="A242" s="31">
        <v>612</v>
      </c>
      <c r="B242" s="32" t="s">
        <v>367</v>
      </c>
      <c r="C242" s="32" t="s">
        <v>368</v>
      </c>
      <c r="D242" s="32" t="s">
        <v>72</v>
      </c>
      <c r="E242" s="32" t="s">
        <v>82</v>
      </c>
      <c r="F242" s="32" t="s">
        <v>2031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1191</v>
      </c>
    </row>
    <row r="243" spans="1:15" ht="15.75" x14ac:dyDescent="0.25">
      <c r="A243" s="31">
        <v>26</v>
      </c>
      <c r="B243" s="32" t="s">
        <v>2410</v>
      </c>
      <c r="C243" s="29" t="s">
        <v>2141</v>
      </c>
      <c r="D243" s="29" t="s">
        <v>72</v>
      </c>
      <c r="E243" s="29" t="s">
        <v>82</v>
      </c>
      <c r="F243" s="32" t="s">
        <v>2031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/>
    </row>
    <row r="244" spans="1:15" ht="15.75" x14ac:dyDescent="0.25">
      <c r="A244" s="31">
        <v>222</v>
      </c>
      <c r="B244" s="32" t="s">
        <v>369</v>
      </c>
      <c r="C244" s="32" t="s">
        <v>370</v>
      </c>
      <c r="D244" s="32" t="s">
        <v>87</v>
      </c>
      <c r="E244" s="32" t="s">
        <v>82</v>
      </c>
      <c r="F244" s="32" t="s">
        <v>2031</v>
      </c>
      <c r="G244" s="32" t="s">
        <v>77</v>
      </c>
      <c r="H244" s="32" t="s">
        <v>77</v>
      </c>
      <c r="I244" s="32" t="s">
        <v>77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1191</v>
      </c>
    </row>
    <row r="245" spans="1:15" ht="15.75" x14ac:dyDescent="0.25">
      <c r="A245" s="31">
        <v>223</v>
      </c>
      <c r="B245" s="32" t="s">
        <v>371</v>
      </c>
      <c r="C245" s="32" t="s">
        <v>372</v>
      </c>
      <c r="D245" s="32" t="s">
        <v>87</v>
      </c>
      <c r="E245" s="32" t="s">
        <v>73</v>
      </c>
      <c r="F245" s="32" t="s">
        <v>2031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75" x14ac:dyDescent="0.25">
      <c r="A246" s="31">
        <v>224</v>
      </c>
      <c r="B246" s="32" t="s">
        <v>373</v>
      </c>
      <c r="C246" s="32" t="s">
        <v>374</v>
      </c>
      <c r="D246" s="32" t="s">
        <v>87</v>
      </c>
      <c r="E246" s="32" t="s">
        <v>73</v>
      </c>
      <c r="F246" s="32" t="s">
        <v>2033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1187</v>
      </c>
    </row>
    <row r="247" spans="1:15" ht="15.75" x14ac:dyDescent="0.25">
      <c r="A247" s="31">
        <v>225</v>
      </c>
      <c r="B247" s="32" t="s">
        <v>375</v>
      </c>
      <c r="C247" s="32" t="s">
        <v>376</v>
      </c>
      <c r="D247" s="32" t="s">
        <v>87</v>
      </c>
      <c r="E247" s="32" t="s">
        <v>73</v>
      </c>
      <c r="F247" s="32" t="s">
        <v>2031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1183</v>
      </c>
    </row>
    <row r="248" spans="1:15" ht="15.75" x14ac:dyDescent="0.25">
      <c r="A248" s="31">
        <v>562</v>
      </c>
      <c r="B248" s="32" t="s">
        <v>377</v>
      </c>
      <c r="C248" s="32" t="s">
        <v>378</v>
      </c>
      <c r="D248" s="32" t="s">
        <v>72</v>
      </c>
      <c r="E248" s="32" t="s">
        <v>73</v>
      </c>
      <c r="F248" s="32" t="s">
        <v>2033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1190</v>
      </c>
    </row>
    <row r="249" spans="1:15" ht="15.75" x14ac:dyDescent="0.25">
      <c r="A249" s="31">
        <v>227</v>
      </c>
      <c r="B249" s="32" t="s">
        <v>379</v>
      </c>
      <c r="C249" s="32" t="s">
        <v>380</v>
      </c>
      <c r="D249" s="32" t="s">
        <v>72</v>
      </c>
      <c r="E249" s="32" t="s">
        <v>73</v>
      </c>
      <c r="F249" s="32" t="s">
        <v>2031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74</v>
      </c>
      <c r="N249" s="32" t="s">
        <v>74</v>
      </c>
      <c r="O249" s="32" t="s">
        <v>1181</v>
      </c>
    </row>
    <row r="250" spans="1:15" ht="15.75" x14ac:dyDescent="0.25">
      <c r="A250" s="31">
        <v>228</v>
      </c>
      <c r="B250" s="32" t="s">
        <v>381</v>
      </c>
      <c r="C250" s="32" t="s">
        <v>382</v>
      </c>
      <c r="D250" s="32" t="s">
        <v>72</v>
      </c>
      <c r="E250" s="32" t="s">
        <v>105</v>
      </c>
      <c r="F250" s="32" t="s">
        <v>2031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1180</v>
      </c>
    </row>
    <row r="251" spans="1:15" ht="15.75" x14ac:dyDescent="0.25">
      <c r="A251" s="31">
        <v>560</v>
      </c>
      <c r="B251" s="32" t="s">
        <v>383</v>
      </c>
      <c r="C251" s="32" t="s">
        <v>39</v>
      </c>
      <c r="D251" s="32" t="s">
        <v>87</v>
      </c>
      <c r="E251" s="32" t="s">
        <v>73</v>
      </c>
      <c r="F251" s="32" t="s">
        <v>2033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1181</v>
      </c>
    </row>
    <row r="252" spans="1:15" ht="15.75" x14ac:dyDescent="0.25">
      <c r="A252" s="31">
        <v>546</v>
      </c>
      <c r="B252" s="32" t="s">
        <v>384</v>
      </c>
      <c r="C252" s="32" t="s">
        <v>385</v>
      </c>
      <c r="D252" s="32" t="s">
        <v>72</v>
      </c>
      <c r="E252" s="32" t="s">
        <v>82</v>
      </c>
      <c r="F252" s="32" t="s">
        <v>2031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74</v>
      </c>
      <c r="L252" s="32" t="s">
        <v>77</v>
      </c>
      <c r="M252" s="32" t="s">
        <v>77</v>
      </c>
      <c r="N252" s="32" t="s">
        <v>74</v>
      </c>
      <c r="O252" s="32" t="s">
        <v>1189</v>
      </c>
    </row>
    <row r="253" spans="1:15" ht="15.75" x14ac:dyDescent="0.25">
      <c r="A253" s="31">
        <v>231</v>
      </c>
      <c r="B253" s="32" t="s">
        <v>386</v>
      </c>
      <c r="C253" s="32" t="s">
        <v>387</v>
      </c>
      <c r="D253" s="32" t="s">
        <v>87</v>
      </c>
      <c r="E253" s="32" t="s">
        <v>73</v>
      </c>
      <c r="F253" s="32" t="s">
        <v>2033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74</v>
      </c>
      <c r="L253" s="32" t="s">
        <v>77</v>
      </c>
      <c r="M253" s="32" t="s">
        <v>74</v>
      </c>
      <c r="N253" s="32" t="s">
        <v>74</v>
      </c>
      <c r="O253" s="32" t="s">
        <v>1190</v>
      </c>
    </row>
    <row r="254" spans="1:15" ht="15.75" x14ac:dyDescent="0.25">
      <c r="A254" s="31">
        <v>232</v>
      </c>
      <c r="B254" s="32" t="s">
        <v>388</v>
      </c>
      <c r="C254" s="32" t="s">
        <v>389</v>
      </c>
      <c r="D254" s="32" t="s">
        <v>87</v>
      </c>
      <c r="E254" s="32" t="s">
        <v>73</v>
      </c>
      <c r="F254" s="32" t="s">
        <v>2033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1190</v>
      </c>
    </row>
    <row r="255" spans="1:15" ht="15.75" x14ac:dyDescent="0.25">
      <c r="A255" s="31">
        <v>563</v>
      </c>
      <c r="B255" s="32" t="s">
        <v>390</v>
      </c>
      <c r="C255" s="32" t="s">
        <v>391</v>
      </c>
      <c r="D255" s="32" t="s">
        <v>72</v>
      </c>
      <c r="E255" s="32" t="s">
        <v>73</v>
      </c>
      <c r="F255" s="32" t="s">
        <v>2031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77</v>
      </c>
      <c r="O255" s="32" t="s">
        <v>1189</v>
      </c>
    </row>
    <row r="256" spans="1:15" ht="31.5" x14ac:dyDescent="0.25">
      <c r="A256" s="31">
        <v>234</v>
      </c>
      <c r="B256" s="32" t="s">
        <v>392</v>
      </c>
      <c r="C256" s="32" t="s">
        <v>393</v>
      </c>
      <c r="D256" s="32" t="s">
        <v>130</v>
      </c>
      <c r="E256" s="32" t="s">
        <v>82</v>
      </c>
      <c r="F256" s="32" t="s">
        <v>2031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77</v>
      </c>
      <c r="M256" s="32" t="s">
        <v>74</v>
      </c>
      <c r="N256" s="32" t="s">
        <v>77</v>
      </c>
      <c r="O256" s="32" t="s">
        <v>1180</v>
      </c>
    </row>
    <row r="257" spans="1:15" ht="15.75" x14ac:dyDescent="0.25">
      <c r="A257" s="31">
        <v>235</v>
      </c>
      <c r="B257" s="32" t="s">
        <v>394</v>
      </c>
      <c r="C257" s="32" t="s">
        <v>1272</v>
      </c>
      <c r="D257" s="32" t="s">
        <v>87</v>
      </c>
      <c r="E257" s="32" t="s">
        <v>73</v>
      </c>
      <c r="F257" s="32" t="s">
        <v>2033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1190</v>
      </c>
    </row>
    <row r="258" spans="1:15" ht="15.75" x14ac:dyDescent="0.25">
      <c r="A258" s="31">
        <v>237</v>
      </c>
      <c r="B258" s="32" t="s">
        <v>395</v>
      </c>
      <c r="C258" s="32" t="s">
        <v>396</v>
      </c>
      <c r="D258" s="32" t="s">
        <v>87</v>
      </c>
      <c r="E258" s="32" t="s">
        <v>73</v>
      </c>
      <c r="F258" s="32" t="s">
        <v>2033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74</v>
      </c>
      <c r="M258" s="32" t="s">
        <v>74</v>
      </c>
      <c r="N258" s="32" t="s">
        <v>77</v>
      </c>
      <c r="O258" s="32" t="s">
        <v>1190</v>
      </c>
    </row>
    <row r="259" spans="1:15" ht="15.75" x14ac:dyDescent="0.25">
      <c r="A259" s="31">
        <v>238</v>
      </c>
      <c r="B259" s="32" t="s">
        <v>2127</v>
      </c>
      <c r="C259" s="32" t="s">
        <v>2128</v>
      </c>
      <c r="D259" s="32" t="s">
        <v>87</v>
      </c>
      <c r="E259" s="32" t="s">
        <v>73</v>
      </c>
      <c r="F259" s="32" t="s">
        <v>74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1183</v>
      </c>
    </row>
    <row r="260" spans="1:15" ht="15.75" x14ac:dyDescent="0.25">
      <c r="A260" s="31">
        <v>239</v>
      </c>
      <c r="B260" s="32" t="s">
        <v>397</v>
      </c>
      <c r="C260" s="32" t="s">
        <v>398</v>
      </c>
      <c r="D260" s="32" t="s">
        <v>87</v>
      </c>
      <c r="E260" s="32" t="s">
        <v>73</v>
      </c>
      <c r="F260" s="32" t="s">
        <v>2033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77</v>
      </c>
      <c r="O260" s="32" t="s">
        <v>1190</v>
      </c>
    </row>
    <row r="261" spans="1:15" ht="15.75" x14ac:dyDescent="0.25">
      <c r="A261" s="31">
        <v>721</v>
      </c>
      <c r="B261" s="32" t="s">
        <v>454</v>
      </c>
      <c r="C261" s="32" t="s">
        <v>455</v>
      </c>
      <c r="D261" s="32" t="s">
        <v>72</v>
      </c>
      <c r="E261" s="32" t="s">
        <v>73</v>
      </c>
      <c r="F261" s="32" t="s">
        <v>2031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1190</v>
      </c>
    </row>
    <row r="262" spans="1:15" ht="31.5" x14ac:dyDescent="0.25">
      <c r="A262" s="31">
        <v>949</v>
      </c>
      <c r="B262" s="32" t="s">
        <v>456</v>
      </c>
      <c r="C262" s="32" t="s">
        <v>457</v>
      </c>
      <c r="D262" s="32" t="s">
        <v>130</v>
      </c>
      <c r="E262" s="32" t="s">
        <v>73</v>
      </c>
      <c r="F262" s="32" t="s">
        <v>2031</v>
      </c>
      <c r="G262" s="32" t="s">
        <v>77</v>
      </c>
      <c r="H262" s="32" t="s">
        <v>74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74</v>
      </c>
      <c r="N262" s="32" t="s">
        <v>74</v>
      </c>
      <c r="O262" s="32" t="s">
        <v>1190</v>
      </c>
    </row>
    <row r="263" spans="1:15" ht="15.75" x14ac:dyDescent="0.25">
      <c r="A263" s="31">
        <v>589</v>
      </c>
      <c r="B263" s="32" t="s">
        <v>458</v>
      </c>
      <c r="C263" s="32" t="s">
        <v>459</v>
      </c>
      <c r="D263" s="32" t="s">
        <v>72</v>
      </c>
      <c r="E263" s="32" t="s">
        <v>73</v>
      </c>
      <c r="F263" s="32" t="s">
        <v>2031</v>
      </c>
      <c r="G263" s="32" t="s">
        <v>77</v>
      </c>
      <c r="H263" s="32" t="s">
        <v>74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74</v>
      </c>
      <c r="N263" s="32" t="s">
        <v>74</v>
      </c>
      <c r="O263" s="32" t="s">
        <v>1190</v>
      </c>
    </row>
    <row r="264" spans="1:15" ht="15.75" x14ac:dyDescent="0.25">
      <c r="A264" s="31">
        <v>957</v>
      </c>
      <c r="B264" s="32" t="s">
        <v>460</v>
      </c>
      <c r="C264" s="32" t="s">
        <v>461</v>
      </c>
      <c r="D264" s="32" t="s">
        <v>72</v>
      </c>
      <c r="E264" s="32" t="s">
        <v>73</v>
      </c>
      <c r="F264" s="32" t="s">
        <v>2033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74</v>
      </c>
      <c r="L264" s="32" t="s">
        <v>77</v>
      </c>
      <c r="M264" s="32" t="s">
        <v>74</v>
      </c>
      <c r="N264" s="32" t="s">
        <v>77</v>
      </c>
      <c r="O264" s="32" t="s">
        <v>1188</v>
      </c>
    </row>
    <row r="265" spans="1:15" ht="15.75" x14ac:dyDescent="0.25">
      <c r="A265" s="31">
        <v>241</v>
      </c>
      <c r="B265" s="32" t="s">
        <v>462</v>
      </c>
      <c r="C265" s="32" t="s">
        <v>463</v>
      </c>
      <c r="D265" s="32" t="s">
        <v>87</v>
      </c>
      <c r="E265" s="32" t="s">
        <v>73</v>
      </c>
      <c r="F265" s="32" t="s">
        <v>2031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74</v>
      </c>
      <c r="M265" s="32" t="s">
        <v>74</v>
      </c>
      <c r="N265" s="32" t="s">
        <v>74</v>
      </c>
      <c r="O265" s="32" t="s">
        <v>1185</v>
      </c>
    </row>
    <row r="266" spans="1:15" ht="15.75" x14ac:dyDescent="0.25">
      <c r="A266" s="31">
        <v>593</v>
      </c>
      <c r="B266" s="32" t="s">
        <v>464</v>
      </c>
      <c r="C266" s="32" t="s">
        <v>465</v>
      </c>
      <c r="D266" s="32" t="s">
        <v>72</v>
      </c>
      <c r="E266" s="32" t="s">
        <v>73</v>
      </c>
      <c r="F266" s="32" t="s">
        <v>2031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1181</v>
      </c>
    </row>
    <row r="267" spans="1:15" ht="15.75" x14ac:dyDescent="0.25">
      <c r="A267" s="31">
        <v>243</v>
      </c>
      <c r="B267" s="32" t="s">
        <v>466</v>
      </c>
      <c r="C267" s="32" t="s">
        <v>467</v>
      </c>
      <c r="D267" s="32" t="s">
        <v>87</v>
      </c>
      <c r="E267" s="32" t="s">
        <v>73</v>
      </c>
      <c r="F267" s="32" t="s">
        <v>2033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74</v>
      </c>
      <c r="O267" s="32" t="s">
        <v>1186</v>
      </c>
    </row>
    <row r="268" spans="1:15" ht="15.75" x14ac:dyDescent="0.25">
      <c r="A268" s="31">
        <v>244</v>
      </c>
      <c r="B268" s="32" t="s">
        <v>468</v>
      </c>
      <c r="C268" s="32" t="s">
        <v>469</v>
      </c>
      <c r="D268" s="32" t="s">
        <v>87</v>
      </c>
      <c r="E268" s="32" t="s">
        <v>73</v>
      </c>
      <c r="F268" s="32" t="s">
        <v>2031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74</v>
      </c>
      <c r="O268" s="32" t="s">
        <v>1185</v>
      </c>
    </row>
    <row r="269" spans="1:15" ht="15.75" x14ac:dyDescent="0.25">
      <c r="A269" s="31">
        <v>245</v>
      </c>
      <c r="B269" s="32" t="s">
        <v>2178</v>
      </c>
      <c r="C269" s="29" t="s">
        <v>2142</v>
      </c>
      <c r="D269" s="29" t="s">
        <v>72</v>
      </c>
      <c r="E269" s="29"/>
      <c r="F269" s="32" t="s">
        <v>2031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74</v>
      </c>
      <c r="M269" s="32" t="s">
        <v>74</v>
      </c>
      <c r="N269" s="32" t="s">
        <v>77</v>
      </c>
      <c r="O269" s="32"/>
    </row>
    <row r="270" spans="1:15" ht="15.75" x14ac:dyDescent="0.25">
      <c r="A270" s="31">
        <v>246</v>
      </c>
      <c r="B270" s="32" t="s">
        <v>470</v>
      </c>
      <c r="C270" s="32" t="s">
        <v>471</v>
      </c>
      <c r="D270" s="32" t="s">
        <v>87</v>
      </c>
      <c r="E270" s="32" t="s">
        <v>73</v>
      </c>
      <c r="F270" s="32" t="s">
        <v>2033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74</v>
      </c>
      <c r="L270" s="32" t="s">
        <v>77</v>
      </c>
      <c r="M270" s="32" t="s">
        <v>74</v>
      </c>
      <c r="N270" s="32" t="s">
        <v>74</v>
      </c>
      <c r="O270" s="32" t="s">
        <v>1186</v>
      </c>
    </row>
    <row r="271" spans="1:15" ht="15.75" x14ac:dyDescent="0.25">
      <c r="A271" s="31">
        <v>248</v>
      </c>
      <c r="B271" s="32" t="s">
        <v>472</v>
      </c>
      <c r="C271" s="32" t="s">
        <v>473</v>
      </c>
      <c r="D271" s="32" t="s">
        <v>87</v>
      </c>
      <c r="E271" s="32" t="s">
        <v>73</v>
      </c>
      <c r="F271" s="32" t="s">
        <v>2031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1184</v>
      </c>
    </row>
    <row r="272" spans="1:15" ht="15.75" x14ac:dyDescent="0.25">
      <c r="A272" s="31">
        <v>249</v>
      </c>
      <c r="B272" s="32" t="s">
        <v>474</v>
      </c>
      <c r="C272" s="32" t="s">
        <v>475</v>
      </c>
      <c r="D272" s="32" t="s">
        <v>72</v>
      </c>
      <c r="E272" s="32" t="s">
        <v>90</v>
      </c>
      <c r="F272" s="32" t="s">
        <v>2031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74</v>
      </c>
      <c r="L272" s="32" t="s">
        <v>74</v>
      </c>
      <c r="M272" s="32" t="s">
        <v>74</v>
      </c>
      <c r="N272" s="32" t="s">
        <v>77</v>
      </c>
      <c r="O272" s="32" t="s">
        <v>1182</v>
      </c>
    </row>
    <row r="273" spans="1:15" ht="15.75" x14ac:dyDescent="0.25">
      <c r="A273" s="31">
        <v>815</v>
      </c>
      <c r="B273" s="32" t="s">
        <v>476</v>
      </c>
      <c r="C273" s="32" t="s">
        <v>477</v>
      </c>
      <c r="D273" s="32" t="s">
        <v>72</v>
      </c>
      <c r="E273" s="32" t="s">
        <v>73</v>
      </c>
      <c r="F273" s="32" t="s">
        <v>2033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1181</v>
      </c>
    </row>
    <row r="274" spans="1:15" ht="15.75" x14ac:dyDescent="0.25">
      <c r="A274" s="31">
        <v>904</v>
      </c>
      <c r="B274" s="32" t="s">
        <v>478</v>
      </c>
      <c r="C274" s="32" t="s">
        <v>479</v>
      </c>
      <c r="D274" s="32" t="s">
        <v>87</v>
      </c>
      <c r="E274" s="32" t="s">
        <v>73</v>
      </c>
      <c r="F274" s="32" t="s">
        <v>2033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1184</v>
      </c>
    </row>
    <row r="275" spans="1:15" ht="15.75" x14ac:dyDescent="0.25">
      <c r="A275" s="31">
        <v>240</v>
      </c>
      <c r="B275" s="32" t="s">
        <v>480</v>
      </c>
      <c r="C275" s="32" t="s">
        <v>481</v>
      </c>
      <c r="D275" s="32" t="s">
        <v>87</v>
      </c>
      <c r="E275" s="32" t="s">
        <v>73</v>
      </c>
      <c r="F275" s="32" t="s">
        <v>2033</v>
      </c>
      <c r="G275" s="32" t="s">
        <v>77</v>
      </c>
      <c r="H275" s="32" t="s">
        <v>77</v>
      </c>
      <c r="I275" s="32" t="s">
        <v>77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1187</v>
      </c>
    </row>
    <row r="276" spans="1:15" ht="15.75" x14ac:dyDescent="0.25">
      <c r="A276" s="31">
        <v>915</v>
      </c>
      <c r="B276" s="32" t="s">
        <v>482</v>
      </c>
      <c r="C276" s="32" t="s">
        <v>483</v>
      </c>
      <c r="D276" s="32" t="s">
        <v>87</v>
      </c>
      <c r="E276" s="32" t="s">
        <v>73</v>
      </c>
      <c r="F276" s="32" t="s">
        <v>2033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1187</v>
      </c>
    </row>
    <row r="277" spans="1:15" ht="15.75" x14ac:dyDescent="0.25">
      <c r="A277" s="31">
        <v>565</v>
      </c>
      <c r="B277" s="32" t="s">
        <v>484</v>
      </c>
      <c r="C277" s="32" t="s">
        <v>485</v>
      </c>
      <c r="D277" s="32" t="s">
        <v>72</v>
      </c>
      <c r="E277" s="32" t="s">
        <v>73</v>
      </c>
      <c r="F277" s="32" t="s">
        <v>2031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968</v>
      </c>
      <c r="B278" s="32" t="s">
        <v>486</v>
      </c>
      <c r="C278" s="32" t="s">
        <v>487</v>
      </c>
      <c r="D278" s="32" t="s">
        <v>87</v>
      </c>
      <c r="E278" s="32" t="s">
        <v>90</v>
      </c>
      <c r="F278" s="32" t="s">
        <v>2033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1180</v>
      </c>
    </row>
    <row r="279" spans="1:15" ht="15.75" x14ac:dyDescent="0.25">
      <c r="A279" s="31">
        <v>717</v>
      </c>
      <c r="B279" s="32" t="s">
        <v>488</v>
      </c>
      <c r="C279" s="32" t="s">
        <v>489</v>
      </c>
      <c r="D279" s="32" t="s">
        <v>72</v>
      </c>
      <c r="E279" s="32" t="s">
        <v>73</v>
      </c>
      <c r="F279" s="32" t="s">
        <v>2033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1187</v>
      </c>
    </row>
    <row r="280" spans="1:15" ht="15.75" x14ac:dyDescent="0.25">
      <c r="A280" s="31">
        <v>925</v>
      </c>
      <c r="B280" s="32" t="s">
        <v>490</v>
      </c>
      <c r="C280" s="32" t="s">
        <v>491</v>
      </c>
      <c r="D280" s="32" t="s">
        <v>87</v>
      </c>
      <c r="E280" s="32" t="s">
        <v>73</v>
      </c>
      <c r="F280" s="32" t="s">
        <v>2033</v>
      </c>
      <c r="G280" s="32" t="s">
        <v>77</v>
      </c>
      <c r="H280" s="32" t="s">
        <v>77</v>
      </c>
      <c r="I280" s="32" t="s">
        <v>77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74</v>
      </c>
      <c r="O280" s="32" t="s">
        <v>1186</v>
      </c>
    </row>
    <row r="281" spans="1:15" ht="15.75" x14ac:dyDescent="0.25">
      <c r="A281" s="31">
        <v>629</v>
      </c>
      <c r="B281" s="32" t="s">
        <v>492</v>
      </c>
      <c r="C281" s="32" t="s">
        <v>1270</v>
      </c>
      <c r="D281" s="32" t="s">
        <v>72</v>
      </c>
      <c r="E281" s="32" t="s">
        <v>73</v>
      </c>
      <c r="F281" s="32" t="s">
        <v>2033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1181</v>
      </c>
    </row>
    <row r="282" spans="1:15" ht="15.75" x14ac:dyDescent="0.25">
      <c r="A282" s="31">
        <v>931</v>
      </c>
      <c r="B282" s="32" t="s">
        <v>493</v>
      </c>
      <c r="C282" s="32" t="s">
        <v>494</v>
      </c>
      <c r="D282" s="32" t="s">
        <v>72</v>
      </c>
      <c r="E282" s="32" t="s">
        <v>73</v>
      </c>
      <c r="F282" s="32" t="s">
        <v>2031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1181</v>
      </c>
    </row>
    <row r="283" spans="1:15" ht="15.75" x14ac:dyDescent="0.25">
      <c r="A283" s="31">
        <v>642</v>
      </c>
      <c r="B283" s="32" t="s">
        <v>495</v>
      </c>
      <c r="C283" s="32" t="s">
        <v>496</v>
      </c>
      <c r="D283" s="32" t="s">
        <v>72</v>
      </c>
      <c r="E283" s="32" t="s">
        <v>73</v>
      </c>
      <c r="F283" s="32" t="s">
        <v>2031</v>
      </c>
      <c r="G283" s="32" t="s">
        <v>77</v>
      </c>
      <c r="H283" s="32" t="s">
        <v>77</v>
      </c>
      <c r="I283" s="32" t="s">
        <v>77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1187</v>
      </c>
    </row>
    <row r="284" spans="1:15" ht="15.75" x14ac:dyDescent="0.25">
      <c r="A284" s="31">
        <v>555</v>
      </c>
      <c r="B284" s="32" t="s">
        <v>497</v>
      </c>
      <c r="C284" s="32" t="s">
        <v>498</v>
      </c>
      <c r="D284" s="32" t="s">
        <v>72</v>
      </c>
      <c r="E284" s="32" t="s">
        <v>73</v>
      </c>
      <c r="F284" s="32" t="s">
        <v>2031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1187</v>
      </c>
    </row>
    <row r="285" spans="1:15" ht="15.75" x14ac:dyDescent="0.25">
      <c r="A285" s="31">
        <v>946</v>
      </c>
      <c r="B285" s="32" t="s">
        <v>1195</v>
      </c>
      <c r="C285" s="32" t="s">
        <v>1196</v>
      </c>
      <c r="D285" s="32" t="s">
        <v>72</v>
      </c>
      <c r="E285" s="32" t="s">
        <v>73</v>
      </c>
      <c r="F285" s="32" t="s">
        <v>2031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1187</v>
      </c>
    </row>
    <row r="286" spans="1:15" ht="15.75" x14ac:dyDescent="0.25">
      <c r="A286" s="31">
        <v>738</v>
      </c>
      <c r="B286" s="32" t="s">
        <v>499</v>
      </c>
      <c r="C286" s="32" t="s">
        <v>500</v>
      </c>
      <c r="D286" s="32" t="s">
        <v>72</v>
      </c>
      <c r="E286" s="32" t="s">
        <v>73</v>
      </c>
      <c r="F286" s="32" t="s">
        <v>2031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1187</v>
      </c>
    </row>
    <row r="287" spans="1:15" ht="15.75" x14ac:dyDescent="0.25">
      <c r="A287" s="31">
        <v>971</v>
      </c>
      <c r="B287" s="32" t="s">
        <v>501</v>
      </c>
      <c r="C287" s="32" t="s">
        <v>502</v>
      </c>
      <c r="D287" s="32" t="s">
        <v>72</v>
      </c>
      <c r="E287" s="32" t="s">
        <v>73</v>
      </c>
      <c r="F287" s="32" t="s">
        <v>2031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1181</v>
      </c>
    </row>
    <row r="288" spans="1:15" ht="15.75" x14ac:dyDescent="0.25">
      <c r="A288" s="31">
        <v>976</v>
      </c>
      <c r="B288" s="32" t="s">
        <v>503</v>
      </c>
      <c r="C288" s="32" t="s">
        <v>504</v>
      </c>
      <c r="D288" s="32" t="s">
        <v>72</v>
      </c>
      <c r="E288" s="32" t="s">
        <v>73</v>
      </c>
      <c r="F288" s="32" t="s">
        <v>2031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1184</v>
      </c>
    </row>
    <row r="289" spans="1:15" ht="15.75" x14ac:dyDescent="0.25">
      <c r="A289" s="31">
        <v>718</v>
      </c>
      <c r="B289" s="32" t="s">
        <v>505</v>
      </c>
      <c r="C289" s="32" t="s">
        <v>506</v>
      </c>
      <c r="D289" s="32" t="s">
        <v>72</v>
      </c>
      <c r="E289" s="32" t="s">
        <v>73</v>
      </c>
      <c r="F289" s="32" t="s">
        <v>2031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74</v>
      </c>
      <c r="O289" s="32" t="s">
        <v>1181</v>
      </c>
    </row>
    <row r="290" spans="1:15" ht="15.75" x14ac:dyDescent="0.25">
      <c r="A290" s="31">
        <v>749</v>
      </c>
      <c r="B290" s="32" t="s">
        <v>508</v>
      </c>
      <c r="C290" s="32" t="s">
        <v>509</v>
      </c>
      <c r="D290" s="32" t="s">
        <v>72</v>
      </c>
      <c r="E290" s="32" t="s">
        <v>105</v>
      </c>
      <c r="F290" s="32" t="s">
        <v>2031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1205</v>
      </c>
    </row>
    <row r="291" spans="1:15" ht="15.75" x14ac:dyDescent="0.25">
      <c r="A291" s="31">
        <v>252</v>
      </c>
      <c r="B291" s="32" t="s">
        <v>510</v>
      </c>
      <c r="C291" s="32" t="s">
        <v>511</v>
      </c>
      <c r="D291" s="32" t="s">
        <v>72</v>
      </c>
      <c r="E291" s="32" t="s">
        <v>90</v>
      </c>
      <c r="F291" s="32" t="s">
        <v>2031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74</v>
      </c>
      <c r="L291" s="32" t="s">
        <v>74</v>
      </c>
      <c r="M291" s="32" t="s">
        <v>74</v>
      </c>
      <c r="N291" s="32" t="s">
        <v>77</v>
      </c>
      <c r="O291" s="32" t="s">
        <v>1182</v>
      </c>
    </row>
    <row r="292" spans="1:15" ht="15.75" x14ac:dyDescent="0.25">
      <c r="A292" s="31">
        <v>253</v>
      </c>
      <c r="B292" s="32" t="s">
        <v>512</v>
      </c>
      <c r="C292" s="32" t="s">
        <v>513</v>
      </c>
      <c r="D292" s="32" t="s">
        <v>87</v>
      </c>
      <c r="E292" s="32" t="s">
        <v>105</v>
      </c>
      <c r="F292" s="32" t="s">
        <v>2031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74</v>
      </c>
      <c r="O292" s="32" t="s">
        <v>1205</v>
      </c>
    </row>
    <row r="293" spans="1:15" ht="15.75" x14ac:dyDescent="0.25">
      <c r="A293" s="31">
        <v>647</v>
      </c>
      <c r="B293" s="32" t="s">
        <v>514</v>
      </c>
      <c r="C293" s="32" t="s">
        <v>515</v>
      </c>
      <c r="D293" s="32" t="s">
        <v>72</v>
      </c>
      <c r="E293" s="32" t="s">
        <v>105</v>
      </c>
      <c r="F293" s="32" t="s">
        <v>2031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1204</v>
      </c>
    </row>
    <row r="294" spans="1:15" ht="15.75" x14ac:dyDescent="0.25">
      <c r="A294" s="31">
        <v>601</v>
      </c>
      <c r="B294" s="32" t="s">
        <v>516</v>
      </c>
      <c r="C294" s="32" t="s">
        <v>517</v>
      </c>
      <c r="D294" s="32" t="s">
        <v>72</v>
      </c>
      <c r="E294" s="32" t="s">
        <v>105</v>
      </c>
      <c r="F294" s="32" t="s">
        <v>2031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74</v>
      </c>
      <c r="O294" s="32" t="s">
        <v>1205</v>
      </c>
    </row>
    <row r="295" spans="1:15" ht="15.75" x14ac:dyDescent="0.25">
      <c r="A295" s="31">
        <v>256</v>
      </c>
      <c r="B295" s="32" t="s">
        <v>518</v>
      </c>
      <c r="C295" s="32" t="s">
        <v>519</v>
      </c>
      <c r="D295" s="32" t="s">
        <v>87</v>
      </c>
      <c r="E295" s="32" t="s">
        <v>105</v>
      </c>
      <c r="F295" s="32" t="s">
        <v>2031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1205</v>
      </c>
    </row>
    <row r="296" spans="1:15" ht="15.75" x14ac:dyDescent="0.25">
      <c r="A296" s="31">
        <v>257</v>
      </c>
      <c r="B296" s="32" t="s">
        <v>520</v>
      </c>
      <c r="C296" s="32" t="s">
        <v>521</v>
      </c>
      <c r="D296" s="32" t="s">
        <v>87</v>
      </c>
      <c r="E296" s="32" t="s">
        <v>105</v>
      </c>
      <c r="F296" s="32" t="s">
        <v>2031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1205</v>
      </c>
    </row>
    <row r="297" spans="1:15" ht="15.75" x14ac:dyDescent="0.25">
      <c r="A297" s="31">
        <v>599</v>
      </c>
      <c r="B297" s="32" t="s">
        <v>522</v>
      </c>
      <c r="C297" s="32" t="s">
        <v>523</v>
      </c>
      <c r="D297" s="32" t="s">
        <v>72</v>
      </c>
      <c r="E297" s="32" t="s">
        <v>105</v>
      </c>
      <c r="F297" s="32" t="s">
        <v>2031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74</v>
      </c>
      <c r="O297" s="32" t="s">
        <v>1205</v>
      </c>
    </row>
    <row r="298" spans="1:15" ht="15.75" x14ac:dyDescent="0.25">
      <c r="A298" s="31">
        <v>259</v>
      </c>
      <c r="B298" s="32" t="s">
        <v>2164</v>
      </c>
      <c r="C298" s="29" t="s">
        <v>2165</v>
      </c>
      <c r="D298" s="29" t="s">
        <v>72</v>
      </c>
      <c r="E298" s="29" t="s">
        <v>73</v>
      </c>
      <c r="F298" s="32" t="s">
        <v>2031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74</v>
      </c>
      <c r="M298" s="32" t="s">
        <v>74</v>
      </c>
      <c r="N298" s="32" t="s">
        <v>77</v>
      </c>
      <c r="O298" s="32"/>
    </row>
    <row r="299" spans="1:15" ht="15.75" x14ac:dyDescent="0.25">
      <c r="A299" s="31">
        <v>633</v>
      </c>
      <c r="B299" s="32" t="s">
        <v>524</v>
      </c>
      <c r="C299" s="32" t="s">
        <v>525</v>
      </c>
      <c r="D299" s="32" t="s">
        <v>72</v>
      </c>
      <c r="E299" s="32" t="s">
        <v>105</v>
      </c>
      <c r="F299" s="32" t="s">
        <v>2033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1204</v>
      </c>
    </row>
    <row r="300" spans="1:15" ht="15.75" x14ac:dyDescent="0.25">
      <c r="A300" s="31">
        <v>261</v>
      </c>
      <c r="B300" s="32" t="s">
        <v>526</v>
      </c>
      <c r="C300" s="32" t="s">
        <v>527</v>
      </c>
      <c r="D300" s="32" t="s">
        <v>87</v>
      </c>
      <c r="E300" s="32" t="s">
        <v>105</v>
      </c>
      <c r="F300" s="32" t="s">
        <v>2031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1205</v>
      </c>
    </row>
    <row r="301" spans="1:15" ht="15.75" x14ac:dyDescent="0.25">
      <c r="A301" s="31">
        <v>262</v>
      </c>
      <c r="B301" s="32" t="s">
        <v>528</v>
      </c>
      <c r="C301" s="32" t="s">
        <v>529</v>
      </c>
      <c r="D301" s="32" t="s">
        <v>87</v>
      </c>
      <c r="E301" s="32" t="s">
        <v>105</v>
      </c>
      <c r="F301" s="32" t="s">
        <v>2033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74</v>
      </c>
      <c r="M301" s="32" t="s">
        <v>74</v>
      </c>
      <c r="N301" s="32" t="s">
        <v>74</v>
      </c>
      <c r="O301" s="32" t="s">
        <v>1205</v>
      </c>
    </row>
    <row r="302" spans="1:15" ht="15.75" x14ac:dyDescent="0.25">
      <c r="A302" s="31">
        <v>632</v>
      </c>
      <c r="B302" s="32" t="s">
        <v>530</v>
      </c>
      <c r="C302" s="32" t="s">
        <v>531</v>
      </c>
      <c r="D302" s="32" t="s">
        <v>72</v>
      </c>
      <c r="E302" s="32" t="s">
        <v>105</v>
      </c>
      <c r="F302" s="32" t="s">
        <v>2031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1205</v>
      </c>
    </row>
    <row r="303" spans="1:15" ht="15.75" x14ac:dyDescent="0.25">
      <c r="A303" s="31">
        <v>264</v>
      </c>
      <c r="B303" s="32" t="s">
        <v>532</v>
      </c>
      <c r="C303" s="32" t="s">
        <v>533</v>
      </c>
      <c r="D303" s="32" t="s">
        <v>87</v>
      </c>
      <c r="E303" s="32" t="s">
        <v>73</v>
      </c>
      <c r="F303" s="32" t="s">
        <v>2033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1181</v>
      </c>
    </row>
    <row r="304" spans="1:15" ht="15.75" x14ac:dyDescent="0.25">
      <c r="A304" s="31">
        <v>750</v>
      </c>
      <c r="B304" s="32" t="s">
        <v>534</v>
      </c>
      <c r="C304" s="32" t="s">
        <v>535</v>
      </c>
      <c r="D304" s="32" t="s">
        <v>72</v>
      </c>
      <c r="E304" s="32" t="s">
        <v>90</v>
      </c>
      <c r="F304" s="32" t="s">
        <v>2033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1182</v>
      </c>
    </row>
    <row r="305" spans="1:15" ht="15.75" x14ac:dyDescent="0.25">
      <c r="A305" s="31">
        <v>266</v>
      </c>
      <c r="B305" s="32" t="s">
        <v>536</v>
      </c>
      <c r="C305" s="32" t="s">
        <v>537</v>
      </c>
      <c r="D305" s="32" t="s">
        <v>72</v>
      </c>
      <c r="E305" s="32" t="s">
        <v>73</v>
      </c>
      <c r="F305" s="32" t="s">
        <v>2031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1188</v>
      </c>
    </row>
    <row r="306" spans="1:15" ht="15.75" x14ac:dyDescent="0.25">
      <c r="A306" s="31">
        <v>267</v>
      </c>
      <c r="B306" s="32" t="s">
        <v>538</v>
      </c>
      <c r="C306" s="32" t="s">
        <v>539</v>
      </c>
      <c r="D306" s="32" t="s">
        <v>72</v>
      </c>
      <c r="E306" s="32" t="s">
        <v>73</v>
      </c>
      <c r="F306" s="32" t="s">
        <v>2031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74</v>
      </c>
      <c r="N306" s="32" t="s">
        <v>77</v>
      </c>
      <c r="O306" s="32" t="s">
        <v>1188</v>
      </c>
    </row>
    <row r="307" spans="1:15" ht="15.75" x14ac:dyDescent="0.25">
      <c r="A307" s="31">
        <v>268</v>
      </c>
      <c r="B307" s="32" t="s">
        <v>540</v>
      </c>
      <c r="C307" s="32" t="s">
        <v>541</v>
      </c>
      <c r="D307" s="32" t="s">
        <v>72</v>
      </c>
      <c r="E307" s="32" t="s">
        <v>82</v>
      </c>
      <c r="F307" s="32" t="s">
        <v>2031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1191</v>
      </c>
    </row>
    <row r="308" spans="1:15" ht="15.75" x14ac:dyDescent="0.25">
      <c r="A308" s="31">
        <v>739</v>
      </c>
      <c r="B308" s="32" t="s">
        <v>542</v>
      </c>
      <c r="C308" s="32" t="s">
        <v>543</v>
      </c>
      <c r="D308" s="32" t="s">
        <v>72</v>
      </c>
      <c r="E308" s="32" t="s">
        <v>73</v>
      </c>
      <c r="F308" s="32" t="s">
        <v>2031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1187</v>
      </c>
    </row>
    <row r="309" spans="1:15" ht="15.75" x14ac:dyDescent="0.25">
      <c r="A309" s="31">
        <v>272</v>
      </c>
      <c r="B309" s="32" t="s">
        <v>545</v>
      </c>
      <c r="C309" s="32" t="s">
        <v>546</v>
      </c>
      <c r="D309" s="32" t="s">
        <v>72</v>
      </c>
      <c r="E309" s="32" t="s">
        <v>73</v>
      </c>
      <c r="F309" s="32" t="s">
        <v>2031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1186</v>
      </c>
    </row>
    <row r="310" spans="1:15" ht="31.5" x14ac:dyDescent="0.25">
      <c r="A310" s="31">
        <v>634</v>
      </c>
      <c r="B310" s="32" t="s">
        <v>547</v>
      </c>
      <c r="C310" s="32" t="s">
        <v>548</v>
      </c>
      <c r="D310" s="32" t="s">
        <v>130</v>
      </c>
      <c r="E310" s="32" t="s">
        <v>82</v>
      </c>
      <c r="F310" s="32" t="s">
        <v>2031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1192</v>
      </c>
    </row>
    <row r="311" spans="1:15" ht="15.75" x14ac:dyDescent="0.25">
      <c r="A311" s="31">
        <v>596</v>
      </c>
      <c r="B311" s="32" t="s">
        <v>549</v>
      </c>
      <c r="C311" s="32" t="s">
        <v>550</v>
      </c>
      <c r="D311" s="32" t="s">
        <v>72</v>
      </c>
      <c r="E311" s="32" t="s">
        <v>73</v>
      </c>
      <c r="F311" s="32" t="s">
        <v>2031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1185</v>
      </c>
    </row>
    <row r="312" spans="1:15" ht="15.75" x14ac:dyDescent="0.25">
      <c r="A312" s="31">
        <v>275</v>
      </c>
      <c r="B312" s="32" t="s">
        <v>551</v>
      </c>
      <c r="C312" s="32" t="s">
        <v>51</v>
      </c>
      <c r="D312" s="32" t="s">
        <v>87</v>
      </c>
      <c r="E312" s="32" t="s">
        <v>105</v>
      </c>
      <c r="F312" s="32" t="s">
        <v>2031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1205</v>
      </c>
    </row>
    <row r="313" spans="1:15" ht="31.5" x14ac:dyDescent="0.25">
      <c r="A313" s="31">
        <v>276</v>
      </c>
      <c r="B313" s="32" t="s">
        <v>552</v>
      </c>
      <c r="C313" s="32" t="s">
        <v>553</v>
      </c>
      <c r="D313" s="32" t="s">
        <v>72</v>
      </c>
      <c r="E313" s="32" t="s">
        <v>105</v>
      </c>
      <c r="F313" s="32" t="s">
        <v>2031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1210</v>
      </c>
    </row>
    <row r="314" spans="1:15" ht="15.75" x14ac:dyDescent="0.25">
      <c r="A314" s="31">
        <v>277</v>
      </c>
      <c r="B314" s="32" t="s">
        <v>554</v>
      </c>
      <c r="C314" s="32" t="s">
        <v>555</v>
      </c>
      <c r="D314" s="32" t="s">
        <v>87</v>
      </c>
      <c r="E314" s="32" t="s">
        <v>105</v>
      </c>
      <c r="F314" s="32" t="s">
        <v>2031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1205</v>
      </c>
    </row>
    <row r="315" spans="1:15" ht="15.75" x14ac:dyDescent="0.25">
      <c r="A315" s="31">
        <v>787</v>
      </c>
      <c r="B315" s="32" t="s">
        <v>556</v>
      </c>
      <c r="C315" s="32" t="s">
        <v>287</v>
      </c>
      <c r="D315" s="32" t="s">
        <v>87</v>
      </c>
      <c r="E315" s="32" t="s">
        <v>73</v>
      </c>
      <c r="F315" s="32" t="s">
        <v>2031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1186</v>
      </c>
    </row>
    <row r="316" spans="1:15" ht="15.75" x14ac:dyDescent="0.25">
      <c r="A316" s="31">
        <v>279</v>
      </c>
      <c r="B316" s="32" t="s">
        <v>1201</v>
      </c>
      <c r="C316" s="32" t="s">
        <v>1202</v>
      </c>
      <c r="D316" s="32" t="s">
        <v>72</v>
      </c>
      <c r="E316" s="32" t="s">
        <v>73</v>
      </c>
      <c r="F316" s="32" t="s">
        <v>2031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1186</v>
      </c>
    </row>
    <row r="317" spans="1:15" ht="15.75" x14ac:dyDescent="0.25">
      <c r="A317" s="31">
        <v>752</v>
      </c>
      <c r="B317" s="32" t="s">
        <v>558</v>
      </c>
      <c r="C317" s="32" t="s">
        <v>559</v>
      </c>
      <c r="D317" s="32" t="s">
        <v>72</v>
      </c>
      <c r="E317" s="32" t="s">
        <v>105</v>
      </c>
      <c r="F317" s="32" t="s">
        <v>2033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1209</v>
      </c>
    </row>
    <row r="318" spans="1:15" ht="15.75" x14ac:dyDescent="0.25">
      <c r="A318" s="31">
        <v>737</v>
      </c>
      <c r="B318" s="32" t="s">
        <v>560</v>
      </c>
      <c r="C318" s="32" t="s">
        <v>561</v>
      </c>
      <c r="D318" s="32" t="s">
        <v>72</v>
      </c>
      <c r="E318" s="32" t="s">
        <v>105</v>
      </c>
      <c r="F318" s="32" t="s">
        <v>2031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1206</v>
      </c>
    </row>
    <row r="319" spans="1:15" ht="15.75" x14ac:dyDescent="0.25">
      <c r="A319" s="31">
        <v>282</v>
      </c>
      <c r="B319" s="32" t="s">
        <v>562</v>
      </c>
      <c r="C319" s="32" t="s">
        <v>563</v>
      </c>
      <c r="D319" s="32" t="s">
        <v>72</v>
      </c>
      <c r="E319" s="32" t="s">
        <v>105</v>
      </c>
      <c r="F319" s="32" t="s">
        <v>2031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1204</v>
      </c>
    </row>
    <row r="320" spans="1:15" ht="31.5" x14ac:dyDescent="0.25">
      <c r="A320" s="31">
        <v>283</v>
      </c>
      <c r="B320" s="32" t="s">
        <v>564</v>
      </c>
      <c r="C320" s="32" t="s">
        <v>565</v>
      </c>
      <c r="D320" s="32" t="s">
        <v>130</v>
      </c>
      <c r="E320" s="32" t="s">
        <v>105</v>
      </c>
      <c r="F320" s="32" t="s">
        <v>2031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1204</v>
      </c>
    </row>
    <row r="321" spans="1:15" ht="15.75" x14ac:dyDescent="0.25">
      <c r="A321" s="31">
        <v>528</v>
      </c>
      <c r="B321" s="32" t="s">
        <v>566</v>
      </c>
      <c r="C321" s="32" t="s">
        <v>567</v>
      </c>
      <c r="D321" s="32" t="s">
        <v>87</v>
      </c>
      <c r="E321" s="32" t="s">
        <v>105</v>
      </c>
      <c r="F321" s="32" t="s">
        <v>2031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1204</v>
      </c>
    </row>
    <row r="322" spans="1:15" ht="15.75" x14ac:dyDescent="0.25">
      <c r="A322" s="31">
        <v>285</v>
      </c>
      <c r="B322" s="32" t="s">
        <v>568</v>
      </c>
      <c r="C322" s="32" t="s">
        <v>569</v>
      </c>
      <c r="D322" s="32" t="s">
        <v>72</v>
      </c>
      <c r="E322" s="32" t="s">
        <v>105</v>
      </c>
      <c r="F322" s="32" t="s">
        <v>2031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1206</v>
      </c>
    </row>
    <row r="323" spans="1:15" ht="15.75" x14ac:dyDescent="0.25">
      <c r="A323" s="31">
        <v>727</v>
      </c>
      <c r="B323" s="32" t="s">
        <v>570</v>
      </c>
      <c r="C323" s="32" t="s">
        <v>571</v>
      </c>
      <c r="D323" s="32" t="s">
        <v>72</v>
      </c>
      <c r="E323" s="32" t="s">
        <v>105</v>
      </c>
      <c r="F323" s="32" t="s">
        <v>2031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1204</v>
      </c>
    </row>
    <row r="324" spans="1:15" ht="15.75" x14ac:dyDescent="0.25">
      <c r="A324" s="31">
        <v>743</v>
      </c>
      <c r="B324" s="32" t="s">
        <v>572</v>
      </c>
      <c r="C324" s="32" t="s">
        <v>573</v>
      </c>
      <c r="D324" s="32" t="s">
        <v>72</v>
      </c>
      <c r="E324" s="32" t="s">
        <v>73</v>
      </c>
      <c r="F324" s="32" t="s">
        <v>2033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1189</v>
      </c>
    </row>
    <row r="325" spans="1:15" ht="15.75" x14ac:dyDescent="0.25">
      <c r="A325" s="31">
        <v>288</v>
      </c>
      <c r="B325" s="32" t="s">
        <v>2299</v>
      </c>
      <c r="C325" s="29" t="str">
        <f>VLOOKUP(A325,'LISTADO ATM'!$A$2:$B$820,2,0)</f>
        <v xml:space="preserve">ATM Oficina Camino Real II (Puerto Plata) </v>
      </c>
      <c r="D325" s="29"/>
      <c r="E325" s="29" t="s">
        <v>1276</v>
      </c>
      <c r="F325" s="32" t="s">
        <v>1301</v>
      </c>
      <c r="G325" s="32" t="s">
        <v>1301</v>
      </c>
      <c r="H325" s="32" t="s">
        <v>1301</v>
      </c>
      <c r="I325" s="32" t="s">
        <v>1301</v>
      </c>
      <c r="J325" s="32" t="s">
        <v>1301</v>
      </c>
      <c r="K325" s="32" t="s">
        <v>1301</v>
      </c>
      <c r="L325" s="32" t="s">
        <v>1301</v>
      </c>
      <c r="M325" s="32" t="s">
        <v>1301</v>
      </c>
      <c r="N325" s="32"/>
      <c r="O325" s="32"/>
    </row>
    <row r="326" spans="1:15" ht="15.75" x14ac:dyDescent="0.25">
      <c r="A326" s="31">
        <v>744</v>
      </c>
      <c r="B326" s="32" t="s">
        <v>574</v>
      </c>
      <c r="C326" s="32" t="s">
        <v>575</v>
      </c>
      <c r="D326" s="32" t="s">
        <v>72</v>
      </c>
      <c r="E326" s="32" t="s">
        <v>73</v>
      </c>
      <c r="F326" s="32" t="s">
        <v>2033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1188</v>
      </c>
    </row>
    <row r="327" spans="1:15" ht="31.5" x14ac:dyDescent="0.25">
      <c r="A327" s="31">
        <v>290</v>
      </c>
      <c r="B327" s="32" t="s">
        <v>576</v>
      </c>
      <c r="C327" s="32" t="s">
        <v>577</v>
      </c>
      <c r="D327" s="32" t="s">
        <v>72</v>
      </c>
      <c r="E327" s="32" t="s">
        <v>105</v>
      </c>
      <c r="F327" s="32" t="s">
        <v>2031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1210</v>
      </c>
    </row>
    <row r="328" spans="1:15" ht="15.75" x14ac:dyDescent="0.25">
      <c r="A328" s="31">
        <v>291</v>
      </c>
      <c r="B328" s="32" t="s">
        <v>578</v>
      </c>
      <c r="C328" s="32" t="s">
        <v>579</v>
      </c>
      <c r="D328" s="32" t="s">
        <v>72</v>
      </c>
      <c r="E328" s="32" t="s">
        <v>105</v>
      </c>
      <c r="F328" s="32" t="s">
        <v>2031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1204</v>
      </c>
    </row>
    <row r="329" spans="1:15" ht="15.75" x14ac:dyDescent="0.25">
      <c r="A329" s="31">
        <v>292</v>
      </c>
      <c r="B329" s="32" t="s">
        <v>580</v>
      </c>
      <c r="C329" s="32" t="s">
        <v>581</v>
      </c>
      <c r="D329" s="32" t="s">
        <v>72</v>
      </c>
      <c r="E329" s="32" t="s">
        <v>105</v>
      </c>
      <c r="F329" s="32" t="s">
        <v>2031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1180</v>
      </c>
    </row>
    <row r="330" spans="1:15" ht="31.5" x14ac:dyDescent="0.25">
      <c r="A330" s="31">
        <v>293</v>
      </c>
      <c r="B330" s="32" t="s">
        <v>582</v>
      </c>
      <c r="C330" s="32" t="s">
        <v>583</v>
      </c>
      <c r="D330" s="32" t="s">
        <v>72</v>
      </c>
      <c r="E330" s="32" t="s">
        <v>82</v>
      </c>
      <c r="F330" s="32" t="s">
        <v>2031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1192</v>
      </c>
    </row>
    <row r="331" spans="1:15" ht="31.5" x14ac:dyDescent="0.25">
      <c r="A331" s="31">
        <v>294</v>
      </c>
      <c r="B331" s="32" t="s">
        <v>584</v>
      </c>
      <c r="C331" s="32" t="s">
        <v>585</v>
      </c>
      <c r="D331" s="32" t="s">
        <v>72</v>
      </c>
      <c r="E331" s="32" t="s">
        <v>82</v>
      </c>
      <c r="F331" s="32" t="s">
        <v>2031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1192</v>
      </c>
    </row>
    <row r="332" spans="1:15" ht="31.5" x14ac:dyDescent="0.25">
      <c r="A332" s="31">
        <v>295</v>
      </c>
      <c r="B332" s="32" t="s">
        <v>586</v>
      </c>
      <c r="C332" s="32" t="s">
        <v>587</v>
      </c>
      <c r="D332" s="32" t="s">
        <v>72</v>
      </c>
      <c r="E332" s="32" t="s">
        <v>82</v>
      </c>
      <c r="F332" s="32" t="s">
        <v>2031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1192</v>
      </c>
    </row>
    <row r="333" spans="1:15" ht="15.75" x14ac:dyDescent="0.25">
      <c r="A333" s="31">
        <v>296</v>
      </c>
      <c r="B333" s="32" t="s">
        <v>588</v>
      </c>
      <c r="C333" s="32" t="s">
        <v>1207</v>
      </c>
      <c r="D333" s="32" t="s">
        <v>72</v>
      </c>
      <c r="E333" s="32" t="s">
        <v>90</v>
      </c>
      <c r="F333" s="32" t="s">
        <v>2031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1180</v>
      </c>
    </row>
    <row r="334" spans="1:15" ht="15.75" x14ac:dyDescent="0.25">
      <c r="A334" s="31">
        <v>297</v>
      </c>
      <c r="B334" s="32" t="s">
        <v>1256</v>
      </c>
      <c r="C334" s="32" t="s">
        <v>1257</v>
      </c>
      <c r="D334" s="32" t="s">
        <v>72</v>
      </c>
      <c r="E334" s="32" t="s">
        <v>90</v>
      </c>
      <c r="F334" s="32" t="s">
        <v>2031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1180</v>
      </c>
    </row>
    <row r="335" spans="1:15" ht="15.75" x14ac:dyDescent="0.25">
      <c r="A335" s="31">
        <v>298</v>
      </c>
      <c r="B335" s="32" t="s">
        <v>1228</v>
      </c>
      <c r="C335" s="32" t="s">
        <v>1229</v>
      </c>
      <c r="D335" s="32" t="s">
        <v>72</v>
      </c>
      <c r="E335" s="32" t="s">
        <v>73</v>
      </c>
      <c r="F335" s="32" t="s">
        <v>2031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1181</v>
      </c>
    </row>
    <row r="336" spans="1:15" ht="15.75" x14ac:dyDescent="0.25">
      <c r="A336" s="31">
        <v>299</v>
      </c>
      <c r="B336" s="32" t="s">
        <v>1250</v>
      </c>
      <c r="C336" s="32" t="s">
        <v>1251</v>
      </c>
      <c r="D336" s="32" t="s">
        <v>72</v>
      </c>
      <c r="E336" s="32" t="s">
        <v>105</v>
      </c>
      <c r="F336" s="32" t="s">
        <v>2031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1180</v>
      </c>
    </row>
    <row r="337" spans="1:15" s="90" customFormat="1" ht="15.75" x14ac:dyDescent="0.25">
      <c r="A337" s="91">
        <v>300</v>
      </c>
      <c r="B337" s="92" t="s">
        <v>1224</v>
      </c>
      <c r="C337" s="92" t="s">
        <v>1225</v>
      </c>
      <c r="D337" s="92" t="s">
        <v>72</v>
      </c>
      <c r="E337" s="92" t="s">
        <v>73</v>
      </c>
      <c r="F337" s="92" t="s">
        <v>2031</v>
      </c>
      <c r="G337" s="92" t="s">
        <v>77</v>
      </c>
      <c r="H337" s="92" t="s">
        <v>77</v>
      </c>
      <c r="I337" s="92" t="s">
        <v>74</v>
      </c>
      <c r="J337" s="92" t="s">
        <v>77</v>
      </c>
      <c r="K337" s="92" t="s">
        <v>77</v>
      </c>
      <c r="L337" s="92" t="s">
        <v>77</v>
      </c>
      <c r="M337" s="92" t="s">
        <v>77</v>
      </c>
      <c r="N337" s="92" t="s">
        <v>74</v>
      </c>
      <c r="O337" s="92" t="s">
        <v>1183</v>
      </c>
    </row>
    <row r="338" spans="1:15" ht="15.75" x14ac:dyDescent="0.25">
      <c r="A338" s="31">
        <v>301</v>
      </c>
      <c r="B338" s="32" t="s">
        <v>589</v>
      </c>
      <c r="C338" s="32" t="s">
        <v>590</v>
      </c>
      <c r="D338" s="32" t="s">
        <v>72</v>
      </c>
      <c r="E338" s="32" t="s">
        <v>90</v>
      </c>
      <c r="F338" s="32" t="s">
        <v>2031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1182</v>
      </c>
    </row>
    <row r="339" spans="1:15" ht="15.75" x14ac:dyDescent="0.25">
      <c r="A339" s="31">
        <v>302</v>
      </c>
      <c r="B339" s="32" t="s">
        <v>1226</v>
      </c>
      <c r="C339" s="32" t="s">
        <v>1227</v>
      </c>
      <c r="D339" s="32" t="s">
        <v>72</v>
      </c>
      <c r="E339" s="32" t="s">
        <v>73</v>
      </c>
      <c r="F339" s="32" t="s">
        <v>2031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1188</v>
      </c>
    </row>
    <row r="340" spans="1:15" ht="15.75" x14ac:dyDescent="0.25">
      <c r="A340" s="31">
        <v>783</v>
      </c>
      <c r="B340" s="32" t="s">
        <v>591</v>
      </c>
      <c r="C340" s="32" t="s">
        <v>592</v>
      </c>
      <c r="D340" s="32" t="s">
        <v>72</v>
      </c>
      <c r="E340" s="32" t="s">
        <v>90</v>
      </c>
      <c r="F340" s="32" t="s">
        <v>2031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1182</v>
      </c>
    </row>
    <row r="341" spans="1:15" ht="15.75" x14ac:dyDescent="0.25">
      <c r="A341" s="31">
        <v>304</v>
      </c>
      <c r="B341" s="32" t="s">
        <v>1252</v>
      </c>
      <c r="C341" s="32" t="s">
        <v>1253</v>
      </c>
      <c r="D341" s="32" t="s">
        <v>72</v>
      </c>
      <c r="E341" s="32" t="s">
        <v>105</v>
      </c>
      <c r="F341" s="32" t="s">
        <v>2031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1204</v>
      </c>
    </row>
    <row r="342" spans="1:15" ht="31.5" x14ac:dyDescent="0.25">
      <c r="A342" s="31">
        <v>608</v>
      </c>
      <c r="B342" s="32" t="s">
        <v>593</v>
      </c>
      <c r="C342" s="32" t="s">
        <v>594</v>
      </c>
      <c r="D342" s="32" t="s">
        <v>72</v>
      </c>
      <c r="E342" s="32" t="s">
        <v>82</v>
      </c>
      <c r="F342" s="32" t="s">
        <v>2033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1192</v>
      </c>
    </row>
    <row r="343" spans="1:15" ht="15.75" x14ac:dyDescent="0.25">
      <c r="A343" s="31">
        <v>306</v>
      </c>
      <c r="B343" s="32" t="s">
        <v>1935</v>
      </c>
      <c r="C343" s="32" t="s">
        <v>1892</v>
      </c>
      <c r="D343" s="32" t="s">
        <v>72</v>
      </c>
      <c r="E343" s="32" t="s">
        <v>105</v>
      </c>
      <c r="F343" s="32" t="s">
        <v>2031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2020</v>
      </c>
    </row>
    <row r="344" spans="1:15" ht="15.75" x14ac:dyDescent="0.25">
      <c r="A344" s="31">
        <v>307</v>
      </c>
      <c r="B344" s="32" t="s">
        <v>2194</v>
      </c>
      <c r="C344" s="29" t="s">
        <v>2491</v>
      </c>
      <c r="D344" s="29"/>
      <c r="E344" s="29" t="s">
        <v>105</v>
      </c>
      <c r="F344" s="32" t="s">
        <v>2033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1208</v>
      </c>
    </row>
    <row r="345" spans="1:15" ht="15.75" x14ac:dyDescent="0.25">
      <c r="A345" s="31">
        <v>309</v>
      </c>
      <c r="B345" s="32" t="s">
        <v>1936</v>
      </c>
      <c r="C345" s="32" t="s">
        <v>2053</v>
      </c>
      <c r="D345" s="32" t="s">
        <v>72</v>
      </c>
      <c r="E345" s="32" t="s">
        <v>82</v>
      </c>
      <c r="F345" s="32" t="s">
        <v>2031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2020</v>
      </c>
    </row>
    <row r="346" spans="1:15" ht="15.75" x14ac:dyDescent="0.25">
      <c r="A346" s="31">
        <v>310</v>
      </c>
      <c r="B346" s="32" t="s">
        <v>595</v>
      </c>
      <c r="C346" s="32" t="s">
        <v>596</v>
      </c>
      <c r="D346" s="32" t="s">
        <v>87</v>
      </c>
      <c r="E346" s="32" t="s">
        <v>105</v>
      </c>
      <c r="F346" s="32" t="s">
        <v>2031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1180</v>
      </c>
    </row>
    <row r="347" spans="1:15" ht="15.75" x14ac:dyDescent="0.25">
      <c r="A347" s="31">
        <v>312</v>
      </c>
      <c r="B347" s="32" t="s">
        <v>599</v>
      </c>
      <c r="C347" s="32" t="s">
        <v>600</v>
      </c>
      <c r="D347" s="32" t="s">
        <v>72</v>
      </c>
      <c r="E347" s="32" t="s">
        <v>73</v>
      </c>
      <c r="F347" s="32" t="s">
        <v>2031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1184</v>
      </c>
    </row>
    <row r="348" spans="1:15" ht="15.75" x14ac:dyDescent="0.25">
      <c r="A348" s="31">
        <v>314</v>
      </c>
      <c r="B348" s="32" t="s">
        <v>601</v>
      </c>
      <c r="C348" s="32" t="s">
        <v>602</v>
      </c>
      <c r="D348" s="32" t="s">
        <v>72</v>
      </c>
      <c r="E348" s="32" t="s">
        <v>90</v>
      </c>
      <c r="F348" s="32" t="s">
        <v>2031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1180</v>
      </c>
    </row>
    <row r="349" spans="1:15" ht="15.75" x14ac:dyDescent="0.25">
      <c r="A349" s="31">
        <v>315</v>
      </c>
      <c r="B349" s="32" t="s">
        <v>603</v>
      </c>
      <c r="C349" s="32" t="s">
        <v>604</v>
      </c>
      <c r="D349" s="32" t="s">
        <v>72</v>
      </c>
      <c r="E349" s="32" t="s">
        <v>105</v>
      </c>
      <c r="F349" s="32" t="s">
        <v>2031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1205</v>
      </c>
    </row>
    <row r="350" spans="1:15" ht="15.75" x14ac:dyDescent="0.25">
      <c r="A350" s="31">
        <v>597</v>
      </c>
      <c r="B350" s="32" t="s">
        <v>605</v>
      </c>
      <c r="C350" s="32" t="s">
        <v>606</v>
      </c>
      <c r="D350" s="32" t="s">
        <v>72</v>
      </c>
      <c r="E350" s="32" t="s">
        <v>105</v>
      </c>
      <c r="F350" s="32" t="s">
        <v>2031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1205</v>
      </c>
    </row>
    <row r="351" spans="1:15" ht="15.75" x14ac:dyDescent="0.25">
      <c r="A351" s="31">
        <v>317</v>
      </c>
      <c r="B351" s="32" t="s">
        <v>1938</v>
      </c>
      <c r="C351" s="32" t="s">
        <v>1941</v>
      </c>
      <c r="D351" s="32" t="s">
        <v>72</v>
      </c>
      <c r="E351" s="32" t="s">
        <v>73</v>
      </c>
      <c r="F351" s="32" t="s">
        <v>2031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2020</v>
      </c>
    </row>
    <row r="352" spans="1:15" ht="15.75" x14ac:dyDescent="0.25">
      <c r="A352" s="31">
        <v>318</v>
      </c>
      <c r="B352" s="32" t="s">
        <v>1953</v>
      </c>
      <c r="C352" s="32" t="s">
        <v>2054</v>
      </c>
      <c r="D352" s="32" t="s">
        <v>72</v>
      </c>
      <c r="E352" s="32" t="s">
        <v>2020</v>
      </c>
      <c r="F352" s="32" t="s">
        <v>2031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1184</v>
      </c>
    </row>
    <row r="353" spans="1:15" ht="15.75" x14ac:dyDescent="0.25">
      <c r="A353" s="31">
        <v>319</v>
      </c>
      <c r="B353" s="32" t="s">
        <v>1966</v>
      </c>
      <c r="C353" s="32" t="s">
        <v>2055</v>
      </c>
      <c r="D353" s="32" t="s">
        <v>2020</v>
      </c>
      <c r="E353" s="32" t="s">
        <v>73</v>
      </c>
      <c r="F353" s="32" t="s">
        <v>2031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2020</v>
      </c>
    </row>
    <row r="354" spans="1:15" ht="15.75" x14ac:dyDescent="0.25">
      <c r="A354" s="31">
        <v>320</v>
      </c>
      <c r="B354" s="32" t="s">
        <v>2056</v>
      </c>
      <c r="C354" s="32" t="s">
        <v>2057</v>
      </c>
      <c r="D354" s="32" t="s">
        <v>2020</v>
      </c>
      <c r="E354" s="32" t="s">
        <v>2020</v>
      </c>
      <c r="F354" s="32" t="s">
        <v>2031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2020</v>
      </c>
    </row>
    <row r="355" spans="1:15" ht="31.5" x14ac:dyDescent="0.25">
      <c r="A355" s="31">
        <v>321</v>
      </c>
      <c r="B355" s="32" t="s">
        <v>607</v>
      </c>
      <c r="C355" s="32" t="s">
        <v>1269</v>
      </c>
      <c r="D355" s="32" t="s">
        <v>130</v>
      </c>
      <c r="E355" s="32" t="s">
        <v>73</v>
      </c>
      <c r="F355" s="32" t="s">
        <v>2031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1186</v>
      </c>
    </row>
    <row r="356" spans="1:15" ht="15.75" x14ac:dyDescent="0.25">
      <c r="A356" s="31">
        <v>552</v>
      </c>
      <c r="B356" s="32" t="s">
        <v>608</v>
      </c>
      <c r="C356" s="32" t="s">
        <v>609</v>
      </c>
      <c r="D356" s="32" t="s">
        <v>72</v>
      </c>
      <c r="E356" s="32" t="s">
        <v>73</v>
      </c>
      <c r="F356" s="32" t="s">
        <v>2031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1186</v>
      </c>
    </row>
    <row r="357" spans="1:15" ht="15.75" x14ac:dyDescent="0.25">
      <c r="A357" s="31">
        <v>578</v>
      </c>
      <c r="B357" s="32" t="s">
        <v>610</v>
      </c>
      <c r="C357" s="32" t="s">
        <v>611</v>
      </c>
      <c r="D357" s="32" t="s">
        <v>72</v>
      </c>
      <c r="E357" s="32" t="s">
        <v>73</v>
      </c>
      <c r="F357" s="32" t="s">
        <v>2031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1186</v>
      </c>
    </row>
    <row r="358" spans="1:15" ht="15.75" x14ac:dyDescent="0.25">
      <c r="A358" s="31">
        <v>325</v>
      </c>
      <c r="B358" s="32" t="s">
        <v>1922</v>
      </c>
      <c r="C358" s="32" t="s">
        <v>1927</v>
      </c>
      <c r="D358" s="32" t="s">
        <v>72</v>
      </c>
      <c r="E358" s="32" t="s">
        <v>73</v>
      </c>
      <c r="F358" s="32" t="s">
        <v>2031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2020</v>
      </c>
    </row>
    <row r="359" spans="1:15" ht="15.75" x14ac:dyDescent="0.25">
      <c r="A359" s="31">
        <v>326</v>
      </c>
      <c r="B359" s="32" t="s">
        <v>612</v>
      </c>
      <c r="C359" s="32" t="s">
        <v>1268</v>
      </c>
      <c r="D359" s="32" t="s">
        <v>72</v>
      </c>
      <c r="E359" s="32" t="s">
        <v>73</v>
      </c>
      <c r="F359" s="32" t="s">
        <v>2031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1186</v>
      </c>
    </row>
    <row r="360" spans="1:15" ht="15.75" x14ac:dyDescent="0.25">
      <c r="A360" s="31">
        <v>327</v>
      </c>
      <c r="B360" s="32" t="s">
        <v>613</v>
      </c>
      <c r="C360" s="32" t="s">
        <v>614</v>
      </c>
      <c r="D360" s="32" t="s">
        <v>87</v>
      </c>
      <c r="E360" s="32" t="s">
        <v>73</v>
      </c>
      <c r="F360" s="32" t="s">
        <v>2031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1185</v>
      </c>
    </row>
    <row r="361" spans="1:15" ht="15.75" x14ac:dyDescent="0.25">
      <c r="A361" s="31">
        <v>645</v>
      </c>
      <c r="B361" s="32" t="s">
        <v>615</v>
      </c>
      <c r="C361" s="32" t="s">
        <v>616</v>
      </c>
      <c r="D361" s="32" t="s">
        <v>72</v>
      </c>
      <c r="E361" s="32" t="s">
        <v>105</v>
      </c>
      <c r="F361" s="32" t="s">
        <v>2031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1208</v>
      </c>
    </row>
    <row r="362" spans="1:15" ht="15.75" x14ac:dyDescent="0.25">
      <c r="A362" s="31">
        <v>330</v>
      </c>
      <c r="B362" s="32" t="s">
        <v>617</v>
      </c>
      <c r="C362" s="32" t="s">
        <v>618</v>
      </c>
      <c r="D362" s="32" t="s">
        <v>87</v>
      </c>
      <c r="E362" s="32" t="s">
        <v>82</v>
      </c>
      <c r="F362" s="32" t="s">
        <v>2033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1191</v>
      </c>
    </row>
    <row r="363" spans="1:15" s="39" customFormat="1" ht="15.75" x14ac:dyDescent="0.25">
      <c r="A363" s="41">
        <v>331</v>
      </c>
      <c r="B363" s="32" t="s">
        <v>1893</v>
      </c>
      <c r="C363" s="42" t="s">
        <v>2058</v>
      </c>
      <c r="D363" s="42" t="s">
        <v>2020</v>
      </c>
      <c r="E363" s="32" t="s">
        <v>2020</v>
      </c>
      <c r="F363" s="32" t="s">
        <v>2031</v>
      </c>
      <c r="G363" s="32" t="s">
        <v>1301</v>
      </c>
      <c r="H363" s="32" t="s">
        <v>1301</v>
      </c>
      <c r="I363" s="32" t="s">
        <v>1301</v>
      </c>
      <c r="J363" s="32" t="s">
        <v>1301</v>
      </c>
      <c r="K363" s="32" t="s">
        <v>1301</v>
      </c>
      <c r="L363" s="32" t="s">
        <v>1301</v>
      </c>
      <c r="M363" s="32" t="s">
        <v>1301</v>
      </c>
      <c r="N363" s="32" t="s">
        <v>1301</v>
      </c>
      <c r="O363" s="42" t="s">
        <v>2020</v>
      </c>
    </row>
    <row r="364" spans="1:15" ht="15.75" x14ac:dyDescent="0.25">
      <c r="A364" s="31">
        <v>332</v>
      </c>
      <c r="B364" s="32" t="s">
        <v>1896</v>
      </c>
      <c r="C364" s="32" t="s">
        <v>2059</v>
      </c>
      <c r="D364" s="32" t="s">
        <v>2020</v>
      </c>
      <c r="E364" s="32" t="s">
        <v>2020</v>
      </c>
      <c r="F364" s="32" t="s">
        <v>2031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2020</v>
      </c>
    </row>
    <row r="365" spans="1:15" ht="15.75" x14ac:dyDescent="0.25">
      <c r="A365" s="31">
        <v>333</v>
      </c>
      <c r="B365" s="32" t="s">
        <v>2060</v>
      </c>
      <c r="C365" s="32" t="s">
        <v>2061</v>
      </c>
      <c r="D365" s="32" t="s">
        <v>2020</v>
      </c>
      <c r="E365" s="32" t="s">
        <v>2020</v>
      </c>
      <c r="F365" s="32" t="s">
        <v>2031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2020</v>
      </c>
    </row>
    <row r="366" spans="1:15" ht="15.75" x14ac:dyDescent="0.25">
      <c r="A366" s="31">
        <v>334</v>
      </c>
      <c r="B366" s="32" t="s">
        <v>1969</v>
      </c>
      <c r="C366" s="32" t="s">
        <v>2062</v>
      </c>
      <c r="D366" s="32" t="s">
        <v>2020</v>
      </c>
      <c r="E366" s="32" t="s">
        <v>105</v>
      </c>
      <c r="F366" s="32" t="s">
        <v>2033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1180</v>
      </c>
    </row>
    <row r="367" spans="1:15" ht="15.75" x14ac:dyDescent="0.25">
      <c r="A367" s="31">
        <v>335</v>
      </c>
      <c r="B367" s="32" t="s">
        <v>1914</v>
      </c>
      <c r="C367" s="32" t="s">
        <v>1915</v>
      </c>
      <c r="D367" s="32" t="s">
        <v>72</v>
      </c>
      <c r="E367" s="32" t="s">
        <v>73</v>
      </c>
      <c r="F367" s="32" t="s">
        <v>2031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2020</v>
      </c>
    </row>
    <row r="368" spans="1:15" ht="15.75" x14ac:dyDescent="0.25">
      <c r="A368" s="31">
        <v>336</v>
      </c>
      <c r="B368" s="32" t="s">
        <v>2200</v>
      </c>
      <c r="C368" s="29" t="s">
        <v>2145</v>
      </c>
      <c r="D368" s="29" t="s">
        <v>72</v>
      </c>
      <c r="E368" s="29" t="s">
        <v>73</v>
      </c>
      <c r="F368" s="32" t="s">
        <v>2031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75" x14ac:dyDescent="0.25">
      <c r="A369" s="31">
        <v>337</v>
      </c>
      <c r="B369" s="32" t="s">
        <v>1934</v>
      </c>
      <c r="C369" s="32" t="s">
        <v>1933</v>
      </c>
      <c r="D369" s="32" t="s">
        <v>72</v>
      </c>
      <c r="E369" s="32" t="s">
        <v>105</v>
      </c>
      <c r="F369" s="32" t="s">
        <v>2031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2020</v>
      </c>
    </row>
    <row r="370" spans="1:15" ht="15.75" x14ac:dyDescent="0.25">
      <c r="A370" s="31">
        <v>338</v>
      </c>
      <c r="B370" s="32" t="s">
        <v>1902</v>
      </c>
      <c r="C370" s="32" t="s">
        <v>1903</v>
      </c>
      <c r="D370" s="32" t="s">
        <v>72</v>
      </c>
      <c r="E370" s="32" t="s">
        <v>73</v>
      </c>
      <c r="F370" s="32" t="s">
        <v>2031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2020</v>
      </c>
      <c r="O370" s="32" t="s">
        <v>2020</v>
      </c>
    </row>
    <row r="371" spans="1:15" ht="15.75" x14ac:dyDescent="0.25">
      <c r="A371" s="31">
        <v>339</v>
      </c>
      <c r="B371" s="32" t="s">
        <v>1959</v>
      </c>
      <c r="C371" s="32" t="s">
        <v>2063</v>
      </c>
      <c r="D371" s="32" t="s">
        <v>72</v>
      </c>
      <c r="E371" s="32" t="s">
        <v>73</v>
      </c>
      <c r="F371" s="32" t="s">
        <v>2033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1181</v>
      </c>
    </row>
    <row r="372" spans="1:15" ht="15.75" x14ac:dyDescent="0.25">
      <c r="A372" s="31">
        <v>716</v>
      </c>
      <c r="B372" s="32" t="s">
        <v>619</v>
      </c>
      <c r="C372" s="32" t="s">
        <v>620</v>
      </c>
      <c r="D372" s="32" t="s">
        <v>72</v>
      </c>
      <c r="E372" s="32" t="s">
        <v>105</v>
      </c>
      <c r="F372" s="32" t="s">
        <v>2033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1204</v>
      </c>
    </row>
    <row r="373" spans="1:15" ht="15.75" x14ac:dyDescent="0.25">
      <c r="A373" s="31">
        <v>342</v>
      </c>
      <c r="B373" s="32" t="s">
        <v>2197</v>
      </c>
      <c r="C373" s="29" t="s">
        <v>2186</v>
      </c>
      <c r="D373" s="29" t="s">
        <v>72</v>
      </c>
      <c r="E373" s="29" t="s">
        <v>90</v>
      </c>
      <c r="F373" s="32" t="s">
        <v>2033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75" x14ac:dyDescent="0.25">
      <c r="A374" s="31">
        <v>345</v>
      </c>
      <c r="B374" s="32" t="s">
        <v>2518</v>
      </c>
      <c r="C374" s="29" t="s">
        <v>2505</v>
      </c>
      <c r="D374" s="29"/>
      <c r="E374" s="29" t="s">
        <v>82</v>
      </c>
      <c r="F374" s="32" t="s">
        <v>1301</v>
      </c>
      <c r="G374" s="32" t="s">
        <v>1301</v>
      </c>
      <c r="H374" s="32" t="s">
        <v>1301</v>
      </c>
      <c r="I374" s="32" t="s">
        <v>1301</v>
      </c>
      <c r="J374" s="32" t="s">
        <v>1301</v>
      </c>
      <c r="K374" s="32" t="s">
        <v>1301</v>
      </c>
      <c r="L374" s="32" t="s">
        <v>1301</v>
      </c>
      <c r="M374" s="32" t="s">
        <v>1301</v>
      </c>
      <c r="N374" s="32" t="s">
        <v>1301</v>
      </c>
      <c r="O374" s="32"/>
    </row>
    <row r="375" spans="1:15" ht="15.75" x14ac:dyDescent="0.25">
      <c r="A375" s="31">
        <v>346</v>
      </c>
      <c r="B375" s="32" t="s">
        <v>2300</v>
      </c>
      <c r="C375" s="29" t="s">
        <v>2220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1186</v>
      </c>
    </row>
    <row r="376" spans="1:15" ht="15.75" x14ac:dyDescent="0.25">
      <c r="A376" s="31">
        <v>347</v>
      </c>
      <c r="B376" s="32" t="s">
        <v>2211</v>
      </c>
      <c r="C376" s="29" t="s">
        <v>2492</v>
      </c>
      <c r="D376" s="29"/>
      <c r="E376" s="29" t="s">
        <v>73</v>
      </c>
      <c r="F376" s="32" t="s">
        <v>1301</v>
      </c>
      <c r="G376" s="32" t="s">
        <v>1301</v>
      </c>
      <c r="H376" s="32" t="s">
        <v>1301</v>
      </c>
      <c r="I376" s="32" t="s">
        <v>1301</v>
      </c>
      <c r="J376" s="32" t="s">
        <v>1301</v>
      </c>
      <c r="K376" s="32" t="s">
        <v>1301</v>
      </c>
      <c r="L376" s="32" t="s">
        <v>1301</v>
      </c>
      <c r="M376" s="32" t="s">
        <v>1301</v>
      </c>
      <c r="N376" s="32"/>
      <c r="O376" s="32"/>
    </row>
    <row r="377" spans="1:15" ht="15.75" x14ac:dyDescent="0.25">
      <c r="A377" s="31">
        <v>349</v>
      </c>
      <c r="B377" s="32" t="s">
        <v>2519</v>
      </c>
      <c r="C377" s="29" t="s">
        <v>2506</v>
      </c>
      <c r="D377" s="29"/>
      <c r="E377" s="29" t="s">
        <v>73</v>
      </c>
      <c r="F377" s="32" t="s">
        <v>1301</v>
      </c>
      <c r="G377" s="32" t="s">
        <v>1301</v>
      </c>
      <c r="H377" s="32" t="s">
        <v>1301</v>
      </c>
      <c r="I377" s="32" t="s">
        <v>1301</v>
      </c>
      <c r="J377" s="32" t="s">
        <v>1301</v>
      </c>
      <c r="K377" s="32" t="s">
        <v>1301</v>
      </c>
      <c r="L377" s="32" t="s">
        <v>1301</v>
      </c>
      <c r="M377" s="32" t="s">
        <v>1301</v>
      </c>
      <c r="N377" s="32" t="s">
        <v>1301</v>
      </c>
      <c r="O377" s="32"/>
    </row>
    <row r="378" spans="1:15" ht="15.75" x14ac:dyDescent="0.25">
      <c r="A378" s="31">
        <v>350</v>
      </c>
      <c r="B378" s="32" t="s">
        <v>621</v>
      </c>
      <c r="C378" s="32" t="s">
        <v>622</v>
      </c>
      <c r="D378" s="32" t="s">
        <v>72</v>
      </c>
      <c r="E378" s="32" t="s">
        <v>105</v>
      </c>
      <c r="F378" s="32" t="s">
        <v>2031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1180</v>
      </c>
    </row>
    <row r="379" spans="1:15" ht="15.75" x14ac:dyDescent="0.25">
      <c r="A379" s="31">
        <v>351</v>
      </c>
      <c r="B379" s="32" t="s">
        <v>623</v>
      </c>
      <c r="C379" s="32" t="s">
        <v>624</v>
      </c>
      <c r="D379" s="32" t="s">
        <v>72</v>
      </c>
      <c r="E379" s="32" t="s">
        <v>105</v>
      </c>
      <c r="F379" s="32" t="s">
        <v>2031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1206</v>
      </c>
    </row>
    <row r="380" spans="1:15" ht="15.75" x14ac:dyDescent="0.25">
      <c r="A380" s="31">
        <v>352</v>
      </c>
      <c r="B380" s="32" t="s">
        <v>625</v>
      </c>
      <c r="C380" s="32" t="s">
        <v>1203</v>
      </c>
      <c r="D380" s="32" t="s">
        <v>72</v>
      </c>
      <c r="E380" s="32" t="s">
        <v>105</v>
      </c>
      <c r="F380" s="32" t="s">
        <v>2031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1204</v>
      </c>
    </row>
    <row r="381" spans="1:15" ht="15.75" x14ac:dyDescent="0.25">
      <c r="A381" s="31">
        <v>353</v>
      </c>
      <c r="B381" s="32" t="s">
        <v>1240</v>
      </c>
      <c r="C381" s="32" t="s">
        <v>1241</v>
      </c>
      <c r="D381" s="32" t="s">
        <v>72</v>
      </c>
      <c r="E381" s="32" t="s">
        <v>82</v>
      </c>
      <c r="F381" s="32" t="s">
        <v>2031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1189</v>
      </c>
    </row>
    <row r="382" spans="1:15" ht="15.75" x14ac:dyDescent="0.25">
      <c r="A382" s="31">
        <v>354</v>
      </c>
      <c r="B382" s="32" t="s">
        <v>1197</v>
      </c>
      <c r="C382" s="32" t="s">
        <v>1198</v>
      </c>
      <c r="D382" s="32" t="s">
        <v>72</v>
      </c>
      <c r="E382" s="32" t="s">
        <v>73</v>
      </c>
      <c r="F382" s="32" t="s">
        <v>2031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15.75" x14ac:dyDescent="0.25">
      <c r="A383" s="31">
        <v>355</v>
      </c>
      <c r="B383" s="32" t="s">
        <v>1261</v>
      </c>
      <c r="C383" s="32" t="s">
        <v>1262</v>
      </c>
      <c r="D383" s="32" t="s">
        <v>72</v>
      </c>
      <c r="E383" s="32" t="s">
        <v>73</v>
      </c>
      <c r="F383" s="32" t="s">
        <v>2033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1184</v>
      </c>
    </row>
    <row r="384" spans="1:15" ht="15.75" x14ac:dyDescent="0.25">
      <c r="A384" s="31">
        <v>356</v>
      </c>
      <c r="B384" s="32" t="s">
        <v>1265</v>
      </c>
      <c r="C384" s="32" t="s">
        <v>1266</v>
      </c>
      <c r="D384" s="32" t="s">
        <v>72</v>
      </c>
      <c r="E384" s="32" t="s">
        <v>90</v>
      </c>
      <c r="F384" s="32" t="s">
        <v>2031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1181</v>
      </c>
    </row>
    <row r="385" spans="1:15" ht="15.75" x14ac:dyDescent="0.25">
      <c r="A385" s="31">
        <v>357</v>
      </c>
      <c r="B385" s="32" t="s">
        <v>626</v>
      </c>
      <c r="C385" s="32" t="s">
        <v>627</v>
      </c>
      <c r="D385" s="32" t="s">
        <v>72</v>
      </c>
      <c r="E385" s="32" t="s">
        <v>105</v>
      </c>
      <c r="F385" s="32" t="s">
        <v>2031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1205</v>
      </c>
    </row>
    <row r="386" spans="1:15" ht="15.75" x14ac:dyDescent="0.25">
      <c r="A386" s="31">
        <v>358</v>
      </c>
      <c r="B386" s="32" t="s">
        <v>2295</v>
      </c>
      <c r="C386" s="32" t="s">
        <v>2222</v>
      </c>
      <c r="D386" s="32"/>
      <c r="E386" s="32" t="s">
        <v>105</v>
      </c>
      <c r="F386" s="32" t="s">
        <v>2031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75" x14ac:dyDescent="0.25">
      <c r="A387" s="31">
        <v>359</v>
      </c>
      <c r="B387" s="32" t="s">
        <v>2239</v>
      </c>
      <c r="C387" s="29" t="s">
        <v>2347</v>
      </c>
      <c r="D387" s="29" t="s">
        <v>72</v>
      </c>
      <c r="E387" s="29" t="s">
        <v>73</v>
      </c>
      <c r="F387" s="32" t="s">
        <v>1301</v>
      </c>
      <c r="G387" s="32" t="s">
        <v>1301</v>
      </c>
      <c r="H387" s="32" t="s">
        <v>1301</v>
      </c>
      <c r="I387" s="32" t="s">
        <v>1301</v>
      </c>
      <c r="J387" s="32" t="s">
        <v>1301</v>
      </c>
      <c r="K387" s="32" t="s">
        <v>1301</v>
      </c>
      <c r="L387" s="32" t="s">
        <v>1301</v>
      </c>
      <c r="M387" s="32" t="s">
        <v>1301</v>
      </c>
      <c r="N387" s="32"/>
      <c r="O387" s="32"/>
    </row>
    <row r="388" spans="1:15" ht="15.75" x14ac:dyDescent="0.25">
      <c r="A388" s="31">
        <v>360</v>
      </c>
      <c r="B388" s="32" t="s">
        <v>2240</v>
      </c>
      <c r="C388" s="29" t="s">
        <v>2484</v>
      </c>
      <c r="D388" s="29" t="s">
        <v>87</v>
      </c>
      <c r="E388" s="29" t="s">
        <v>90</v>
      </c>
      <c r="F388" s="32" t="s">
        <v>2031</v>
      </c>
      <c r="G388" s="32" t="s">
        <v>2485</v>
      </c>
      <c r="H388" s="32" t="s">
        <v>2485</v>
      </c>
      <c r="I388" s="32" t="s">
        <v>1277</v>
      </c>
      <c r="J388" s="32" t="s">
        <v>2033</v>
      </c>
      <c r="K388" s="32" t="s">
        <v>2485</v>
      </c>
      <c r="L388" s="32" t="s">
        <v>2485</v>
      </c>
      <c r="M388" s="32" t="s">
        <v>2485</v>
      </c>
      <c r="N388" s="32" t="s">
        <v>2485</v>
      </c>
      <c r="O388" s="32" t="s">
        <v>1182</v>
      </c>
    </row>
    <row r="389" spans="1:15" ht="15.75" x14ac:dyDescent="0.25">
      <c r="A389" s="31">
        <v>363</v>
      </c>
      <c r="B389" s="32" t="s">
        <v>2520</v>
      </c>
      <c r="C389" s="29" t="s">
        <v>2507</v>
      </c>
      <c r="D389" s="29"/>
      <c r="E389" s="29" t="s">
        <v>73</v>
      </c>
      <c r="F389" s="32" t="s">
        <v>1301</v>
      </c>
      <c r="G389" s="32" t="s">
        <v>1301</v>
      </c>
      <c r="H389" s="32" t="s">
        <v>1301</v>
      </c>
      <c r="I389" s="32" t="s">
        <v>1301</v>
      </c>
      <c r="J389" s="32" t="s">
        <v>1301</v>
      </c>
      <c r="K389" s="32" t="s">
        <v>1301</v>
      </c>
      <c r="L389" s="32" t="s">
        <v>1301</v>
      </c>
      <c r="M389" s="32" t="s">
        <v>1301</v>
      </c>
      <c r="N389" s="32" t="s">
        <v>1301</v>
      </c>
      <c r="O389" s="32"/>
    </row>
    <row r="390" spans="1:15" ht="15.75" x14ac:dyDescent="0.25">
      <c r="A390" s="31">
        <v>364</v>
      </c>
      <c r="B390" s="32" t="s">
        <v>2408</v>
      </c>
      <c r="C390" s="29" t="s">
        <v>2411</v>
      </c>
      <c r="D390" s="29" t="s">
        <v>72</v>
      </c>
      <c r="E390" s="29"/>
      <c r="F390" s="32" t="s">
        <v>2031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2125</v>
      </c>
    </row>
    <row r="391" spans="1:15" ht="15.75" x14ac:dyDescent="0.25">
      <c r="A391" s="31">
        <v>365</v>
      </c>
      <c r="B391" s="32" t="s">
        <v>2521</v>
      </c>
      <c r="C391" s="29" t="s">
        <v>2508</v>
      </c>
      <c r="D391" s="29"/>
      <c r="E391" s="29" t="s">
        <v>73</v>
      </c>
      <c r="F391" s="32" t="s">
        <v>1301</v>
      </c>
      <c r="G391" s="32" t="s">
        <v>1301</v>
      </c>
      <c r="H391" s="32" t="s">
        <v>1301</v>
      </c>
      <c r="I391" s="32" t="s">
        <v>1301</v>
      </c>
      <c r="J391" s="32" t="s">
        <v>1301</v>
      </c>
      <c r="K391" s="32" t="s">
        <v>1301</v>
      </c>
      <c r="L391" s="32" t="s">
        <v>1301</v>
      </c>
      <c r="M391" s="32" t="s">
        <v>1301</v>
      </c>
      <c r="N391" s="32" t="s">
        <v>1301</v>
      </c>
      <c r="O391" s="32"/>
    </row>
    <row r="392" spans="1:15" ht="15.75" x14ac:dyDescent="0.25">
      <c r="A392" s="31">
        <v>366</v>
      </c>
      <c r="B392" s="32" t="s">
        <v>2234</v>
      </c>
      <c r="C392" s="29" t="s">
        <v>2233</v>
      </c>
      <c r="D392" s="29"/>
      <c r="E392" s="29"/>
      <c r="F392" s="32" t="s">
        <v>1301</v>
      </c>
      <c r="G392" s="32" t="s">
        <v>1301</v>
      </c>
      <c r="H392" s="32" t="s">
        <v>1301</v>
      </c>
      <c r="I392" s="32" t="s">
        <v>1301</v>
      </c>
      <c r="J392" s="32" t="s">
        <v>1301</v>
      </c>
      <c r="K392" s="32" t="s">
        <v>1301</v>
      </c>
      <c r="L392" s="32" t="s">
        <v>1301</v>
      </c>
      <c r="M392" s="32" t="s">
        <v>1301</v>
      </c>
      <c r="N392" s="32"/>
      <c r="O392" s="32"/>
    </row>
    <row r="393" spans="1:15" ht="15.75" x14ac:dyDescent="0.25">
      <c r="A393" s="31">
        <v>367</v>
      </c>
      <c r="B393" s="32" t="s">
        <v>2522</v>
      </c>
      <c r="C393" s="29" t="s">
        <v>2509</v>
      </c>
      <c r="D393" s="29"/>
      <c r="E393" s="29" t="s">
        <v>82</v>
      </c>
      <c r="F393" s="32" t="s">
        <v>1301</v>
      </c>
      <c r="G393" s="32" t="s">
        <v>1301</v>
      </c>
      <c r="H393" s="32" t="s">
        <v>1301</v>
      </c>
      <c r="I393" s="32" t="s">
        <v>1301</v>
      </c>
      <c r="J393" s="32" t="s">
        <v>1301</v>
      </c>
      <c r="K393" s="32" t="s">
        <v>1301</v>
      </c>
      <c r="L393" s="32" t="s">
        <v>1301</v>
      </c>
      <c r="M393" s="32" t="s">
        <v>1301</v>
      </c>
      <c r="N393" s="32" t="s">
        <v>1301</v>
      </c>
      <c r="O393" s="32"/>
    </row>
    <row r="394" spans="1:15" ht="15.75" x14ac:dyDescent="0.25">
      <c r="A394" s="31">
        <v>368</v>
      </c>
      <c r="B394" s="32" t="s">
        <v>2523</v>
      </c>
      <c r="C394" s="29" t="s">
        <v>2510</v>
      </c>
      <c r="D394" s="29"/>
      <c r="E394" s="29" t="s">
        <v>82</v>
      </c>
      <c r="F394" s="32" t="s">
        <v>1301</v>
      </c>
      <c r="G394" s="32" t="s">
        <v>1301</v>
      </c>
      <c r="H394" s="32" t="s">
        <v>1301</v>
      </c>
      <c r="I394" s="32" t="s">
        <v>1301</v>
      </c>
      <c r="J394" s="32" t="s">
        <v>1301</v>
      </c>
      <c r="K394" s="32" t="s">
        <v>1301</v>
      </c>
      <c r="L394" s="32" t="s">
        <v>1301</v>
      </c>
      <c r="M394" s="32" t="s">
        <v>1301</v>
      </c>
      <c r="N394" s="32" t="s">
        <v>1301</v>
      </c>
      <c r="O394" s="32"/>
    </row>
    <row r="395" spans="1:15" ht="15.75" x14ac:dyDescent="0.25">
      <c r="A395" s="31">
        <v>369</v>
      </c>
      <c r="B395" s="32" t="s">
        <v>2517</v>
      </c>
      <c r="C395" s="29" t="s">
        <v>2504</v>
      </c>
      <c r="D395" s="29"/>
      <c r="E395" s="29" t="s">
        <v>73</v>
      </c>
      <c r="F395" s="32" t="s">
        <v>1301</v>
      </c>
      <c r="G395" s="32" t="s">
        <v>1301</v>
      </c>
      <c r="H395" s="32" t="s">
        <v>1301</v>
      </c>
      <c r="I395" s="32" t="s">
        <v>1301</v>
      </c>
      <c r="J395" s="32" t="s">
        <v>1301</v>
      </c>
      <c r="K395" s="32" t="s">
        <v>1301</v>
      </c>
      <c r="L395" s="32" t="s">
        <v>1301</v>
      </c>
      <c r="M395" s="32" t="s">
        <v>1301</v>
      </c>
      <c r="N395" s="32" t="s">
        <v>1301</v>
      </c>
      <c r="O395" s="32"/>
    </row>
    <row r="396" spans="1:15" ht="15.75" x14ac:dyDescent="0.25">
      <c r="A396" s="31">
        <v>370</v>
      </c>
      <c r="B396" s="32" t="s">
        <v>2244</v>
      </c>
      <c r="C396" s="29" t="s">
        <v>2232</v>
      </c>
      <c r="D396" s="29" t="s">
        <v>87</v>
      </c>
      <c r="E396" s="29" t="s">
        <v>105</v>
      </c>
      <c r="F396" s="32" t="s">
        <v>1301</v>
      </c>
      <c r="G396" s="32" t="s">
        <v>1301</v>
      </c>
      <c r="H396" s="32" t="s">
        <v>1301</v>
      </c>
      <c r="I396" s="32" t="s">
        <v>1301</v>
      </c>
      <c r="J396" s="32" t="s">
        <v>1301</v>
      </c>
      <c r="K396" s="32" t="s">
        <v>1301</v>
      </c>
      <c r="L396" s="32" t="s">
        <v>1301</v>
      </c>
      <c r="M396" s="32" t="s">
        <v>1301</v>
      </c>
      <c r="N396" s="32"/>
      <c r="O396" s="32" t="s">
        <v>1206</v>
      </c>
    </row>
    <row r="397" spans="1:15" ht="15.75" x14ac:dyDescent="0.25">
      <c r="A397" s="31">
        <v>372</v>
      </c>
      <c r="B397" s="32" t="s">
        <v>2237</v>
      </c>
      <c r="C397" s="29" t="s">
        <v>2493</v>
      </c>
      <c r="D397" s="29"/>
      <c r="E397" s="29" t="s">
        <v>105</v>
      </c>
      <c r="F397" s="32" t="s">
        <v>1301</v>
      </c>
      <c r="G397" s="32" t="s">
        <v>1301</v>
      </c>
      <c r="H397" s="32" t="s">
        <v>1301</v>
      </c>
      <c r="I397" s="32" t="s">
        <v>1301</v>
      </c>
      <c r="J397" s="32" t="s">
        <v>1301</v>
      </c>
      <c r="K397" s="32" t="s">
        <v>1301</v>
      </c>
      <c r="L397" s="32" t="s">
        <v>1301</v>
      </c>
      <c r="M397" s="32" t="s">
        <v>1301</v>
      </c>
      <c r="N397" s="32"/>
      <c r="O397" s="32"/>
    </row>
    <row r="398" spans="1:15" ht="15.75" x14ac:dyDescent="0.25">
      <c r="A398" s="31">
        <v>373</v>
      </c>
      <c r="B398" s="32" t="s">
        <v>2238</v>
      </c>
      <c r="C398" s="29" t="s">
        <v>2227</v>
      </c>
      <c r="D398" s="29"/>
      <c r="E398" s="29" t="s">
        <v>105</v>
      </c>
      <c r="F398" s="32" t="s">
        <v>1301</v>
      </c>
      <c r="G398" s="32" t="s">
        <v>1301</v>
      </c>
      <c r="H398" s="32" t="s">
        <v>1301</v>
      </c>
      <c r="I398" s="32" t="s">
        <v>1301</v>
      </c>
      <c r="J398" s="32" t="s">
        <v>1301</v>
      </c>
      <c r="K398" s="32" t="s">
        <v>1301</v>
      </c>
      <c r="L398" s="32" t="s">
        <v>1301</v>
      </c>
      <c r="M398" s="32" t="s">
        <v>1301</v>
      </c>
      <c r="N398" s="32"/>
      <c r="O398" s="32"/>
    </row>
    <row r="399" spans="1:15" ht="15.75" x14ac:dyDescent="0.25">
      <c r="A399" s="31">
        <v>375</v>
      </c>
      <c r="B399" s="32" t="s">
        <v>2527</v>
      </c>
      <c r="C399" s="29" t="s">
        <v>2514</v>
      </c>
      <c r="D399" s="29"/>
      <c r="E399" s="29" t="s">
        <v>90</v>
      </c>
      <c r="F399" s="32" t="s">
        <v>1301</v>
      </c>
      <c r="G399" s="32" t="s">
        <v>1301</v>
      </c>
      <c r="H399" s="32" t="s">
        <v>1301</v>
      </c>
      <c r="I399" s="32" t="s">
        <v>1301</v>
      </c>
      <c r="J399" s="32" t="s">
        <v>1301</v>
      </c>
      <c r="K399" s="32" t="s">
        <v>1301</v>
      </c>
      <c r="L399" s="32" t="s">
        <v>1301</v>
      </c>
      <c r="M399" s="32" t="s">
        <v>1301</v>
      </c>
      <c r="N399" s="32" t="s">
        <v>1301</v>
      </c>
      <c r="O399" s="32"/>
    </row>
    <row r="400" spans="1:15" ht="15.75" x14ac:dyDescent="0.25">
      <c r="A400" s="31">
        <v>377</v>
      </c>
      <c r="B400" s="32" t="s">
        <v>2229</v>
      </c>
      <c r="C400" s="29" t="s">
        <v>2225</v>
      </c>
      <c r="D400" s="29" t="s">
        <v>72</v>
      </c>
      <c r="E400" s="29" t="s">
        <v>73</v>
      </c>
      <c r="F400" s="32" t="s">
        <v>2031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2020</v>
      </c>
    </row>
    <row r="401" spans="1:15" ht="15.75" x14ac:dyDescent="0.25">
      <c r="A401" s="31">
        <v>378</v>
      </c>
      <c r="B401" s="32" t="s">
        <v>2236</v>
      </c>
      <c r="C401" s="29" t="s">
        <v>2494</v>
      </c>
      <c r="D401" s="29"/>
      <c r="E401" s="29" t="s">
        <v>90</v>
      </c>
      <c r="F401" s="32" t="s">
        <v>1301</v>
      </c>
      <c r="G401" s="32" t="s">
        <v>1301</v>
      </c>
      <c r="H401" s="32" t="s">
        <v>1301</v>
      </c>
      <c r="I401" s="32" t="s">
        <v>1301</v>
      </c>
      <c r="J401" s="32" t="s">
        <v>1301</v>
      </c>
      <c r="K401" s="32" t="s">
        <v>1301</v>
      </c>
      <c r="L401" s="32" t="s">
        <v>1301</v>
      </c>
      <c r="M401" s="32" t="s">
        <v>1301</v>
      </c>
      <c r="N401" s="32"/>
      <c r="O401" s="32"/>
    </row>
    <row r="402" spans="1:15" ht="15.75" x14ac:dyDescent="0.25">
      <c r="A402" s="31">
        <v>380</v>
      </c>
      <c r="B402" s="32" t="s">
        <v>628</v>
      </c>
      <c r="C402" s="32" t="s">
        <v>629</v>
      </c>
      <c r="D402" s="32" t="s">
        <v>72</v>
      </c>
      <c r="E402" s="32" t="s">
        <v>105</v>
      </c>
      <c r="F402" s="32" t="s">
        <v>2031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1180</v>
      </c>
    </row>
    <row r="403" spans="1:15" ht="15.75" x14ac:dyDescent="0.25">
      <c r="A403" s="31">
        <v>382</v>
      </c>
      <c r="B403" s="32" t="s">
        <v>2440</v>
      </c>
      <c r="C403" s="29" t="s">
        <v>2495</v>
      </c>
      <c r="D403" s="29"/>
      <c r="E403" s="29" t="s">
        <v>73</v>
      </c>
      <c r="F403" s="32" t="s">
        <v>1301</v>
      </c>
      <c r="G403" s="32" t="s">
        <v>1301</v>
      </c>
      <c r="H403" s="32" t="s">
        <v>1301</v>
      </c>
      <c r="I403" s="32" t="s">
        <v>1301</v>
      </c>
      <c r="J403" s="32" t="s">
        <v>1301</v>
      </c>
      <c r="K403" s="32" t="s">
        <v>1301</v>
      </c>
      <c r="L403" s="32" t="s">
        <v>1301</v>
      </c>
      <c r="M403" s="32" t="s">
        <v>1301</v>
      </c>
      <c r="N403" s="32"/>
      <c r="O403" s="32"/>
    </row>
    <row r="404" spans="1:15" ht="15.75" x14ac:dyDescent="0.25">
      <c r="A404" s="31">
        <v>383</v>
      </c>
      <c r="B404" s="32" t="s">
        <v>2221</v>
      </c>
      <c r="C404" s="29" t="s">
        <v>2496</v>
      </c>
      <c r="D404" s="29"/>
      <c r="E404" s="29" t="s">
        <v>105</v>
      </c>
      <c r="F404" s="32" t="s">
        <v>1301</v>
      </c>
      <c r="G404" s="32" t="s">
        <v>1301</v>
      </c>
      <c r="H404" s="32" t="s">
        <v>1301</v>
      </c>
      <c r="I404" s="32" t="s">
        <v>1301</v>
      </c>
      <c r="J404" s="32" t="s">
        <v>1301</v>
      </c>
      <c r="K404" s="32" t="s">
        <v>1301</v>
      </c>
      <c r="L404" s="32" t="s">
        <v>1301</v>
      </c>
      <c r="M404" s="32" t="s">
        <v>1301</v>
      </c>
      <c r="N404" s="32"/>
      <c r="O404" s="32"/>
    </row>
    <row r="405" spans="1:15" ht="15.75" x14ac:dyDescent="0.25">
      <c r="A405" s="31">
        <v>384</v>
      </c>
      <c r="B405" s="32" t="s">
        <v>2528</v>
      </c>
      <c r="C405" s="29" t="s">
        <v>2515</v>
      </c>
      <c r="D405" s="29"/>
      <c r="E405" s="29" t="s">
        <v>73</v>
      </c>
      <c r="F405" s="32" t="s">
        <v>1301</v>
      </c>
      <c r="G405" s="32" t="s">
        <v>1301</v>
      </c>
      <c r="H405" s="32" t="s">
        <v>1301</v>
      </c>
      <c r="I405" s="32" t="s">
        <v>1301</v>
      </c>
      <c r="J405" s="32" t="s">
        <v>1301</v>
      </c>
      <c r="K405" s="32" t="s">
        <v>1301</v>
      </c>
      <c r="L405" s="32" t="s">
        <v>1301</v>
      </c>
      <c r="M405" s="32" t="s">
        <v>1301</v>
      </c>
      <c r="N405" s="32" t="s">
        <v>1301</v>
      </c>
      <c r="O405" s="32"/>
    </row>
    <row r="406" spans="1:15" ht="15.75" x14ac:dyDescent="0.25">
      <c r="A406" s="31">
        <v>385</v>
      </c>
      <c r="B406" s="32" t="s">
        <v>630</v>
      </c>
      <c r="C406" s="32" t="s">
        <v>631</v>
      </c>
      <c r="D406" s="32" t="s">
        <v>72</v>
      </c>
      <c r="E406" s="32" t="s">
        <v>82</v>
      </c>
      <c r="F406" s="32" t="s">
        <v>2031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1191</v>
      </c>
    </row>
    <row r="407" spans="1:15" ht="15.75" x14ac:dyDescent="0.25">
      <c r="A407" s="31">
        <v>386</v>
      </c>
      <c r="B407" s="32" t="s">
        <v>632</v>
      </c>
      <c r="C407" s="32" t="s">
        <v>633</v>
      </c>
      <c r="D407" s="32" t="s">
        <v>72</v>
      </c>
      <c r="E407" s="32" t="s">
        <v>82</v>
      </c>
      <c r="F407" s="32" t="s">
        <v>2031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1191</v>
      </c>
    </row>
    <row r="408" spans="1:15" s="76" customFormat="1" ht="31.5" x14ac:dyDescent="0.25">
      <c r="A408" s="79">
        <v>387</v>
      </c>
      <c r="B408" s="80" t="s">
        <v>634</v>
      </c>
      <c r="C408" s="80" t="s">
        <v>635</v>
      </c>
      <c r="D408" s="32" t="s">
        <v>130</v>
      </c>
      <c r="E408" s="80" t="s">
        <v>73</v>
      </c>
      <c r="F408" s="80" t="s">
        <v>2031</v>
      </c>
      <c r="G408" s="80" t="s">
        <v>77</v>
      </c>
      <c r="H408" s="80" t="s">
        <v>77</v>
      </c>
      <c r="I408" s="80" t="s">
        <v>74</v>
      </c>
      <c r="J408" s="80" t="s">
        <v>77</v>
      </c>
      <c r="K408" s="80" t="s">
        <v>77</v>
      </c>
      <c r="L408" s="80" t="s">
        <v>77</v>
      </c>
      <c r="M408" s="80" t="s">
        <v>77</v>
      </c>
      <c r="N408" s="80" t="s">
        <v>74</v>
      </c>
      <c r="O408" s="80" t="s">
        <v>1190</v>
      </c>
    </row>
    <row r="409" spans="1:15" ht="31.5" x14ac:dyDescent="0.25">
      <c r="A409" s="31">
        <v>388</v>
      </c>
      <c r="B409" s="32" t="s">
        <v>636</v>
      </c>
      <c r="C409" s="32" t="s">
        <v>637</v>
      </c>
      <c r="D409" s="32" t="s">
        <v>130</v>
      </c>
      <c r="E409" s="32" t="s">
        <v>105</v>
      </c>
      <c r="F409" s="32" t="s">
        <v>2031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1206</v>
      </c>
    </row>
    <row r="410" spans="1:15" ht="15.75" x14ac:dyDescent="0.25">
      <c r="A410" s="31">
        <v>389</v>
      </c>
      <c r="B410" s="32" t="s">
        <v>638</v>
      </c>
      <c r="C410" s="32" t="s">
        <v>30</v>
      </c>
      <c r="D410" s="32" t="s">
        <v>87</v>
      </c>
      <c r="E410" s="32" t="s">
        <v>73</v>
      </c>
      <c r="F410" s="32" t="s">
        <v>2031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1186</v>
      </c>
    </row>
    <row r="411" spans="1:15" ht="31.5" x14ac:dyDescent="0.25">
      <c r="A411" s="31">
        <v>390</v>
      </c>
      <c r="B411" s="32" t="s">
        <v>639</v>
      </c>
      <c r="C411" s="32" t="s">
        <v>640</v>
      </c>
      <c r="D411" s="32" t="s">
        <v>130</v>
      </c>
      <c r="E411" s="32" t="s">
        <v>82</v>
      </c>
      <c r="F411" s="32" t="s">
        <v>2031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1180</v>
      </c>
    </row>
    <row r="412" spans="1:15" ht="31.5" x14ac:dyDescent="0.25">
      <c r="A412" s="31">
        <v>391</v>
      </c>
      <c r="B412" s="32" t="s">
        <v>641</v>
      </c>
      <c r="C412" s="32" t="s">
        <v>642</v>
      </c>
      <c r="D412" s="32" t="s">
        <v>130</v>
      </c>
      <c r="E412" s="32" t="s">
        <v>73</v>
      </c>
      <c r="F412" s="32" t="s">
        <v>2031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1187</v>
      </c>
    </row>
    <row r="413" spans="1:15" ht="31.5" x14ac:dyDescent="0.25">
      <c r="A413" s="31">
        <v>392</v>
      </c>
      <c r="B413" s="32" t="s">
        <v>643</v>
      </c>
      <c r="C413" s="32" t="s">
        <v>644</v>
      </c>
      <c r="D413" s="32" t="s">
        <v>130</v>
      </c>
      <c r="E413" s="32" t="s">
        <v>90</v>
      </c>
      <c r="F413" s="32" t="s">
        <v>2033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1180</v>
      </c>
    </row>
    <row r="414" spans="1:15" ht="15.75" x14ac:dyDescent="0.25">
      <c r="A414" s="31">
        <v>722</v>
      </c>
      <c r="B414" s="32" t="s">
        <v>645</v>
      </c>
      <c r="C414" s="32" t="s">
        <v>646</v>
      </c>
      <c r="D414" s="32" t="s">
        <v>72</v>
      </c>
      <c r="E414" s="32" t="s">
        <v>73</v>
      </c>
      <c r="F414" s="32" t="s">
        <v>2033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1190</v>
      </c>
    </row>
    <row r="415" spans="1:15" ht="31.5" x14ac:dyDescent="0.25">
      <c r="A415" s="31">
        <v>394</v>
      </c>
      <c r="B415" s="32" t="s">
        <v>647</v>
      </c>
      <c r="C415" s="32" t="s">
        <v>648</v>
      </c>
      <c r="D415" s="32" t="s">
        <v>130</v>
      </c>
      <c r="E415" s="32" t="s">
        <v>73</v>
      </c>
      <c r="F415" s="32" t="s">
        <v>2031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1187</v>
      </c>
    </row>
    <row r="416" spans="1:15" ht="15.75" x14ac:dyDescent="0.25">
      <c r="A416" s="31">
        <v>395</v>
      </c>
      <c r="B416" s="32" t="s">
        <v>649</v>
      </c>
      <c r="C416" s="32" t="s">
        <v>650</v>
      </c>
      <c r="D416" s="32" t="s">
        <v>72</v>
      </c>
      <c r="E416" s="32" t="s">
        <v>105</v>
      </c>
      <c r="F416" s="32" t="s">
        <v>2031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1180</v>
      </c>
    </row>
    <row r="417" spans="1:15" ht="31.5" x14ac:dyDescent="0.25">
      <c r="A417" s="31">
        <v>396</v>
      </c>
      <c r="B417" s="32" t="s">
        <v>651</v>
      </c>
      <c r="C417" s="32" t="s">
        <v>652</v>
      </c>
      <c r="D417" s="32" t="s">
        <v>130</v>
      </c>
      <c r="E417" s="32" t="s">
        <v>105</v>
      </c>
      <c r="F417" s="32" t="s">
        <v>2031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1204</v>
      </c>
    </row>
    <row r="418" spans="1:15" ht="31.5" x14ac:dyDescent="0.25">
      <c r="A418" s="31">
        <v>397</v>
      </c>
      <c r="B418" s="32" t="s">
        <v>653</v>
      </c>
      <c r="C418" s="32" t="s">
        <v>654</v>
      </c>
      <c r="D418" s="32" t="s">
        <v>87</v>
      </c>
      <c r="E418" s="32" t="s">
        <v>105</v>
      </c>
      <c r="F418" s="32" t="s">
        <v>2031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1210</v>
      </c>
    </row>
    <row r="419" spans="1:15" ht="15.75" x14ac:dyDescent="0.25">
      <c r="A419" s="31">
        <v>399</v>
      </c>
      <c r="B419" s="32" t="s">
        <v>655</v>
      </c>
      <c r="C419" s="32" t="s">
        <v>656</v>
      </c>
      <c r="D419" s="32" t="s">
        <v>72</v>
      </c>
      <c r="E419" s="32" t="s">
        <v>73</v>
      </c>
      <c r="F419" s="32" t="s">
        <v>2031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1191</v>
      </c>
    </row>
    <row r="420" spans="1:15" ht="15.75" x14ac:dyDescent="0.25">
      <c r="A420" s="31">
        <v>604</v>
      </c>
      <c r="B420" s="32" t="s">
        <v>657</v>
      </c>
      <c r="C420" s="32" t="s">
        <v>658</v>
      </c>
      <c r="D420" s="32" t="s">
        <v>72</v>
      </c>
      <c r="E420" s="32" t="s">
        <v>105</v>
      </c>
      <c r="F420" s="32" t="s">
        <v>2031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1209</v>
      </c>
    </row>
    <row r="421" spans="1:15" ht="31.5" x14ac:dyDescent="0.25">
      <c r="A421" s="31">
        <v>402</v>
      </c>
      <c r="B421" s="32" t="s">
        <v>659</v>
      </c>
      <c r="C421" s="32" t="s">
        <v>660</v>
      </c>
      <c r="D421" s="32" t="s">
        <v>130</v>
      </c>
      <c r="E421" s="32" t="s">
        <v>105</v>
      </c>
      <c r="F421" s="32" t="s">
        <v>2031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1209</v>
      </c>
    </row>
    <row r="422" spans="1:15" ht="15.75" x14ac:dyDescent="0.25">
      <c r="A422" s="31">
        <v>403</v>
      </c>
      <c r="B422" s="32" t="s">
        <v>661</v>
      </c>
      <c r="C422" s="32" t="s">
        <v>662</v>
      </c>
      <c r="D422" s="32" t="s">
        <v>72</v>
      </c>
      <c r="E422" s="32" t="s">
        <v>90</v>
      </c>
      <c r="F422" s="32" t="s">
        <v>2031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1182</v>
      </c>
    </row>
    <row r="423" spans="1:15" ht="15.75" x14ac:dyDescent="0.25">
      <c r="A423" s="31">
        <v>584</v>
      </c>
      <c r="B423" s="32" t="s">
        <v>663</v>
      </c>
      <c r="C423" s="32" t="s">
        <v>664</v>
      </c>
      <c r="D423" s="32" t="s">
        <v>72</v>
      </c>
      <c r="E423" s="32" t="s">
        <v>90</v>
      </c>
      <c r="F423" s="32" t="s">
        <v>2033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1181</v>
      </c>
    </row>
    <row r="424" spans="1:15" ht="15.75" x14ac:dyDescent="0.25">
      <c r="A424" s="31">
        <v>405</v>
      </c>
      <c r="B424" s="32" t="s">
        <v>665</v>
      </c>
      <c r="C424" s="32" t="s">
        <v>666</v>
      </c>
      <c r="D424" s="32" t="s">
        <v>72</v>
      </c>
      <c r="E424" s="32" t="s">
        <v>105</v>
      </c>
      <c r="F424" s="32" t="s">
        <v>2031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1180</v>
      </c>
    </row>
    <row r="425" spans="1:15" ht="31.5" x14ac:dyDescent="0.25">
      <c r="A425" s="31">
        <v>406</v>
      </c>
      <c r="B425" s="32" t="s">
        <v>667</v>
      </c>
      <c r="C425" s="32" t="s">
        <v>668</v>
      </c>
      <c r="D425" s="32" t="s">
        <v>130</v>
      </c>
      <c r="E425" s="32" t="s">
        <v>73</v>
      </c>
      <c r="F425" s="32" t="s">
        <v>2033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1183</v>
      </c>
    </row>
    <row r="426" spans="1:15" ht="31.5" x14ac:dyDescent="0.25">
      <c r="A426" s="31">
        <v>407</v>
      </c>
      <c r="B426" s="32" t="s">
        <v>669</v>
      </c>
      <c r="C426" s="32" t="s">
        <v>670</v>
      </c>
      <c r="D426" s="32" t="s">
        <v>130</v>
      </c>
      <c r="E426" s="32" t="s">
        <v>73</v>
      </c>
      <c r="F426" s="32" t="s">
        <v>2031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1183</v>
      </c>
    </row>
    <row r="427" spans="1:15" ht="15.75" x14ac:dyDescent="0.25">
      <c r="A427" s="31">
        <v>408</v>
      </c>
      <c r="B427" s="32" t="s">
        <v>671</v>
      </c>
      <c r="C427" s="32" t="s">
        <v>672</v>
      </c>
      <c r="D427" s="32" t="s">
        <v>72</v>
      </c>
      <c r="E427" s="32" t="s">
        <v>73</v>
      </c>
      <c r="F427" s="32" t="s">
        <v>2031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31.5" x14ac:dyDescent="0.25">
      <c r="A428" s="31">
        <v>409</v>
      </c>
      <c r="B428" s="32" t="s">
        <v>673</v>
      </c>
      <c r="C428" s="32" t="s">
        <v>674</v>
      </c>
      <c r="D428" s="32" t="s">
        <v>130</v>
      </c>
      <c r="E428" s="32" t="s">
        <v>73</v>
      </c>
      <c r="F428" s="32" t="s">
        <v>2031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1187</v>
      </c>
    </row>
    <row r="429" spans="1:15" ht="31.5" x14ac:dyDescent="0.25">
      <c r="A429" s="31">
        <v>410</v>
      </c>
      <c r="B429" s="32" t="s">
        <v>675</v>
      </c>
      <c r="C429" s="32" t="s">
        <v>676</v>
      </c>
      <c r="D429" s="32" t="s">
        <v>130</v>
      </c>
      <c r="E429" s="32" t="s">
        <v>73</v>
      </c>
      <c r="F429" s="32" t="s">
        <v>2031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1187</v>
      </c>
    </row>
    <row r="430" spans="1:15" ht="15.75" x14ac:dyDescent="0.25">
      <c r="A430" s="31">
        <v>411</v>
      </c>
      <c r="B430" s="32" t="s">
        <v>677</v>
      </c>
      <c r="C430" s="32" t="s">
        <v>678</v>
      </c>
      <c r="D430" s="32" t="s">
        <v>87</v>
      </c>
      <c r="E430" s="32" t="s">
        <v>105</v>
      </c>
      <c r="F430" s="32" t="s">
        <v>2031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1180</v>
      </c>
    </row>
    <row r="431" spans="1:15" ht="31.5" x14ac:dyDescent="0.25">
      <c r="A431" s="31">
        <v>413</v>
      </c>
      <c r="B431" s="32" t="s">
        <v>679</v>
      </c>
      <c r="C431" s="32" t="s">
        <v>680</v>
      </c>
      <c r="D431" s="32" t="s">
        <v>130</v>
      </c>
      <c r="E431" s="32" t="s">
        <v>105</v>
      </c>
      <c r="F431" s="32" t="s">
        <v>2031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1180</v>
      </c>
    </row>
    <row r="432" spans="1:15" ht="15.75" x14ac:dyDescent="0.25">
      <c r="A432" s="31">
        <v>414</v>
      </c>
      <c r="B432" s="32" t="s">
        <v>1958</v>
      </c>
      <c r="C432" s="32" t="s">
        <v>2064</v>
      </c>
      <c r="D432" s="32" t="s">
        <v>72</v>
      </c>
      <c r="E432" s="32" t="s">
        <v>73</v>
      </c>
      <c r="F432" s="32" t="s">
        <v>2033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1188</v>
      </c>
    </row>
    <row r="433" spans="1:15" ht="15.75" x14ac:dyDescent="0.25">
      <c r="A433" s="31">
        <v>415</v>
      </c>
      <c r="B433" s="32" t="s">
        <v>681</v>
      </c>
      <c r="C433" s="32" t="s">
        <v>682</v>
      </c>
      <c r="D433" s="32" t="s">
        <v>72</v>
      </c>
      <c r="E433" s="32" t="s">
        <v>73</v>
      </c>
      <c r="F433" s="32" t="s">
        <v>2031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1183</v>
      </c>
    </row>
    <row r="434" spans="1:15" ht="15.75" x14ac:dyDescent="0.25">
      <c r="A434" s="31">
        <v>416</v>
      </c>
      <c r="B434" s="32" t="s">
        <v>683</v>
      </c>
      <c r="C434" s="32" t="s">
        <v>684</v>
      </c>
      <c r="D434" s="32" t="s">
        <v>72</v>
      </c>
      <c r="E434" s="32" t="s">
        <v>73</v>
      </c>
      <c r="F434" s="32" t="s">
        <v>2031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31.5" x14ac:dyDescent="0.25">
      <c r="A435" s="31">
        <v>631</v>
      </c>
      <c r="B435" s="32" t="s">
        <v>685</v>
      </c>
      <c r="C435" s="32" t="s">
        <v>686</v>
      </c>
      <c r="D435" s="32" t="s">
        <v>72</v>
      </c>
      <c r="E435" s="32" t="s">
        <v>82</v>
      </c>
      <c r="F435" s="32" t="s">
        <v>2031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1192</v>
      </c>
    </row>
    <row r="436" spans="1:15" ht="15.75" x14ac:dyDescent="0.25">
      <c r="A436" s="31">
        <v>615</v>
      </c>
      <c r="B436" s="32" t="s">
        <v>687</v>
      </c>
      <c r="C436" s="32" t="s">
        <v>688</v>
      </c>
      <c r="D436" s="32" t="s">
        <v>72</v>
      </c>
      <c r="E436" s="32" t="s">
        <v>90</v>
      </c>
      <c r="F436" s="32" t="s">
        <v>2031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1182</v>
      </c>
    </row>
    <row r="437" spans="1:15" ht="15.75" x14ac:dyDescent="0.25">
      <c r="A437" s="31">
        <v>719</v>
      </c>
      <c r="B437" s="32" t="s">
        <v>689</v>
      </c>
      <c r="C437" s="32" t="s">
        <v>690</v>
      </c>
      <c r="D437" s="32" t="s">
        <v>72</v>
      </c>
      <c r="E437" s="32" t="s">
        <v>73</v>
      </c>
      <c r="F437" s="32" t="s">
        <v>2031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1190</v>
      </c>
    </row>
    <row r="438" spans="1:15" ht="31.5" x14ac:dyDescent="0.25">
      <c r="A438" s="31">
        <v>420</v>
      </c>
      <c r="B438" s="32" t="s">
        <v>691</v>
      </c>
      <c r="C438" s="32" t="s">
        <v>692</v>
      </c>
      <c r="D438" s="32" t="s">
        <v>130</v>
      </c>
      <c r="E438" s="32" t="s">
        <v>73</v>
      </c>
      <c r="F438" s="32" t="s">
        <v>2031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1184</v>
      </c>
    </row>
    <row r="439" spans="1:15" ht="31.5" x14ac:dyDescent="0.25">
      <c r="A439" s="31">
        <v>421</v>
      </c>
      <c r="B439" s="32" t="s">
        <v>693</v>
      </c>
      <c r="C439" s="32" t="s">
        <v>694</v>
      </c>
      <c r="D439" s="32" t="s">
        <v>130</v>
      </c>
      <c r="E439" s="32" t="s">
        <v>73</v>
      </c>
      <c r="F439" s="32" t="s">
        <v>2031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1183</v>
      </c>
    </row>
    <row r="440" spans="1:15" ht="31.5" x14ac:dyDescent="0.25">
      <c r="A440" s="31">
        <v>422</v>
      </c>
      <c r="B440" s="32" t="s">
        <v>695</v>
      </c>
      <c r="C440" s="32" t="s">
        <v>696</v>
      </c>
      <c r="D440" s="32" t="s">
        <v>130</v>
      </c>
      <c r="E440" s="32" t="s">
        <v>73</v>
      </c>
      <c r="F440" s="32" t="s">
        <v>2031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1187</v>
      </c>
    </row>
    <row r="441" spans="1:15" ht="31.5" x14ac:dyDescent="0.25">
      <c r="A441" s="31">
        <v>423</v>
      </c>
      <c r="B441" s="32" t="s">
        <v>697</v>
      </c>
      <c r="C441" s="32" t="s">
        <v>698</v>
      </c>
      <c r="D441" s="32" t="s">
        <v>130</v>
      </c>
      <c r="E441" s="32" t="s">
        <v>73</v>
      </c>
      <c r="F441" s="32" t="s">
        <v>2031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1183</v>
      </c>
    </row>
    <row r="442" spans="1:15" ht="31.5" x14ac:dyDescent="0.25">
      <c r="A442" s="31">
        <v>424</v>
      </c>
      <c r="B442" s="32" t="s">
        <v>699</v>
      </c>
      <c r="C442" s="32" t="s">
        <v>700</v>
      </c>
      <c r="D442" s="32" t="s">
        <v>130</v>
      </c>
      <c r="E442" s="32" t="s">
        <v>73</v>
      </c>
      <c r="F442" s="32" t="s">
        <v>2031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1187</v>
      </c>
    </row>
    <row r="443" spans="1:15" s="90" customFormat="1" ht="31.5" x14ac:dyDescent="0.25">
      <c r="A443" s="91">
        <v>425</v>
      </c>
      <c r="B443" s="92" t="s">
        <v>701</v>
      </c>
      <c r="C443" s="92" t="s">
        <v>702</v>
      </c>
      <c r="D443" s="92" t="s">
        <v>130</v>
      </c>
      <c r="E443" s="92" t="s">
        <v>73</v>
      </c>
      <c r="F443" s="92" t="s">
        <v>2031</v>
      </c>
      <c r="G443" s="92" t="s">
        <v>77</v>
      </c>
      <c r="H443" s="92" t="s">
        <v>77</v>
      </c>
      <c r="I443" s="92" t="s">
        <v>74</v>
      </c>
      <c r="J443" s="92" t="s">
        <v>77</v>
      </c>
      <c r="K443" s="92" t="s">
        <v>74</v>
      </c>
      <c r="L443" s="92" t="s">
        <v>77</v>
      </c>
      <c r="M443" s="92" t="s">
        <v>77</v>
      </c>
      <c r="N443" s="92" t="s">
        <v>74</v>
      </c>
      <c r="O443" s="92" t="s">
        <v>1187</v>
      </c>
    </row>
    <row r="444" spans="1:15" ht="15.75" x14ac:dyDescent="0.25">
      <c r="A444" s="31">
        <v>581</v>
      </c>
      <c r="B444" s="32" t="s">
        <v>703</v>
      </c>
      <c r="C444" s="32" t="s">
        <v>48</v>
      </c>
      <c r="D444" s="32" t="s">
        <v>72</v>
      </c>
      <c r="E444" s="32" t="s">
        <v>73</v>
      </c>
      <c r="F444" s="32" t="s">
        <v>2020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1184</v>
      </c>
    </row>
    <row r="445" spans="1:15" ht="31.5" x14ac:dyDescent="0.25">
      <c r="A445" s="31">
        <v>427</v>
      </c>
      <c r="B445" s="32" t="s">
        <v>704</v>
      </c>
      <c r="C445" s="32" t="s">
        <v>705</v>
      </c>
      <c r="D445" s="32" t="s">
        <v>130</v>
      </c>
      <c r="E445" s="32" t="s">
        <v>82</v>
      </c>
      <c r="F445" s="32" t="s">
        <v>2031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1192</v>
      </c>
    </row>
    <row r="446" spans="1:15" ht="15.75" x14ac:dyDescent="0.25">
      <c r="A446" s="31">
        <v>428</v>
      </c>
      <c r="B446" s="32" t="s">
        <v>706</v>
      </c>
      <c r="C446" s="32" t="s">
        <v>707</v>
      </c>
      <c r="D446" s="32" t="s">
        <v>87</v>
      </c>
      <c r="E446" s="32" t="s">
        <v>73</v>
      </c>
      <c r="F446" s="32" t="s">
        <v>2031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ht="15.75" x14ac:dyDescent="0.25">
      <c r="A447" s="31">
        <v>429</v>
      </c>
      <c r="B447" s="32" t="s">
        <v>708</v>
      </c>
      <c r="C447" s="32" t="s">
        <v>709</v>
      </c>
      <c r="D447" s="32" t="s">
        <v>87</v>
      </c>
      <c r="E447" s="32" t="s">
        <v>82</v>
      </c>
      <c r="F447" s="32" t="s">
        <v>2031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1191</v>
      </c>
    </row>
    <row r="448" spans="1:15" ht="15.75" x14ac:dyDescent="0.25">
      <c r="A448" s="31">
        <v>583</v>
      </c>
      <c r="B448" s="32" t="s">
        <v>710</v>
      </c>
      <c r="C448" s="32" t="s">
        <v>711</v>
      </c>
      <c r="D448" s="32" t="s">
        <v>72</v>
      </c>
      <c r="E448" s="32" t="s">
        <v>73</v>
      </c>
      <c r="F448" s="32" t="s">
        <v>2031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1181</v>
      </c>
    </row>
    <row r="449" spans="1:15" ht="15.75" x14ac:dyDescent="0.25">
      <c r="A449" s="31">
        <v>432</v>
      </c>
      <c r="B449" s="32" t="s">
        <v>1220</v>
      </c>
      <c r="C449" s="32" t="s">
        <v>1221</v>
      </c>
      <c r="D449" s="32" t="s">
        <v>72</v>
      </c>
      <c r="E449" s="32" t="s">
        <v>105</v>
      </c>
      <c r="F449" s="32" t="s">
        <v>2033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1206</v>
      </c>
    </row>
    <row r="450" spans="1:15" ht="15.75" x14ac:dyDescent="0.25">
      <c r="A450" s="31">
        <v>433</v>
      </c>
      <c r="B450" s="32" t="s">
        <v>712</v>
      </c>
      <c r="C450" s="32" t="s">
        <v>713</v>
      </c>
      <c r="D450" s="32" t="s">
        <v>87</v>
      </c>
      <c r="E450" s="32" t="s">
        <v>82</v>
      </c>
      <c r="F450" s="32" t="s">
        <v>2031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434</v>
      </c>
      <c r="B451" s="32" t="s">
        <v>714</v>
      </c>
      <c r="C451" s="32" t="s">
        <v>715</v>
      </c>
      <c r="D451" s="32" t="s">
        <v>130</v>
      </c>
      <c r="E451" s="32" t="s">
        <v>73</v>
      </c>
      <c r="F451" s="32" t="s">
        <v>2031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1186</v>
      </c>
    </row>
    <row r="452" spans="1:15" ht="15.75" x14ac:dyDescent="0.25">
      <c r="A452" s="31">
        <v>435</v>
      </c>
      <c r="B452" s="32" t="s">
        <v>716</v>
      </c>
      <c r="C452" s="32" t="s">
        <v>717</v>
      </c>
      <c r="D452" s="32" t="s">
        <v>72</v>
      </c>
      <c r="E452" s="32" t="s">
        <v>73</v>
      </c>
      <c r="F452" s="32" t="s">
        <v>2033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1186</v>
      </c>
    </row>
    <row r="453" spans="1:15" ht="15.75" x14ac:dyDescent="0.25">
      <c r="A453" s="31">
        <v>436</v>
      </c>
      <c r="B453" s="32" t="s">
        <v>718</v>
      </c>
      <c r="C453" s="32" t="s">
        <v>719</v>
      </c>
      <c r="D453" s="32" t="s">
        <v>72</v>
      </c>
      <c r="E453" s="32" t="s">
        <v>73</v>
      </c>
      <c r="F453" s="32" t="s">
        <v>2033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1186</v>
      </c>
    </row>
    <row r="454" spans="1:15" ht="15.75" x14ac:dyDescent="0.25">
      <c r="A454" s="31">
        <v>437</v>
      </c>
      <c r="B454" s="32" t="s">
        <v>720</v>
      </c>
      <c r="C454" s="32" t="s">
        <v>31</v>
      </c>
      <c r="D454" s="32" t="s">
        <v>72</v>
      </c>
      <c r="E454" s="32" t="s">
        <v>73</v>
      </c>
      <c r="F454" s="32" t="s">
        <v>2033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15.75" x14ac:dyDescent="0.25">
      <c r="A455" s="31">
        <v>438</v>
      </c>
      <c r="B455" s="32" t="s">
        <v>721</v>
      </c>
      <c r="C455" s="32" t="s">
        <v>32</v>
      </c>
      <c r="D455" s="32" t="s">
        <v>72</v>
      </c>
      <c r="E455" s="32" t="s">
        <v>73</v>
      </c>
      <c r="F455" s="32" t="s">
        <v>2033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1186</v>
      </c>
    </row>
    <row r="456" spans="1:15" ht="15.75" x14ac:dyDescent="0.25">
      <c r="A456" s="31">
        <v>763</v>
      </c>
      <c r="B456" s="32" t="s">
        <v>722</v>
      </c>
      <c r="C456" s="32" t="s">
        <v>723</v>
      </c>
      <c r="D456" s="32" t="s">
        <v>72</v>
      </c>
      <c r="E456" s="32" t="s">
        <v>105</v>
      </c>
      <c r="F456" s="32" t="s">
        <v>2031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1206</v>
      </c>
    </row>
    <row r="457" spans="1:15" ht="15.75" x14ac:dyDescent="0.25">
      <c r="A457" s="31">
        <v>766</v>
      </c>
      <c r="B457" s="32" t="s">
        <v>724</v>
      </c>
      <c r="C457" s="32" t="s">
        <v>45</v>
      </c>
      <c r="D457" s="32" t="s">
        <v>72</v>
      </c>
      <c r="E457" s="32" t="s">
        <v>90</v>
      </c>
      <c r="F457" s="32" t="s">
        <v>2033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1180</v>
      </c>
    </row>
    <row r="458" spans="1:15" ht="15.75" x14ac:dyDescent="0.25">
      <c r="A458" s="31">
        <v>441</v>
      </c>
      <c r="B458" s="32" t="s">
        <v>2065</v>
      </c>
      <c r="C458" s="32" t="s">
        <v>2066</v>
      </c>
      <c r="D458" s="32" t="s">
        <v>72</v>
      </c>
      <c r="E458" s="32" t="s">
        <v>73</v>
      </c>
      <c r="F458" s="32" t="s">
        <v>2031</v>
      </c>
      <c r="G458" s="32" t="s">
        <v>2031</v>
      </c>
      <c r="H458" s="32" t="s">
        <v>2031</v>
      </c>
      <c r="I458" s="32" t="s">
        <v>2020</v>
      </c>
      <c r="J458" s="32" t="s">
        <v>2031</v>
      </c>
      <c r="K458" s="32" t="s">
        <v>2020</v>
      </c>
      <c r="L458" s="32" t="s">
        <v>2020</v>
      </c>
      <c r="M458" s="32" t="s">
        <v>2020</v>
      </c>
      <c r="N458" s="32" t="s">
        <v>2020</v>
      </c>
      <c r="O458" s="32" t="s">
        <v>2020</v>
      </c>
    </row>
    <row r="459" spans="1:15" ht="31.5" x14ac:dyDescent="0.25">
      <c r="A459" s="31">
        <v>443</v>
      </c>
      <c r="B459" s="32" t="s">
        <v>725</v>
      </c>
      <c r="C459" s="32" t="s">
        <v>33</v>
      </c>
      <c r="D459" s="32" t="s">
        <v>130</v>
      </c>
      <c r="E459" s="32" t="s">
        <v>73</v>
      </c>
      <c r="F459" s="32" t="s">
        <v>2031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1184</v>
      </c>
    </row>
    <row r="460" spans="1:15" ht="31.5" x14ac:dyDescent="0.25">
      <c r="A460" s="31">
        <v>444</v>
      </c>
      <c r="B460" s="32" t="s">
        <v>726</v>
      </c>
      <c r="C460" s="32" t="s">
        <v>727</v>
      </c>
      <c r="D460" s="32" t="s">
        <v>130</v>
      </c>
      <c r="E460" s="32" t="s">
        <v>105</v>
      </c>
      <c r="F460" s="32" t="s">
        <v>2031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1205</v>
      </c>
    </row>
    <row r="461" spans="1:15" s="69" customFormat="1" ht="15.75" x14ac:dyDescent="0.25">
      <c r="A461" s="73">
        <v>446</v>
      </c>
      <c r="B461" s="74" t="s">
        <v>1954</v>
      </c>
      <c r="C461" s="74" t="s">
        <v>1946</v>
      </c>
      <c r="D461" s="32" t="s">
        <v>72</v>
      </c>
      <c r="E461" s="32" t="s">
        <v>73</v>
      </c>
      <c r="F461" s="32" t="s">
        <v>2031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2020</v>
      </c>
    </row>
    <row r="462" spans="1:15" ht="31.5" x14ac:dyDescent="0.25">
      <c r="A462" s="31">
        <v>447</v>
      </c>
      <c r="B462" s="32" t="s">
        <v>728</v>
      </c>
      <c r="C462" s="32" t="s">
        <v>50</v>
      </c>
      <c r="D462" s="32" t="s">
        <v>130</v>
      </c>
      <c r="E462" s="32" t="s">
        <v>82</v>
      </c>
      <c r="F462" s="32" t="s">
        <v>2031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1191</v>
      </c>
    </row>
    <row r="463" spans="1:15" ht="31.5" x14ac:dyDescent="0.25">
      <c r="A463" s="31">
        <v>448</v>
      </c>
      <c r="B463" s="32" t="s">
        <v>729</v>
      </c>
      <c r="C463" s="32" t="s">
        <v>34</v>
      </c>
      <c r="D463" s="32" t="s">
        <v>130</v>
      </c>
      <c r="E463" s="32" t="s">
        <v>73</v>
      </c>
      <c r="F463" s="32" t="s">
        <v>2031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1181</v>
      </c>
    </row>
    <row r="464" spans="1:15" ht="15.75" x14ac:dyDescent="0.25">
      <c r="A464" s="31">
        <v>449</v>
      </c>
      <c r="B464" s="32" t="s">
        <v>1952</v>
      </c>
      <c r="C464" s="32" t="s">
        <v>2067</v>
      </c>
      <c r="D464" s="32" t="s">
        <v>72</v>
      </c>
      <c r="E464" s="32" t="s">
        <v>2020</v>
      </c>
      <c r="F464" s="32" t="s">
        <v>2031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2020</v>
      </c>
    </row>
    <row r="465" spans="1:15" ht="15.75" x14ac:dyDescent="0.25">
      <c r="A465" s="31">
        <v>775</v>
      </c>
      <c r="B465" s="32" t="s">
        <v>730</v>
      </c>
      <c r="C465" s="32" t="s">
        <v>731</v>
      </c>
      <c r="D465" s="32" t="s">
        <v>72</v>
      </c>
      <c r="E465" s="32" t="s">
        <v>105</v>
      </c>
      <c r="F465" s="32" t="s">
        <v>2031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1180</v>
      </c>
    </row>
    <row r="466" spans="1:15" ht="15.75" x14ac:dyDescent="0.25">
      <c r="A466" s="31">
        <v>764</v>
      </c>
      <c r="B466" s="32" t="s">
        <v>732</v>
      </c>
      <c r="C466" s="32" t="s">
        <v>733</v>
      </c>
      <c r="D466" s="32" t="s">
        <v>72</v>
      </c>
      <c r="E466" s="32" t="s">
        <v>90</v>
      </c>
      <c r="F466" s="32" t="s">
        <v>2031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1180</v>
      </c>
    </row>
    <row r="467" spans="1:15" ht="31.5" x14ac:dyDescent="0.25">
      <c r="A467" s="31">
        <v>788</v>
      </c>
      <c r="B467" s="32" t="s">
        <v>734</v>
      </c>
      <c r="C467" s="32" t="s">
        <v>735</v>
      </c>
      <c r="D467" s="32" t="s">
        <v>130</v>
      </c>
      <c r="E467" s="32" t="s">
        <v>73</v>
      </c>
      <c r="F467" s="32" t="s">
        <v>2031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15.75" x14ac:dyDescent="0.25">
      <c r="A468" s="31">
        <v>453</v>
      </c>
      <c r="B468" s="32" t="s">
        <v>736</v>
      </c>
      <c r="C468" s="32" t="s">
        <v>737</v>
      </c>
      <c r="D468" s="32" t="s">
        <v>72</v>
      </c>
      <c r="E468" s="32" t="s">
        <v>73</v>
      </c>
      <c r="F468" s="32" t="s">
        <v>2033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1186</v>
      </c>
    </row>
    <row r="469" spans="1:15" ht="15.75" x14ac:dyDescent="0.25">
      <c r="A469" s="31">
        <v>454</v>
      </c>
      <c r="B469" s="32" t="s">
        <v>2068</v>
      </c>
      <c r="C469" s="32" t="s">
        <v>2069</v>
      </c>
      <c r="D469" s="32" t="s">
        <v>2020</v>
      </c>
      <c r="E469" s="32" t="s">
        <v>2020</v>
      </c>
      <c r="F469" s="32" t="s">
        <v>2031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2020</v>
      </c>
    </row>
    <row r="470" spans="1:15" ht="15.75" x14ac:dyDescent="0.25">
      <c r="A470" s="31">
        <v>455</v>
      </c>
      <c r="B470" s="32" t="s">
        <v>738</v>
      </c>
      <c r="C470" s="32" t="s">
        <v>739</v>
      </c>
      <c r="D470" s="32" t="s">
        <v>87</v>
      </c>
      <c r="E470" s="32" t="s">
        <v>90</v>
      </c>
      <c r="F470" s="32" t="s">
        <v>2031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1180</v>
      </c>
    </row>
    <row r="471" spans="1:15" ht="15.75" x14ac:dyDescent="0.25">
      <c r="A471" s="31">
        <v>458</v>
      </c>
      <c r="B471" s="32" t="s">
        <v>1967</v>
      </c>
      <c r="C471" s="32" t="s">
        <v>2070</v>
      </c>
      <c r="D471" s="32" t="s">
        <v>2020</v>
      </c>
      <c r="E471" s="32" t="s">
        <v>73</v>
      </c>
      <c r="F471" s="32" t="s">
        <v>2031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2020</v>
      </c>
    </row>
    <row r="472" spans="1:15" ht="15.75" x14ac:dyDescent="0.25">
      <c r="A472" s="31">
        <v>459</v>
      </c>
      <c r="B472" s="32" t="s">
        <v>1940</v>
      </c>
      <c r="C472" s="32" t="s">
        <v>1939</v>
      </c>
      <c r="D472" s="32" t="s">
        <v>72</v>
      </c>
      <c r="E472" s="32" t="s">
        <v>73</v>
      </c>
      <c r="F472" s="32" t="s">
        <v>2031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2020</v>
      </c>
    </row>
    <row r="473" spans="1:15" ht="31.5" x14ac:dyDescent="0.25">
      <c r="A473" s="31">
        <v>741</v>
      </c>
      <c r="B473" s="32" t="s">
        <v>740</v>
      </c>
      <c r="C473" s="32" t="s">
        <v>741</v>
      </c>
      <c r="D473" s="32" t="s">
        <v>72</v>
      </c>
      <c r="E473" s="32" t="s">
        <v>105</v>
      </c>
      <c r="F473" s="32" t="s">
        <v>2031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1210</v>
      </c>
    </row>
    <row r="474" spans="1:15" ht="15.75" x14ac:dyDescent="0.25">
      <c r="A474" s="31">
        <v>461</v>
      </c>
      <c r="B474" s="32" t="s">
        <v>742</v>
      </c>
      <c r="C474" s="32" t="s">
        <v>743</v>
      </c>
      <c r="D474" s="32" t="s">
        <v>72</v>
      </c>
      <c r="E474" s="32" t="s">
        <v>73</v>
      </c>
      <c r="F474" s="32" t="s">
        <v>2033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1186</v>
      </c>
    </row>
    <row r="475" spans="1:15" ht="15.75" x14ac:dyDescent="0.25">
      <c r="A475" s="31">
        <v>462</v>
      </c>
      <c r="B475" s="32" t="s">
        <v>1932</v>
      </c>
      <c r="C475" s="32" t="s">
        <v>1909</v>
      </c>
      <c r="D475" s="32" t="s">
        <v>72</v>
      </c>
      <c r="E475" s="32" t="s">
        <v>82</v>
      </c>
      <c r="F475" s="32" t="s">
        <v>2031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2020</v>
      </c>
    </row>
    <row r="476" spans="1:15" ht="15.75" x14ac:dyDescent="0.25">
      <c r="A476" s="31">
        <v>463</v>
      </c>
      <c r="B476" s="32" t="s">
        <v>744</v>
      </c>
      <c r="C476" s="32" t="s">
        <v>745</v>
      </c>
      <c r="D476" s="32" t="s">
        <v>87</v>
      </c>
      <c r="E476" s="32" t="s">
        <v>105</v>
      </c>
      <c r="F476" s="32" t="s">
        <v>2031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1205</v>
      </c>
    </row>
    <row r="477" spans="1:15" ht="15.75" x14ac:dyDescent="0.25">
      <c r="A477" s="31">
        <v>465</v>
      </c>
      <c r="B477" s="32" t="s">
        <v>2011</v>
      </c>
      <c r="C477" s="32" t="s">
        <v>2071</v>
      </c>
      <c r="D477" s="32" t="s">
        <v>72</v>
      </c>
      <c r="E477" s="32" t="s">
        <v>73</v>
      </c>
      <c r="F477" s="32" t="s">
        <v>2033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2020</v>
      </c>
    </row>
    <row r="478" spans="1:15" ht="15.75" x14ac:dyDescent="0.25">
      <c r="A478" s="31">
        <v>466</v>
      </c>
      <c r="B478" s="32" t="s">
        <v>2139</v>
      </c>
      <c r="C478" s="32" t="s">
        <v>1913</v>
      </c>
      <c r="D478" s="32" t="s">
        <v>72</v>
      </c>
      <c r="E478" s="32" t="s">
        <v>73</v>
      </c>
      <c r="F478" s="32" t="s">
        <v>2031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2020</v>
      </c>
    </row>
    <row r="479" spans="1:15" ht="15.75" x14ac:dyDescent="0.25">
      <c r="A479" s="31">
        <v>467</v>
      </c>
      <c r="B479" s="32" t="s">
        <v>1911</v>
      </c>
      <c r="C479" s="32" t="s">
        <v>1912</v>
      </c>
      <c r="D479" s="32" t="s">
        <v>72</v>
      </c>
      <c r="E479" s="32" t="s">
        <v>105</v>
      </c>
      <c r="F479" s="32" t="s">
        <v>2031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2020</v>
      </c>
    </row>
    <row r="480" spans="1:15" ht="15.75" x14ac:dyDescent="0.25">
      <c r="A480" s="31">
        <v>468</v>
      </c>
      <c r="B480" s="32" t="s">
        <v>2210</v>
      </c>
      <c r="C480" s="29" t="s">
        <v>2177</v>
      </c>
      <c r="D480" s="29" t="s">
        <v>72</v>
      </c>
      <c r="E480" s="29" t="s">
        <v>73</v>
      </c>
      <c r="F480" s="32" t="s">
        <v>1301</v>
      </c>
      <c r="G480" s="32" t="s">
        <v>1301</v>
      </c>
      <c r="H480" s="32" t="s">
        <v>1301</v>
      </c>
      <c r="I480" s="32" t="s">
        <v>1301</v>
      </c>
      <c r="J480" s="32" t="s">
        <v>1301</v>
      </c>
      <c r="K480" s="32" t="s">
        <v>1301</v>
      </c>
      <c r="L480" s="32" t="s">
        <v>1301</v>
      </c>
      <c r="M480" s="32" t="s">
        <v>1301</v>
      </c>
      <c r="N480" s="32"/>
      <c r="O480" s="32"/>
    </row>
    <row r="481" spans="1:15" ht="15.75" x14ac:dyDescent="0.25">
      <c r="A481" s="31">
        <v>470</v>
      </c>
      <c r="B481" s="32" t="s">
        <v>746</v>
      </c>
      <c r="C481" s="32" t="s">
        <v>747</v>
      </c>
      <c r="D481" s="32" t="s">
        <v>87</v>
      </c>
      <c r="E481" s="32" t="s">
        <v>90</v>
      </c>
      <c r="F481" s="32" t="s">
        <v>2031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1180</v>
      </c>
    </row>
    <row r="482" spans="1:15" ht="15.75" x14ac:dyDescent="0.25">
      <c r="A482" s="31">
        <v>471</v>
      </c>
      <c r="B482" s="32" t="s">
        <v>1950</v>
      </c>
      <c r="C482" s="32" t="s">
        <v>2072</v>
      </c>
      <c r="D482" s="32" t="s">
        <v>72</v>
      </c>
      <c r="E482" s="32" t="s">
        <v>2020</v>
      </c>
      <c r="F482" s="32" t="s">
        <v>2031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2020</v>
      </c>
    </row>
    <row r="483" spans="1:15" ht="15.75" x14ac:dyDescent="0.25">
      <c r="A483" s="31">
        <v>472</v>
      </c>
      <c r="B483" s="32" t="s">
        <v>748</v>
      </c>
      <c r="C483" s="32" t="s">
        <v>749</v>
      </c>
      <c r="D483" s="32" t="s">
        <v>87</v>
      </c>
      <c r="E483" s="32" t="s">
        <v>105</v>
      </c>
      <c r="F483" s="32" t="s">
        <v>2031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1209</v>
      </c>
    </row>
    <row r="484" spans="1:15" ht="15.75" x14ac:dyDescent="0.25">
      <c r="A484" s="31">
        <v>473</v>
      </c>
      <c r="B484" s="32" t="s">
        <v>750</v>
      </c>
      <c r="C484" s="32" t="s">
        <v>35</v>
      </c>
      <c r="D484" s="32" t="s">
        <v>87</v>
      </c>
      <c r="E484" s="32" t="s">
        <v>73</v>
      </c>
      <c r="F484" s="32" t="s">
        <v>2031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1187</v>
      </c>
    </row>
    <row r="485" spans="1:15" ht="15.75" x14ac:dyDescent="0.25">
      <c r="A485" s="31">
        <v>476</v>
      </c>
      <c r="B485" s="32" t="s">
        <v>751</v>
      </c>
      <c r="C485" s="32" t="s">
        <v>752</v>
      </c>
      <c r="D485" s="32" t="s">
        <v>87</v>
      </c>
      <c r="E485" s="32" t="s">
        <v>73</v>
      </c>
      <c r="F485" s="32" t="s">
        <v>2033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1187</v>
      </c>
    </row>
    <row r="486" spans="1:15" ht="15.75" x14ac:dyDescent="0.25">
      <c r="A486" s="31">
        <v>570</v>
      </c>
      <c r="B486" s="32" t="s">
        <v>753</v>
      </c>
      <c r="C486" s="32" t="s">
        <v>754</v>
      </c>
      <c r="D486" s="32" t="s">
        <v>72</v>
      </c>
      <c r="E486" s="32" t="s">
        <v>73</v>
      </c>
      <c r="F486" s="32" t="s">
        <v>2031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1183</v>
      </c>
    </row>
    <row r="487" spans="1:15" ht="15.75" x14ac:dyDescent="0.25">
      <c r="A487" s="31">
        <v>480</v>
      </c>
      <c r="B487" s="32" t="s">
        <v>2213</v>
      </c>
      <c r="C487" s="29" t="s">
        <v>2497</v>
      </c>
      <c r="D487" s="29"/>
      <c r="E487" s="29" t="s">
        <v>82</v>
      </c>
      <c r="F487" s="32" t="s">
        <v>1301</v>
      </c>
      <c r="G487" s="32" t="s">
        <v>1301</v>
      </c>
      <c r="H487" s="32" t="s">
        <v>1301</v>
      </c>
      <c r="I487" s="32" t="s">
        <v>1301</v>
      </c>
      <c r="J487" s="32" t="s">
        <v>1301</v>
      </c>
      <c r="K487" s="32" t="s">
        <v>1301</v>
      </c>
      <c r="L487" s="32" t="s">
        <v>1301</v>
      </c>
      <c r="M487" s="32" t="s">
        <v>1301</v>
      </c>
      <c r="N487" s="32"/>
      <c r="O487" s="32"/>
    </row>
    <row r="488" spans="1:15" ht="15.75" x14ac:dyDescent="0.25">
      <c r="A488" s="31">
        <v>544</v>
      </c>
      <c r="B488" s="32" t="s">
        <v>755</v>
      </c>
      <c r="C488" s="32" t="s">
        <v>756</v>
      </c>
      <c r="D488" s="32" t="s">
        <v>72</v>
      </c>
      <c r="E488" s="32" t="s">
        <v>73</v>
      </c>
      <c r="F488" s="32" t="s">
        <v>2031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1186</v>
      </c>
    </row>
    <row r="489" spans="1:15" ht="15.75" x14ac:dyDescent="0.25">
      <c r="A489" s="31">
        <v>482</v>
      </c>
      <c r="B489" s="32" t="s">
        <v>757</v>
      </c>
      <c r="C489" s="32" t="s">
        <v>52</v>
      </c>
      <c r="D489" s="32" t="s">
        <v>87</v>
      </c>
      <c r="E489" s="32" t="s">
        <v>105</v>
      </c>
      <c r="F489" s="32" t="s">
        <v>2031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1204</v>
      </c>
    </row>
    <row r="490" spans="1:15" ht="31.5" x14ac:dyDescent="0.25">
      <c r="A490" s="31">
        <v>483</v>
      </c>
      <c r="B490" s="32" t="s">
        <v>758</v>
      </c>
      <c r="C490" s="32" t="s">
        <v>759</v>
      </c>
      <c r="D490" s="32" t="s">
        <v>130</v>
      </c>
      <c r="E490" s="32" t="s">
        <v>105</v>
      </c>
      <c r="F490" s="32" t="s">
        <v>2031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1180</v>
      </c>
    </row>
    <row r="491" spans="1:15" ht="15.75" x14ac:dyDescent="0.25">
      <c r="A491" s="31">
        <v>733</v>
      </c>
      <c r="B491" s="32" t="s">
        <v>760</v>
      </c>
      <c r="C491" s="32" t="s">
        <v>761</v>
      </c>
      <c r="D491" s="32" t="s">
        <v>72</v>
      </c>
      <c r="E491" s="32" t="s">
        <v>90</v>
      </c>
      <c r="F491" s="32" t="s">
        <v>2031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1182</v>
      </c>
    </row>
    <row r="492" spans="1:15" ht="15.75" x14ac:dyDescent="0.25">
      <c r="A492" s="31">
        <v>485</v>
      </c>
      <c r="B492" s="32" t="s">
        <v>762</v>
      </c>
      <c r="C492" s="32" t="s">
        <v>36</v>
      </c>
      <c r="D492" s="32" t="s">
        <v>87</v>
      </c>
      <c r="E492" s="32" t="s">
        <v>73</v>
      </c>
      <c r="F492" s="32" t="s">
        <v>2031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1183</v>
      </c>
    </row>
    <row r="493" spans="1:15" ht="15.75" x14ac:dyDescent="0.25">
      <c r="A493" s="31">
        <v>486</v>
      </c>
      <c r="B493" s="32" t="s">
        <v>763</v>
      </c>
      <c r="C493" s="32" t="s">
        <v>764</v>
      </c>
      <c r="D493" s="32" t="s">
        <v>72</v>
      </c>
      <c r="E493" s="32" t="s">
        <v>82</v>
      </c>
      <c r="F493" s="32" t="s">
        <v>2031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1189</v>
      </c>
    </row>
    <row r="494" spans="1:15" ht="15.75" x14ac:dyDescent="0.25">
      <c r="A494" s="31">
        <v>487</v>
      </c>
      <c r="B494" s="32" t="s">
        <v>765</v>
      </c>
      <c r="C494" s="32" t="s">
        <v>766</v>
      </c>
      <c r="D494" s="32" t="s">
        <v>87</v>
      </c>
      <c r="E494" s="32" t="s">
        <v>73</v>
      </c>
      <c r="F494" s="32" t="s">
        <v>2033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1190</v>
      </c>
    </row>
    <row r="495" spans="1:15" ht="15.75" x14ac:dyDescent="0.25">
      <c r="A495" s="31">
        <v>488</v>
      </c>
      <c r="B495" s="32" t="s">
        <v>767</v>
      </c>
      <c r="C495" s="32" t="s">
        <v>768</v>
      </c>
      <c r="D495" s="32" t="s">
        <v>87</v>
      </c>
      <c r="E495" s="32" t="s">
        <v>73</v>
      </c>
      <c r="F495" s="32" t="s">
        <v>2031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1183</v>
      </c>
    </row>
    <row r="496" spans="1:15" ht="15.75" x14ac:dyDescent="0.25">
      <c r="A496" s="31">
        <v>489</v>
      </c>
      <c r="B496" s="32" t="s">
        <v>769</v>
      </c>
      <c r="C496" s="32" t="s">
        <v>770</v>
      </c>
      <c r="D496" s="32" t="s">
        <v>87</v>
      </c>
      <c r="E496" s="32" t="s">
        <v>105</v>
      </c>
      <c r="F496" s="32" t="s">
        <v>2031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1208</v>
      </c>
    </row>
    <row r="497" spans="1:15" ht="15.75" x14ac:dyDescent="0.25">
      <c r="A497" s="31">
        <v>490</v>
      </c>
      <c r="B497" s="32" t="s">
        <v>771</v>
      </c>
      <c r="C497" s="32" t="s">
        <v>37</v>
      </c>
      <c r="D497" s="32" t="s">
        <v>87</v>
      </c>
      <c r="E497" s="32" t="s">
        <v>73</v>
      </c>
      <c r="F497" s="32" t="s">
        <v>2031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1183</v>
      </c>
    </row>
    <row r="498" spans="1:15" ht="15.75" x14ac:dyDescent="0.25">
      <c r="A498" s="31">
        <v>491</v>
      </c>
      <c r="B498" s="32" t="s">
        <v>772</v>
      </c>
      <c r="C498" s="32" t="s">
        <v>773</v>
      </c>
      <c r="D498" s="32" t="s">
        <v>87</v>
      </c>
      <c r="E498" s="32" t="s">
        <v>82</v>
      </c>
      <c r="F498" s="32" t="s">
        <v>2031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1191</v>
      </c>
    </row>
    <row r="499" spans="1:15" ht="15.75" x14ac:dyDescent="0.25">
      <c r="A499" s="31">
        <v>492</v>
      </c>
      <c r="B499" s="32" t="s">
        <v>2524</v>
      </c>
      <c r="C499" s="29" t="s">
        <v>2511</v>
      </c>
      <c r="D499" s="29"/>
      <c r="E499" s="29" t="s">
        <v>105</v>
      </c>
      <c r="F499" s="32" t="s">
        <v>1301</v>
      </c>
      <c r="G499" s="32" t="s">
        <v>1301</v>
      </c>
      <c r="H499" s="32" t="s">
        <v>1301</v>
      </c>
      <c r="I499" s="32" t="s">
        <v>1301</v>
      </c>
      <c r="J499" s="32" t="s">
        <v>1301</v>
      </c>
      <c r="K499" s="32" t="s">
        <v>1301</v>
      </c>
      <c r="L499" s="32" t="s">
        <v>1301</v>
      </c>
      <c r="M499" s="32" t="s">
        <v>1301</v>
      </c>
      <c r="N499" s="32" t="s">
        <v>1301</v>
      </c>
      <c r="O499" s="32"/>
    </row>
    <row r="500" spans="1:15" ht="15.75" x14ac:dyDescent="0.25">
      <c r="A500" s="31">
        <v>493</v>
      </c>
      <c r="B500" s="32" t="s">
        <v>774</v>
      </c>
      <c r="C500" s="32" t="s">
        <v>775</v>
      </c>
      <c r="D500" s="32" t="s">
        <v>87</v>
      </c>
      <c r="E500" s="32" t="s">
        <v>90</v>
      </c>
      <c r="F500" s="32" t="s">
        <v>2031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1181</v>
      </c>
    </row>
    <row r="501" spans="1:15" ht="15.75" x14ac:dyDescent="0.25">
      <c r="A501" s="31">
        <v>494</v>
      </c>
      <c r="B501" s="32" t="s">
        <v>776</v>
      </c>
      <c r="C501" s="32" t="s">
        <v>47</v>
      </c>
      <c r="D501" s="32" t="s">
        <v>87</v>
      </c>
      <c r="E501" s="32" t="s">
        <v>73</v>
      </c>
      <c r="F501" s="32" t="s">
        <v>2033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1184</v>
      </c>
    </row>
    <row r="502" spans="1:15" ht="31.5" x14ac:dyDescent="0.25">
      <c r="A502" s="31">
        <v>495</v>
      </c>
      <c r="B502" s="32" t="s">
        <v>2479</v>
      </c>
      <c r="C502" s="32" t="s">
        <v>2450</v>
      </c>
      <c r="D502" s="32" t="s">
        <v>72</v>
      </c>
      <c r="E502" s="32" t="s">
        <v>1274</v>
      </c>
      <c r="F502" s="32" t="s">
        <v>2031</v>
      </c>
      <c r="G502" s="32" t="s">
        <v>2033</v>
      </c>
      <c r="H502" s="32" t="s">
        <v>2033</v>
      </c>
      <c r="I502" s="32" t="s">
        <v>2031</v>
      </c>
      <c r="J502" s="32" t="s">
        <v>2033</v>
      </c>
      <c r="K502" s="32" t="s">
        <v>2033</v>
      </c>
      <c r="L502" s="32" t="s">
        <v>2033</v>
      </c>
      <c r="M502" s="32" t="s">
        <v>2033</v>
      </c>
      <c r="N502" s="32" t="s">
        <v>2033</v>
      </c>
      <c r="O502" s="32" t="s">
        <v>1192</v>
      </c>
    </row>
    <row r="503" spans="1:15" ht="15.75" x14ac:dyDescent="0.25">
      <c r="A503" s="31">
        <v>496</v>
      </c>
      <c r="B503" s="32" t="s">
        <v>777</v>
      </c>
      <c r="C503" s="32" t="s">
        <v>778</v>
      </c>
      <c r="D503" s="32" t="s">
        <v>87</v>
      </c>
      <c r="E503" s="32" t="s">
        <v>105</v>
      </c>
      <c r="F503" s="32" t="s">
        <v>2031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1209</v>
      </c>
    </row>
    <row r="504" spans="1:15" ht="15.75" x14ac:dyDescent="0.25">
      <c r="A504" s="31">
        <v>497</v>
      </c>
      <c r="B504" s="32" t="s">
        <v>2444</v>
      </c>
      <c r="C504" s="32" t="s">
        <v>2445</v>
      </c>
      <c r="D504" s="32" t="s">
        <v>72</v>
      </c>
      <c r="E504" s="32" t="s">
        <v>105</v>
      </c>
      <c r="F504" s="32" t="s">
        <v>2033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1204</v>
      </c>
    </row>
    <row r="505" spans="1:15" ht="15.75" x14ac:dyDescent="0.25">
      <c r="A505" s="31">
        <v>498</v>
      </c>
      <c r="B505" s="32" t="s">
        <v>779</v>
      </c>
      <c r="C505" s="32" t="s">
        <v>780</v>
      </c>
      <c r="D505" s="32" t="s">
        <v>87</v>
      </c>
      <c r="E505" s="32" t="s">
        <v>73</v>
      </c>
      <c r="F505" s="32" t="s">
        <v>2031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1185</v>
      </c>
    </row>
    <row r="506" spans="1:15" ht="15.75" x14ac:dyDescent="0.25">
      <c r="A506" s="31">
        <v>499</v>
      </c>
      <c r="B506" s="32" t="s">
        <v>781</v>
      </c>
      <c r="C506" s="32" t="s">
        <v>782</v>
      </c>
      <c r="D506" s="32" t="s">
        <v>87</v>
      </c>
      <c r="E506" s="32" t="s">
        <v>73</v>
      </c>
      <c r="F506" s="32" t="s">
        <v>2031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1184</v>
      </c>
    </row>
    <row r="507" spans="1:15" ht="31.5" x14ac:dyDescent="0.25">
      <c r="A507" s="31">
        <v>500</v>
      </c>
      <c r="B507" s="32" t="s">
        <v>783</v>
      </c>
      <c r="C507" s="32" t="s">
        <v>784</v>
      </c>
      <c r="D507" s="32" t="s">
        <v>130</v>
      </c>
      <c r="E507" s="32" t="s">
        <v>105</v>
      </c>
      <c r="F507" s="32" t="s">
        <v>2031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1209</v>
      </c>
    </row>
    <row r="508" spans="1:15" ht="15.75" x14ac:dyDescent="0.25">
      <c r="A508" s="31">
        <v>501</v>
      </c>
      <c r="B508" s="32" t="s">
        <v>785</v>
      </c>
      <c r="C508" s="32" t="s">
        <v>786</v>
      </c>
      <c r="D508" s="32" t="s">
        <v>72</v>
      </c>
      <c r="E508" s="32" t="s">
        <v>105</v>
      </c>
      <c r="F508" s="32" t="s">
        <v>2031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1180</v>
      </c>
    </row>
    <row r="509" spans="1:15" ht="15.75" x14ac:dyDescent="0.25">
      <c r="A509" s="31">
        <v>502</v>
      </c>
      <c r="B509" s="32" t="s">
        <v>787</v>
      </c>
      <c r="C509" s="32" t="s">
        <v>788</v>
      </c>
      <c r="D509" s="32" t="s">
        <v>87</v>
      </c>
      <c r="E509" s="32" t="s">
        <v>105</v>
      </c>
      <c r="F509" s="32" t="s">
        <v>2031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1205</v>
      </c>
    </row>
    <row r="510" spans="1:15" ht="15.75" x14ac:dyDescent="0.25">
      <c r="A510" s="31">
        <v>504</v>
      </c>
      <c r="B510" s="32" t="s">
        <v>789</v>
      </c>
      <c r="C510" s="32" t="s">
        <v>790</v>
      </c>
      <c r="D510" s="32" t="s">
        <v>87</v>
      </c>
      <c r="E510" s="32" t="s">
        <v>105</v>
      </c>
      <c r="F510" s="32" t="s">
        <v>2031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1208</v>
      </c>
    </row>
    <row r="511" spans="1:15" ht="15.75" x14ac:dyDescent="0.25">
      <c r="A511" s="31">
        <v>708</v>
      </c>
      <c r="B511" s="32" t="s">
        <v>791</v>
      </c>
      <c r="C511" s="32" t="s">
        <v>43</v>
      </c>
      <c r="D511" s="32" t="s">
        <v>72</v>
      </c>
      <c r="E511" s="32" t="s">
        <v>73</v>
      </c>
      <c r="F511" s="32" t="s">
        <v>2031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1183</v>
      </c>
    </row>
    <row r="512" spans="1:15" ht="15.75" x14ac:dyDescent="0.25">
      <c r="A512" s="31">
        <v>710</v>
      </c>
      <c r="B512" s="32" t="s">
        <v>792</v>
      </c>
      <c r="C512" s="32" t="s">
        <v>793</v>
      </c>
      <c r="D512" s="32" t="s">
        <v>72</v>
      </c>
      <c r="E512" s="32" t="s">
        <v>73</v>
      </c>
      <c r="F512" s="32" t="s">
        <v>2031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1183</v>
      </c>
    </row>
    <row r="513" spans="1:15" ht="15.75" x14ac:dyDescent="0.25">
      <c r="A513" s="31">
        <v>507</v>
      </c>
      <c r="B513" s="32" t="s">
        <v>1961</v>
      </c>
      <c r="C513" s="32" t="s">
        <v>2073</v>
      </c>
      <c r="D513" s="32" t="s">
        <v>2020</v>
      </c>
      <c r="E513" s="32" t="s">
        <v>2020</v>
      </c>
      <c r="F513" s="32" t="s">
        <v>2031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2020</v>
      </c>
    </row>
    <row r="514" spans="1:15" ht="15.75" x14ac:dyDescent="0.25">
      <c r="A514" s="31">
        <v>566</v>
      </c>
      <c r="B514" s="32" t="s">
        <v>794</v>
      </c>
      <c r="C514" s="32" t="s">
        <v>795</v>
      </c>
      <c r="D514" s="32" t="s">
        <v>72</v>
      </c>
      <c r="E514" s="32" t="s">
        <v>73</v>
      </c>
      <c r="F514" s="32" t="s">
        <v>2031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1187</v>
      </c>
    </row>
    <row r="515" spans="1:15" ht="31.5" x14ac:dyDescent="0.25">
      <c r="A515" s="31">
        <v>536</v>
      </c>
      <c r="B515" s="32" t="s">
        <v>796</v>
      </c>
      <c r="C515" s="32" t="s">
        <v>797</v>
      </c>
      <c r="D515" s="32" t="s">
        <v>130</v>
      </c>
      <c r="E515" s="32" t="s">
        <v>73</v>
      </c>
      <c r="F515" s="32" t="s">
        <v>2031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1190</v>
      </c>
    </row>
    <row r="516" spans="1:15" ht="15.75" x14ac:dyDescent="0.25">
      <c r="A516" s="31">
        <v>510</v>
      </c>
      <c r="B516" s="32" t="s">
        <v>798</v>
      </c>
      <c r="C516" s="32" t="s">
        <v>799</v>
      </c>
      <c r="D516" s="32" t="s">
        <v>87</v>
      </c>
      <c r="E516" s="32" t="s">
        <v>105</v>
      </c>
      <c r="F516" s="32" t="s">
        <v>2031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1205</v>
      </c>
    </row>
    <row r="517" spans="1:15" ht="15.75" x14ac:dyDescent="0.25">
      <c r="A517" s="31">
        <v>511</v>
      </c>
      <c r="B517" s="32" t="s">
        <v>800</v>
      </c>
      <c r="C517" s="32" t="s">
        <v>801</v>
      </c>
      <c r="D517" s="32" t="s">
        <v>87</v>
      </c>
      <c r="E517" s="32" t="s">
        <v>105</v>
      </c>
      <c r="F517" s="32" t="s">
        <v>2031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1208</v>
      </c>
    </row>
    <row r="518" spans="1:15" ht="15.75" x14ac:dyDescent="0.25">
      <c r="A518" s="31">
        <v>512</v>
      </c>
      <c r="B518" s="32" t="s">
        <v>2204</v>
      </c>
      <c r="C518" s="29" t="s">
        <v>2498</v>
      </c>
      <c r="D518" s="29"/>
      <c r="E518" s="29" t="s">
        <v>82</v>
      </c>
      <c r="F518" s="32" t="s">
        <v>1301</v>
      </c>
      <c r="G518" s="32" t="s">
        <v>1301</v>
      </c>
      <c r="H518" s="32" t="s">
        <v>1301</v>
      </c>
      <c r="I518" s="32" t="s">
        <v>1301</v>
      </c>
      <c r="J518" s="32" t="s">
        <v>1301</v>
      </c>
      <c r="K518" s="32" t="s">
        <v>1301</v>
      </c>
      <c r="L518" s="32" t="s">
        <v>1301</v>
      </c>
      <c r="M518" s="32" t="s">
        <v>1301</v>
      </c>
      <c r="N518" s="32"/>
      <c r="O518" s="32"/>
    </row>
    <row r="519" spans="1:15" ht="15.75" x14ac:dyDescent="0.25">
      <c r="A519" s="31">
        <v>513</v>
      </c>
      <c r="B519" s="32" t="s">
        <v>802</v>
      </c>
      <c r="C519" s="32" t="s">
        <v>803</v>
      </c>
      <c r="D519" s="32" t="s">
        <v>87</v>
      </c>
      <c r="E519" s="32" t="s">
        <v>82</v>
      </c>
      <c r="F519" s="32" t="s">
        <v>2031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1180</v>
      </c>
    </row>
    <row r="520" spans="1:15" ht="15.75" x14ac:dyDescent="0.25">
      <c r="A520" s="31">
        <v>514</v>
      </c>
      <c r="B520" s="32" t="s">
        <v>804</v>
      </c>
      <c r="C520" s="32" t="s">
        <v>805</v>
      </c>
      <c r="D520" s="32" t="s">
        <v>87</v>
      </c>
      <c r="E520" s="32" t="s">
        <v>73</v>
      </c>
      <c r="F520" s="32" t="s">
        <v>2031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1190</v>
      </c>
    </row>
    <row r="521" spans="1:15" ht="15.75" x14ac:dyDescent="0.25">
      <c r="A521" s="31">
        <v>515</v>
      </c>
      <c r="B521" s="32" t="s">
        <v>806</v>
      </c>
      <c r="C521" s="32" t="s">
        <v>1264</v>
      </c>
      <c r="D521" s="32" t="s">
        <v>72</v>
      </c>
      <c r="E521" s="32" t="s">
        <v>73</v>
      </c>
      <c r="F521" s="32" t="s">
        <v>2033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1184</v>
      </c>
    </row>
    <row r="522" spans="1:15" ht="15.75" x14ac:dyDescent="0.25">
      <c r="A522" s="31">
        <v>516</v>
      </c>
      <c r="B522" s="32" t="s">
        <v>807</v>
      </c>
      <c r="C522" s="32" t="s">
        <v>808</v>
      </c>
      <c r="D522" s="32" t="s">
        <v>87</v>
      </c>
      <c r="E522" s="32" t="s">
        <v>73</v>
      </c>
      <c r="F522" s="32" t="s">
        <v>2033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1185</v>
      </c>
    </row>
    <row r="523" spans="1:15" ht="15.75" x14ac:dyDescent="0.25">
      <c r="A523" s="31">
        <v>517</v>
      </c>
      <c r="B523" s="32" t="s">
        <v>809</v>
      </c>
      <c r="C523" s="32" t="s">
        <v>810</v>
      </c>
      <c r="D523" s="32" t="s">
        <v>87</v>
      </c>
      <c r="E523" s="32" t="s">
        <v>73</v>
      </c>
      <c r="F523" s="32" t="s">
        <v>2033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1188</v>
      </c>
    </row>
    <row r="524" spans="1:15" ht="15.75" x14ac:dyDescent="0.25">
      <c r="A524" s="31">
        <v>518</v>
      </c>
      <c r="B524" s="32" t="s">
        <v>811</v>
      </c>
      <c r="C524" s="32" t="s">
        <v>812</v>
      </c>
      <c r="D524" s="32" t="s">
        <v>87</v>
      </c>
      <c r="E524" s="32" t="s">
        <v>105</v>
      </c>
      <c r="F524" s="32" t="s">
        <v>2031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1204</v>
      </c>
    </row>
    <row r="525" spans="1:15" ht="15.75" x14ac:dyDescent="0.25">
      <c r="A525" s="31">
        <v>519</v>
      </c>
      <c r="B525" s="32" t="s">
        <v>813</v>
      </c>
      <c r="C525" s="32" t="s">
        <v>814</v>
      </c>
      <c r="D525" s="32" t="s">
        <v>87</v>
      </c>
      <c r="E525" s="32" t="s">
        <v>82</v>
      </c>
      <c r="F525" s="32" t="s">
        <v>2031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1191</v>
      </c>
    </row>
    <row r="526" spans="1:15" ht="15.75" x14ac:dyDescent="0.25">
      <c r="A526" s="31">
        <v>520</v>
      </c>
      <c r="B526" s="32" t="s">
        <v>815</v>
      </c>
      <c r="C526" s="32" t="s">
        <v>38</v>
      </c>
      <c r="D526" s="32" t="s">
        <v>87</v>
      </c>
      <c r="E526" s="32" t="s">
        <v>105</v>
      </c>
      <c r="F526" s="32" t="s">
        <v>2031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1180</v>
      </c>
    </row>
    <row r="527" spans="1:15" ht="15.75" x14ac:dyDescent="0.25">
      <c r="A527" s="31">
        <v>521</v>
      </c>
      <c r="B527" s="32" t="s">
        <v>816</v>
      </c>
      <c r="C527" s="32" t="s">
        <v>817</v>
      </c>
      <c r="D527" s="32" t="s">
        <v>87</v>
      </c>
      <c r="E527" s="32" t="s">
        <v>82</v>
      </c>
      <c r="F527" s="32" t="s">
        <v>2031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1191</v>
      </c>
    </row>
    <row r="528" spans="1:15" ht="15.75" x14ac:dyDescent="0.25">
      <c r="A528" s="31">
        <v>522</v>
      </c>
      <c r="B528" s="32" t="s">
        <v>818</v>
      </c>
      <c r="C528" s="32" t="s">
        <v>819</v>
      </c>
      <c r="D528" s="32" t="s">
        <v>87</v>
      </c>
      <c r="E528" s="32" t="s">
        <v>73</v>
      </c>
      <c r="F528" s="32" t="s">
        <v>2033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1184</v>
      </c>
    </row>
    <row r="529" spans="1:15" ht="15.75" x14ac:dyDescent="0.25">
      <c r="A529" s="31">
        <v>580</v>
      </c>
      <c r="B529" s="32" t="s">
        <v>820</v>
      </c>
      <c r="C529" s="32" t="s">
        <v>40</v>
      </c>
      <c r="D529" s="32" t="s">
        <v>72</v>
      </c>
      <c r="E529" s="32" t="s">
        <v>73</v>
      </c>
      <c r="F529" s="32" t="s">
        <v>2031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1183</v>
      </c>
    </row>
    <row r="530" spans="1:15" ht="31.5" x14ac:dyDescent="0.25">
      <c r="A530" s="31">
        <v>524</v>
      </c>
      <c r="B530" s="32" t="s">
        <v>821</v>
      </c>
      <c r="C530" s="32" t="s">
        <v>20</v>
      </c>
      <c r="D530" s="32" t="s">
        <v>130</v>
      </c>
      <c r="E530" s="32" t="s">
        <v>73</v>
      </c>
      <c r="F530" s="32" t="s">
        <v>2031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1185</v>
      </c>
    </row>
    <row r="531" spans="1:15" ht="15.75" x14ac:dyDescent="0.25">
      <c r="A531" s="31">
        <v>525</v>
      </c>
      <c r="B531" s="32" t="s">
        <v>1978</v>
      </c>
      <c r="C531" s="32" t="s">
        <v>1956</v>
      </c>
      <c r="D531" s="32" t="s">
        <v>72</v>
      </c>
      <c r="E531" s="32" t="s">
        <v>73</v>
      </c>
      <c r="F531" s="32" t="s">
        <v>2031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2020</v>
      </c>
    </row>
    <row r="532" spans="1:15" ht="15.75" x14ac:dyDescent="0.25">
      <c r="A532" s="31">
        <v>527</v>
      </c>
      <c r="B532" s="32" t="s">
        <v>2015</v>
      </c>
      <c r="C532" s="32" t="s">
        <v>2074</v>
      </c>
      <c r="D532" s="32" t="s">
        <v>2020</v>
      </c>
      <c r="E532" s="32" t="s">
        <v>73</v>
      </c>
      <c r="F532" s="32" t="s">
        <v>2033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2020</v>
      </c>
    </row>
    <row r="533" spans="1:15" ht="31.5" x14ac:dyDescent="0.25">
      <c r="A533" s="31">
        <v>529</v>
      </c>
      <c r="B533" s="32" t="s">
        <v>822</v>
      </c>
      <c r="C533" s="32" t="s">
        <v>823</v>
      </c>
      <c r="D533" s="32" t="s">
        <v>130</v>
      </c>
      <c r="E533" s="32" t="s">
        <v>73</v>
      </c>
      <c r="F533" s="32" t="s">
        <v>2031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1188</v>
      </c>
    </row>
    <row r="534" spans="1:15" ht="31.5" x14ac:dyDescent="0.25">
      <c r="A534" s="31">
        <v>531</v>
      </c>
      <c r="B534" s="32" t="s">
        <v>824</v>
      </c>
      <c r="C534" s="32" t="s">
        <v>825</v>
      </c>
      <c r="D534" s="32" t="s">
        <v>130</v>
      </c>
      <c r="E534" s="32" t="s">
        <v>73</v>
      </c>
      <c r="F534" s="32" t="s">
        <v>2031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1185</v>
      </c>
    </row>
    <row r="535" spans="1:15" ht="31.5" x14ac:dyDescent="0.25">
      <c r="A535" s="31">
        <v>532</v>
      </c>
      <c r="B535" s="32" t="s">
        <v>826</v>
      </c>
      <c r="C535" s="32" t="s">
        <v>827</v>
      </c>
      <c r="D535" s="32" t="s">
        <v>130</v>
      </c>
      <c r="E535" s="32" t="s">
        <v>105</v>
      </c>
      <c r="F535" s="32" t="s">
        <v>2031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1209</v>
      </c>
    </row>
    <row r="536" spans="1:15" ht="15.75" x14ac:dyDescent="0.25">
      <c r="A536" s="31">
        <v>533</v>
      </c>
      <c r="B536" s="32" t="s">
        <v>828</v>
      </c>
      <c r="C536" s="32" t="s">
        <v>829</v>
      </c>
      <c r="D536" s="32" t="s">
        <v>87</v>
      </c>
      <c r="E536" s="32" t="s">
        <v>82</v>
      </c>
      <c r="F536" s="32" t="s">
        <v>2031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1189</v>
      </c>
    </row>
    <row r="537" spans="1:15" ht="31.5" x14ac:dyDescent="0.25">
      <c r="A537" s="31">
        <v>534</v>
      </c>
      <c r="B537" s="32" t="s">
        <v>830</v>
      </c>
      <c r="C537" s="32" t="s">
        <v>831</v>
      </c>
      <c r="D537" s="32" t="s">
        <v>130</v>
      </c>
      <c r="E537" s="32" t="s">
        <v>73</v>
      </c>
      <c r="F537" s="32" t="s">
        <v>2033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1186</v>
      </c>
    </row>
    <row r="538" spans="1:15" ht="15.75" x14ac:dyDescent="0.25">
      <c r="A538" s="31">
        <v>535</v>
      </c>
      <c r="B538" s="32" t="s">
        <v>832</v>
      </c>
      <c r="C538" s="32" t="s">
        <v>1267</v>
      </c>
      <c r="D538" s="32" t="s">
        <v>72</v>
      </c>
      <c r="E538" s="32" t="s">
        <v>73</v>
      </c>
      <c r="F538" s="32" t="s">
        <v>2033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1186</v>
      </c>
    </row>
    <row r="539" spans="1:15" ht="31.5" x14ac:dyDescent="0.25">
      <c r="A539" s="31">
        <v>537</v>
      </c>
      <c r="B539" s="32" t="s">
        <v>833</v>
      </c>
      <c r="C539" s="32" t="s">
        <v>834</v>
      </c>
      <c r="D539" s="32" t="s">
        <v>130</v>
      </c>
      <c r="E539" s="32" t="s">
        <v>90</v>
      </c>
      <c r="F539" s="32" t="s">
        <v>2031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1182</v>
      </c>
    </row>
    <row r="540" spans="1:15" ht="15.75" x14ac:dyDescent="0.25">
      <c r="A540" s="31">
        <v>538</v>
      </c>
      <c r="B540" s="32" t="s">
        <v>1945</v>
      </c>
      <c r="C540" s="32" t="s">
        <v>2075</v>
      </c>
      <c r="D540" s="32" t="s">
        <v>72</v>
      </c>
      <c r="E540" s="32" t="s">
        <v>2020</v>
      </c>
      <c r="F540" s="32" t="s">
        <v>2031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2020</v>
      </c>
    </row>
    <row r="541" spans="1:15" ht="15.75" x14ac:dyDescent="0.25">
      <c r="A541" s="31">
        <v>539</v>
      </c>
      <c r="B541" s="32" t="s">
        <v>2076</v>
      </c>
      <c r="C541" s="32" t="s">
        <v>2077</v>
      </c>
      <c r="D541" s="32" t="s">
        <v>2020</v>
      </c>
      <c r="E541" s="32" t="s">
        <v>2020</v>
      </c>
      <c r="F541" s="32" t="s">
        <v>2031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1187</v>
      </c>
    </row>
    <row r="542" spans="1:15" ht="31.5" x14ac:dyDescent="0.25">
      <c r="A542" s="31">
        <v>540</v>
      </c>
      <c r="B542" s="32" t="s">
        <v>835</v>
      </c>
      <c r="C542" s="32" t="s">
        <v>836</v>
      </c>
      <c r="D542" s="32" t="s">
        <v>130</v>
      </c>
      <c r="E542" s="32" t="s">
        <v>73</v>
      </c>
      <c r="F542" s="32" t="s">
        <v>2031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1184</v>
      </c>
    </row>
    <row r="543" spans="1:15" ht="31.5" x14ac:dyDescent="0.25">
      <c r="A543" s="31">
        <v>541</v>
      </c>
      <c r="B543" s="32" t="s">
        <v>837</v>
      </c>
      <c r="C543" s="32" t="s">
        <v>838</v>
      </c>
      <c r="D543" s="32" t="s">
        <v>130</v>
      </c>
      <c r="E543" s="32" t="s">
        <v>73</v>
      </c>
      <c r="F543" s="32" t="s">
        <v>2033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1184</v>
      </c>
    </row>
    <row r="544" spans="1:15" ht="15.75" x14ac:dyDescent="0.25">
      <c r="A544" s="31">
        <v>542</v>
      </c>
      <c r="B544" s="32" t="s">
        <v>2078</v>
      </c>
      <c r="C544" s="32" t="s">
        <v>2079</v>
      </c>
      <c r="D544" s="32" t="s">
        <v>87</v>
      </c>
      <c r="E544" s="32" t="s">
        <v>73</v>
      </c>
      <c r="F544" s="32" t="s">
        <v>2031</v>
      </c>
      <c r="G544" s="32" t="s">
        <v>2031</v>
      </c>
      <c r="H544" s="32" t="s">
        <v>2033</v>
      </c>
      <c r="I544" s="32" t="s">
        <v>2020</v>
      </c>
      <c r="J544" s="32" t="s">
        <v>2033</v>
      </c>
      <c r="K544" s="32" t="s">
        <v>2020</v>
      </c>
      <c r="L544" s="32" t="s">
        <v>2020</v>
      </c>
      <c r="M544" s="32" t="s">
        <v>2020</v>
      </c>
      <c r="N544" s="32" t="s">
        <v>2020</v>
      </c>
      <c r="O544" s="32" t="s">
        <v>2020</v>
      </c>
    </row>
    <row r="545" spans="1:15" ht="15.75" x14ac:dyDescent="0.25">
      <c r="A545" s="31">
        <v>995</v>
      </c>
      <c r="B545" s="32" t="s">
        <v>839</v>
      </c>
      <c r="C545" s="32" t="s">
        <v>840</v>
      </c>
      <c r="D545" s="32" t="s">
        <v>72</v>
      </c>
      <c r="E545" s="32" t="s">
        <v>90</v>
      </c>
      <c r="F545" s="32" t="s">
        <v>2031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1181</v>
      </c>
    </row>
    <row r="546" spans="1:15" ht="15.75" x14ac:dyDescent="0.25">
      <c r="A546" s="31">
        <v>559</v>
      </c>
      <c r="B546" s="32" t="s">
        <v>841</v>
      </c>
      <c r="C546" s="32" t="s">
        <v>1258</v>
      </c>
      <c r="D546" s="32" t="s">
        <v>72</v>
      </c>
      <c r="E546" s="32" t="s">
        <v>73</v>
      </c>
      <c r="F546" s="32" t="s">
        <v>2033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1184</v>
      </c>
    </row>
    <row r="547" spans="1:15" ht="15.75" x14ac:dyDescent="0.25">
      <c r="A547" s="31">
        <v>576</v>
      </c>
      <c r="B547" s="32" t="s">
        <v>2459</v>
      </c>
      <c r="C547" s="32" t="s">
        <v>2460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75" x14ac:dyDescent="0.25">
      <c r="A548" s="31">
        <v>579</v>
      </c>
      <c r="B548" s="32" t="s">
        <v>842</v>
      </c>
      <c r="C548" s="32" t="s">
        <v>843</v>
      </c>
      <c r="D548" s="32" t="s">
        <v>87</v>
      </c>
      <c r="E548" s="32" t="s">
        <v>82</v>
      </c>
      <c r="F548" s="32" t="s">
        <v>2031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1191</v>
      </c>
    </row>
    <row r="549" spans="1:15" ht="15.75" x14ac:dyDescent="0.25">
      <c r="A549" s="31">
        <v>582</v>
      </c>
      <c r="B549" s="32" t="s">
        <v>2525</v>
      </c>
      <c r="C549" s="29" t="s">
        <v>2512</v>
      </c>
      <c r="D549" s="29"/>
      <c r="E549" s="29" t="s">
        <v>90</v>
      </c>
      <c r="F549" s="32" t="s">
        <v>1301</v>
      </c>
      <c r="G549" s="32" t="s">
        <v>1301</v>
      </c>
      <c r="H549" s="32" t="s">
        <v>1301</v>
      </c>
      <c r="I549" s="32" t="s">
        <v>1301</v>
      </c>
      <c r="J549" s="32" t="s">
        <v>1301</v>
      </c>
      <c r="K549" s="32" t="s">
        <v>1301</v>
      </c>
      <c r="L549" s="32" t="s">
        <v>1301</v>
      </c>
      <c r="M549" s="32" t="s">
        <v>1301</v>
      </c>
      <c r="N549" s="32" t="s">
        <v>1301</v>
      </c>
      <c r="O549" s="32"/>
    </row>
    <row r="550" spans="1:15" ht="15.75" x14ac:dyDescent="0.25">
      <c r="A550" s="31">
        <v>431</v>
      </c>
      <c r="B550" s="32" t="s">
        <v>1230</v>
      </c>
      <c r="C550" s="32" t="s">
        <v>1231</v>
      </c>
      <c r="D550" s="32" t="s">
        <v>72</v>
      </c>
      <c r="E550" s="32" t="s">
        <v>105</v>
      </c>
      <c r="F550" s="32" t="s">
        <v>2033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1204</v>
      </c>
    </row>
    <row r="551" spans="1:15" ht="15.75" x14ac:dyDescent="0.25">
      <c r="A551" s="31">
        <v>594</v>
      </c>
      <c r="B551" s="32" t="s">
        <v>844</v>
      </c>
      <c r="C551" s="32" t="s">
        <v>845</v>
      </c>
      <c r="D551" s="32" t="s">
        <v>72</v>
      </c>
      <c r="E551" s="32" t="s">
        <v>105</v>
      </c>
      <c r="F551" s="32" t="s">
        <v>2031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1205</v>
      </c>
    </row>
    <row r="552" spans="1:15" ht="15.75" x14ac:dyDescent="0.25">
      <c r="A552" s="31">
        <v>595</v>
      </c>
      <c r="B552" s="32" t="s">
        <v>846</v>
      </c>
      <c r="C552" s="32" t="s">
        <v>847</v>
      </c>
      <c r="D552" s="32" t="s">
        <v>72</v>
      </c>
      <c r="E552" s="32" t="s">
        <v>105</v>
      </c>
      <c r="F552" s="32" t="s">
        <v>2031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1205</v>
      </c>
    </row>
    <row r="553" spans="1:15" ht="15.75" x14ac:dyDescent="0.25">
      <c r="A553" s="31">
        <v>600</v>
      </c>
      <c r="B553" s="32" t="s">
        <v>2464</v>
      </c>
      <c r="C553" s="29" t="str">
        <f>VLOOKUP(A553,'LISTADO ATM'!$A$2:$B$897,2,0)</f>
        <v>ATM S/M Bravo Hipica</v>
      </c>
      <c r="D553" s="29" t="s">
        <v>72</v>
      </c>
      <c r="E553" s="29"/>
      <c r="F553" s="32" t="s">
        <v>1301</v>
      </c>
      <c r="G553" s="32" t="s">
        <v>1301</v>
      </c>
      <c r="H553" s="32" t="s">
        <v>1301</v>
      </c>
      <c r="I553" s="32" t="s">
        <v>1301</v>
      </c>
      <c r="J553" s="32" t="s">
        <v>1301</v>
      </c>
      <c r="K553" s="32" t="s">
        <v>1301</v>
      </c>
      <c r="L553" s="32" t="s">
        <v>1301</v>
      </c>
      <c r="M553" s="32" t="s">
        <v>1301</v>
      </c>
      <c r="N553" s="32"/>
      <c r="O553" s="32"/>
    </row>
    <row r="554" spans="1:15" ht="15.75" x14ac:dyDescent="0.25">
      <c r="A554" s="31">
        <v>607</v>
      </c>
      <c r="B554" s="32" t="s">
        <v>848</v>
      </c>
      <c r="C554" s="32" t="s">
        <v>24</v>
      </c>
      <c r="D554" s="32" t="s">
        <v>72</v>
      </c>
      <c r="E554" s="32" t="s">
        <v>73</v>
      </c>
      <c r="F554" s="32" t="s">
        <v>2031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1187</v>
      </c>
    </row>
    <row r="555" spans="1:15" ht="15.75" x14ac:dyDescent="0.25">
      <c r="A555" s="31">
        <v>610</v>
      </c>
      <c r="B555" s="32" t="s">
        <v>849</v>
      </c>
      <c r="C555" s="32" t="s">
        <v>17</v>
      </c>
      <c r="D555" s="32" t="s">
        <v>72</v>
      </c>
      <c r="E555" s="32" t="s">
        <v>73</v>
      </c>
      <c r="F555" s="32" t="s">
        <v>2031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1188</v>
      </c>
    </row>
    <row r="556" spans="1:15" ht="15.75" x14ac:dyDescent="0.25">
      <c r="A556" s="31">
        <v>611</v>
      </c>
      <c r="B556" s="32" t="s">
        <v>850</v>
      </c>
      <c r="C556" s="32" t="s">
        <v>41</v>
      </c>
      <c r="D556" s="32" t="s">
        <v>72</v>
      </c>
      <c r="E556" s="32" t="s">
        <v>73</v>
      </c>
      <c r="F556" s="32" t="s">
        <v>2031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1185</v>
      </c>
    </row>
    <row r="557" spans="1:15" ht="15.75" x14ac:dyDescent="0.25">
      <c r="A557" s="31">
        <v>614</v>
      </c>
      <c r="B557" s="32" t="s">
        <v>2480</v>
      </c>
      <c r="C557" s="32" t="s">
        <v>2465</v>
      </c>
      <c r="D557" s="32" t="s">
        <v>72</v>
      </c>
      <c r="E557" s="32" t="s">
        <v>105</v>
      </c>
      <c r="F557" s="32" t="s">
        <v>2031</v>
      </c>
      <c r="G557" s="32" t="s">
        <v>2033</v>
      </c>
      <c r="H557" s="32" t="s">
        <v>2031</v>
      </c>
      <c r="I557" s="32" t="s">
        <v>2031</v>
      </c>
      <c r="J557" s="32" t="s">
        <v>2481</v>
      </c>
      <c r="K557" s="32" t="s">
        <v>2033</v>
      </c>
      <c r="L557" s="32" t="s">
        <v>2033</v>
      </c>
      <c r="M557" s="32" t="s">
        <v>2031</v>
      </c>
      <c r="N557" s="32" t="s">
        <v>2031</v>
      </c>
      <c r="O557" s="32" t="s">
        <v>1205</v>
      </c>
    </row>
    <row r="558" spans="1:15" ht="15.75" x14ac:dyDescent="0.25">
      <c r="A558" s="31">
        <v>617</v>
      </c>
      <c r="B558" s="32" t="s">
        <v>851</v>
      </c>
      <c r="C558" s="32" t="s">
        <v>852</v>
      </c>
      <c r="D558" s="32" t="s">
        <v>72</v>
      </c>
      <c r="E558" s="32" t="s">
        <v>73</v>
      </c>
      <c r="F558" s="32" t="s">
        <v>2031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1185</v>
      </c>
    </row>
    <row r="559" spans="1:15" ht="15.75" x14ac:dyDescent="0.25">
      <c r="A559" s="31">
        <v>618</v>
      </c>
      <c r="B559" s="32" t="s">
        <v>853</v>
      </c>
      <c r="C559" s="32" t="s">
        <v>42</v>
      </c>
      <c r="D559" s="32" t="s">
        <v>72</v>
      </c>
      <c r="E559" s="32" t="s">
        <v>73</v>
      </c>
      <c r="F559" s="32" t="s">
        <v>2031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1185</v>
      </c>
    </row>
    <row r="560" spans="1:15" ht="15.75" x14ac:dyDescent="0.25">
      <c r="A560" s="31">
        <v>619</v>
      </c>
      <c r="B560" s="32" t="s">
        <v>854</v>
      </c>
      <c r="C560" s="32" t="s">
        <v>855</v>
      </c>
      <c r="D560" s="32" t="s">
        <v>72</v>
      </c>
      <c r="E560" s="32" t="s">
        <v>90</v>
      </c>
      <c r="F560" s="32" t="s">
        <v>2031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1181</v>
      </c>
    </row>
    <row r="561" spans="1:15" ht="15.75" x14ac:dyDescent="0.25">
      <c r="A561" s="31">
        <v>620</v>
      </c>
      <c r="B561" s="32" t="s">
        <v>856</v>
      </c>
      <c r="C561" s="32" t="s">
        <v>857</v>
      </c>
      <c r="D561" s="32" t="s">
        <v>72</v>
      </c>
      <c r="E561" s="32" t="s">
        <v>73</v>
      </c>
      <c r="F561" s="32" t="s">
        <v>2031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1181</v>
      </c>
    </row>
    <row r="562" spans="1:15" ht="15.75" x14ac:dyDescent="0.25">
      <c r="A562" s="31">
        <v>621</v>
      </c>
      <c r="B562" s="32" t="s">
        <v>858</v>
      </c>
      <c r="C562" s="32" t="s">
        <v>859</v>
      </c>
      <c r="D562" s="32" t="s">
        <v>72</v>
      </c>
      <c r="E562" s="32" t="s">
        <v>82</v>
      </c>
      <c r="F562" s="32" t="s">
        <v>2031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1189</v>
      </c>
    </row>
    <row r="563" spans="1:15" ht="15.75" x14ac:dyDescent="0.25">
      <c r="A563" s="31">
        <v>622</v>
      </c>
      <c r="B563" s="32" t="s">
        <v>860</v>
      </c>
      <c r="C563" s="32" t="s">
        <v>861</v>
      </c>
      <c r="D563" s="32" t="s">
        <v>72</v>
      </c>
      <c r="E563" s="32" t="s">
        <v>73</v>
      </c>
      <c r="F563" s="32" t="s">
        <v>2031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1186</v>
      </c>
    </row>
    <row r="564" spans="1:15" ht="15.75" x14ac:dyDescent="0.25">
      <c r="A564" s="31">
        <v>623</v>
      </c>
      <c r="B564" s="32" t="s">
        <v>2131</v>
      </c>
      <c r="C564" s="32" t="s">
        <v>2132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1181</v>
      </c>
    </row>
    <row r="565" spans="1:15" ht="15.75" x14ac:dyDescent="0.25">
      <c r="A565" s="31">
        <v>624</v>
      </c>
      <c r="B565" s="32" t="s">
        <v>862</v>
      </c>
      <c r="C565" s="32" t="s">
        <v>863</v>
      </c>
      <c r="D565" s="32" t="s">
        <v>72</v>
      </c>
      <c r="E565" s="32" t="s">
        <v>73</v>
      </c>
      <c r="F565" s="32" t="s">
        <v>2031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1185</v>
      </c>
    </row>
    <row r="566" spans="1:15" ht="15.75" x14ac:dyDescent="0.25">
      <c r="A566" s="31">
        <v>625</v>
      </c>
      <c r="B566" s="32" t="s">
        <v>864</v>
      </c>
      <c r="C566" s="32" t="s">
        <v>865</v>
      </c>
      <c r="D566" s="32" t="s">
        <v>72</v>
      </c>
      <c r="E566" s="32" t="s">
        <v>73</v>
      </c>
      <c r="F566" s="32" t="s">
        <v>2031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1185</v>
      </c>
    </row>
    <row r="567" spans="1:15" ht="15.75" x14ac:dyDescent="0.25">
      <c r="A567" s="31">
        <v>626</v>
      </c>
      <c r="B567" s="32" t="s">
        <v>866</v>
      </c>
      <c r="C567" s="32" t="s">
        <v>867</v>
      </c>
      <c r="D567" s="32" t="s">
        <v>72</v>
      </c>
      <c r="E567" s="32" t="s">
        <v>73</v>
      </c>
      <c r="F567" s="32" t="s">
        <v>2031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1181</v>
      </c>
    </row>
    <row r="568" spans="1:15" ht="15.75" x14ac:dyDescent="0.25">
      <c r="A568" s="31">
        <v>637</v>
      </c>
      <c r="B568" s="32" t="s">
        <v>868</v>
      </c>
      <c r="C568" s="32" t="s">
        <v>869</v>
      </c>
      <c r="D568" s="32" t="s">
        <v>72</v>
      </c>
      <c r="E568" s="32" t="s">
        <v>105</v>
      </c>
      <c r="F568" s="32" t="s">
        <v>2031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31.5" x14ac:dyDescent="0.25">
      <c r="A569" s="31">
        <v>638</v>
      </c>
      <c r="B569" s="32" t="s">
        <v>870</v>
      </c>
      <c r="C569" s="32" t="s">
        <v>871</v>
      </c>
      <c r="D569" s="32" t="s">
        <v>72</v>
      </c>
      <c r="E569" s="32" t="s">
        <v>105</v>
      </c>
      <c r="F569" s="32" t="s">
        <v>2031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1210</v>
      </c>
    </row>
    <row r="570" spans="1:15" ht="15.75" x14ac:dyDescent="0.25">
      <c r="A570" s="31">
        <v>639</v>
      </c>
      <c r="B570" s="32" t="s">
        <v>872</v>
      </c>
      <c r="C570" s="32" t="s">
        <v>873</v>
      </c>
      <c r="D570" s="32" t="s">
        <v>72</v>
      </c>
      <c r="E570" s="32" t="s">
        <v>73</v>
      </c>
      <c r="F570" s="32" t="s">
        <v>2031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1183</v>
      </c>
    </row>
    <row r="571" spans="1:15" ht="15.75" x14ac:dyDescent="0.25">
      <c r="A571" s="31">
        <v>640</v>
      </c>
      <c r="B571" s="32" t="s">
        <v>874</v>
      </c>
      <c r="C571" s="32" t="s">
        <v>875</v>
      </c>
      <c r="D571" s="32" t="s">
        <v>72</v>
      </c>
      <c r="E571" s="32" t="s">
        <v>73</v>
      </c>
      <c r="F571" s="32" t="s">
        <v>2031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1183</v>
      </c>
    </row>
    <row r="572" spans="1:15" ht="31.5" x14ac:dyDescent="0.25">
      <c r="A572" s="31">
        <v>649</v>
      </c>
      <c r="B572" s="32" t="s">
        <v>876</v>
      </c>
      <c r="C572" s="32" t="s">
        <v>877</v>
      </c>
      <c r="D572" s="32" t="s">
        <v>72</v>
      </c>
      <c r="E572" s="32" t="s">
        <v>105</v>
      </c>
      <c r="F572" s="32" t="s">
        <v>2033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1210</v>
      </c>
    </row>
    <row r="573" spans="1:15" ht="15.75" x14ac:dyDescent="0.25">
      <c r="A573" s="31">
        <v>650</v>
      </c>
      <c r="B573" s="32" t="s">
        <v>2080</v>
      </c>
      <c r="C573" s="32" t="s">
        <v>2081</v>
      </c>
      <c r="D573" s="32" t="s">
        <v>2020</v>
      </c>
      <c r="E573" s="32" t="s">
        <v>105</v>
      </c>
      <c r="F573" s="32" t="s">
        <v>2031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2020</v>
      </c>
    </row>
    <row r="574" spans="1:15" ht="15.75" x14ac:dyDescent="0.25">
      <c r="A574" s="31">
        <v>651</v>
      </c>
      <c r="B574" s="32" t="s">
        <v>1964</v>
      </c>
      <c r="C574" s="32" t="s">
        <v>2082</v>
      </c>
      <c r="D574" s="32" t="s">
        <v>2020</v>
      </c>
      <c r="E574" s="32" t="s">
        <v>2020</v>
      </c>
      <c r="F574" s="32" t="s">
        <v>2031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2020</v>
      </c>
      <c r="L574" s="32" t="s">
        <v>2020</v>
      </c>
      <c r="M574" s="32" t="s">
        <v>2020</v>
      </c>
      <c r="N574" s="32" t="s">
        <v>2020</v>
      </c>
      <c r="O574" s="32" t="s">
        <v>2020</v>
      </c>
    </row>
    <row r="575" spans="1:15" ht="15.75" x14ac:dyDescent="0.25">
      <c r="A575" s="31">
        <v>653</v>
      </c>
      <c r="B575" s="32" t="s">
        <v>1957</v>
      </c>
      <c r="C575" s="32" t="s">
        <v>2083</v>
      </c>
      <c r="D575" s="32" t="s">
        <v>2020</v>
      </c>
      <c r="E575" s="32" t="s">
        <v>2020</v>
      </c>
      <c r="F575" s="32" t="s">
        <v>2031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2020</v>
      </c>
    </row>
    <row r="576" spans="1:15" ht="15.75" x14ac:dyDescent="0.25">
      <c r="A576" s="31">
        <v>654</v>
      </c>
      <c r="B576" s="32" t="s">
        <v>1962</v>
      </c>
      <c r="C576" s="32" t="s">
        <v>2084</v>
      </c>
      <c r="D576" s="32" t="s">
        <v>2020</v>
      </c>
      <c r="E576" s="32" t="s">
        <v>2020</v>
      </c>
      <c r="F576" s="32" t="s">
        <v>2031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2020</v>
      </c>
    </row>
    <row r="577" spans="1:15" ht="15.75" x14ac:dyDescent="0.25">
      <c r="A577" s="31">
        <v>655</v>
      </c>
      <c r="B577" s="32" t="s">
        <v>1986</v>
      </c>
      <c r="C577" s="32" t="s">
        <v>1987</v>
      </c>
      <c r="D577" s="32" t="s">
        <v>72</v>
      </c>
      <c r="E577" s="32" t="s">
        <v>90</v>
      </c>
      <c r="F577" s="32" t="s">
        <v>2031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2020</v>
      </c>
    </row>
    <row r="578" spans="1:15" ht="15.75" x14ac:dyDescent="0.25">
      <c r="A578" s="31">
        <v>658</v>
      </c>
      <c r="B578" s="32" t="s">
        <v>1963</v>
      </c>
      <c r="C578" s="32" t="s">
        <v>2085</v>
      </c>
      <c r="D578" s="32" t="s">
        <v>2020</v>
      </c>
      <c r="E578" s="32" t="s">
        <v>2020</v>
      </c>
      <c r="F578" s="32" t="s">
        <v>2031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1186</v>
      </c>
    </row>
    <row r="579" spans="1:15" ht="15.75" x14ac:dyDescent="0.25">
      <c r="A579" s="31">
        <v>659</v>
      </c>
      <c r="B579" s="32" t="s">
        <v>2439</v>
      </c>
      <c r="C579" s="29" t="s">
        <v>2499</v>
      </c>
      <c r="D579" s="29"/>
      <c r="E579" s="29" t="s">
        <v>73</v>
      </c>
      <c r="F579" s="32" t="s">
        <v>1301</v>
      </c>
      <c r="G579" s="32" t="s">
        <v>1301</v>
      </c>
      <c r="H579" s="32" t="s">
        <v>1301</v>
      </c>
      <c r="I579" s="32" t="s">
        <v>1301</v>
      </c>
      <c r="J579" s="32" t="s">
        <v>1301</v>
      </c>
      <c r="K579" s="32" t="s">
        <v>1301</v>
      </c>
      <c r="L579" s="32" t="s">
        <v>1301</v>
      </c>
      <c r="M579" s="32" t="s">
        <v>1301</v>
      </c>
      <c r="N579" s="32"/>
      <c r="O579" s="32"/>
    </row>
    <row r="580" spans="1:15" ht="15.75" x14ac:dyDescent="0.25">
      <c r="A580" s="31">
        <v>660</v>
      </c>
      <c r="B580" s="32" t="s">
        <v>2218</v>
      </c>
      <c r="C580" s="29" t="s">
        <v>2500</v>
      </c>
      <c r="D580" s="29"/>
      <c r="E580" s="29" t="s">
        <v>82</v>
      </c>
      <c r="F580" s="32" t="s">
        <v>1301</v>
      </c>
      <c r="G580" s="32" t="s">
        <v>1301</v>
      </c>
      <c r="H580" s="32" t="s">
        <v>1301</v>
      </c>
      <c r="I580" s="32" t="s">
        <v>1301</v>
      </c>
      <c r="J580" s="32" t="s">
        <v>1301</v>
      </c>
      <c r="K580" s="32" t="s">
        <v>1301</v>
      </c>
      <c r="L580" s="32" t="s">
        <v>1301</v>
      </c>
      <c r="M580" s="32" t="s">
        <v>1301</v>
      </c>
      <c r="N580" s="32"/>
      <c r="O580" s="32"/>
    </row>
    <row r="581" spans="1:15" ht="31.5" x14ac:dyDescent="0.25">
      <c r="A581" s="31">
        <v>661</v>
      </c>
      <c r="B581" s="32" t="s">
        <v>2242</v>
      </c>
      <c r="C581" s="29" t="s">
        <v>2241</v>
      </c>
      <c r="D581" s="29" t="s">
        <v>72</v>
      </c>
      <c r="E581" s="29" t="s">
        <v>82</v>
      </c>
      <c r="F581" s="32" t="s">
        <v>1301</v>
      </c>
      <c r="G581" s="32" t="s">
        <v>1301</v>
      </c>
      <c r="H581" s="32" t="s">
        <v>1301</v>
      </c>
      <c r="I581" s="32" t="s">
        <v>1301</v>
      </c>
      <c r="J581" s="32" t="s">
        <v>1301</v>
      </c>
      <c r="K581" s="32" t="s">
        <v>1301</v>
      </c>
      <c r="L581" s="32" t="s">
        <v>1301</v>
      </c>
      <c r="M581" s="32" t="s">
        <v>1301</v>
      </c>
      <c r="N581" s="32"/>
      <c r="O581" s="32" t="s">
        <v>2243</v>
      </c>
    </row>
    <row r="582" spans="1:15" ht="15.75" x14ac:dyDescent="0.25">
      <c r="A582" s="31">
        <v>662</v>
      </c>
      <c r="B582" s="32" t="s">
        <v>2402</v>
      </c>
      <c r="C582" s="29" t="s">
        <v>2388</v>
      </c>
      <c r="D582" s="29" t="s">
        <v>72</v>
      </c>
      <c r="E582" s="29" t="s">
        <v>1276</v>
      </c>
      <c r="F582" s="32" t="s">
        <v>1301</v>
      </c>
      <c r="G582" s="32" t="s">
        <v>1301</v>
      </c>
      <c r="H582" s="32" t="s">
        <v>1301</v>
      </c>
      <c r="I582" s="32" t="s">
        <v>1301</v>
      </c>
      <c r="J582" s="32" t="s">
        <v>1301</v>
      </c>
      <c r="K582" s="32" t="s">
        <v>1301</v>
      </c>
      <c r="L582" s="32" t="s">
        <v>1301</v>
      </c>
      <c r="M582" s="32" t="s">
        <v>1301</v>
      </c>
      <c r="N582" s="32"/>
      <c r="O582" s="32"/>
    </row>
    <row r="583" spans="1:15" ht="15.75" x14ac:dyDescent="0.25">
      <c r="A583" s="31">
        <v>663</v>
      </c>
      <c r="B583" s="32" t="s">
        <v>2529</v>
      </c>
      <c r="C583" s="29" t="s">
        <v>2516</v>
      </c>
      <c r="D583" s="29"/>
      <c r="E583" s="29" t="s">
        <v>73</v>
      </c>
      <c r="F583" s="32" t="s">
        <v>1301</v>
      </c>
      <c r="G583" s="32" t="s">
        <v>1301</v>
      </c>
      <c r="H583" s="32" t="s">
        <v>1301</v>
      </c>
      <c r="I583" s="32" t="s">
        <v>1301</v>
      </c>
      <c r="J583" s="32" t="s">
        <v>1301</v>
      </c>
      <c r="K583" s="32" t="s">
        <v>1301</v>
      </c>
      <c r="L583" s="32" t="s">
        <v>1301</v>
      </c>
      <c r="M583" s="32" t="s">
        <v>1301</v>
      </c>
      <c r="N583" s="32" t="s">
        <v>1301</v>
      </c>
      <c r="O583" s="32"/>
    </row>
    <row r="584" spans="1:15" ht="15.75" x14ac:dyDescent="0.25">
      <c r="A584" s="31">
        <v>664</v>
      </c>
      <c r="B584" s="32" t="s">
        <v>2290</v>
      </c>
      <c r="C584" s="29" t="s">
        <v>2289</v>
      </c>
      <c r="D584" s="29" t="s">
        <v>72</v>
      </c>
      <c r="E584" s="29" t="s">
        <v>105</v>
      </c>
      <c r="F584" s="32" t="s">
        <v>1301</v>
      </c>
      <c r="G584" s="32" t="s">
        <v>1301</v>
      </c>
      <c r="H584" s="32" t="s">
        <v>1301</v>
      </c>
      <c r="I584" s="32" t="s">
        <v>1301</v>
      </c>
      <c r="J584" s="32" t="s">
        <v>1301</v>
      </c>
      <c r="K584" s="32" t="s">
        <v>1301</v>
      </c>
      <c r="L584" s="32" t="s">
        <v>1301</v>
      </c>
      <c r="M584" s="32" t="s">
        <v>1301</v>
      </c>
      <c r="N584" s="32"/>
      <c r="O584" s="32" t="s">
        <v>2291</v>
      </c>
    </row>
    <row r="585" spans="1:15" ht="15.75" x14ac:dyDescent="0.25">
      <c r="A585" s="31">
        <v>665</v>
      </c>
      <c r="B585" s="32" t="s">
        <v>2296</v>
      </c>
      <c r="C585" s="29" t="str">
        <f>VLOOKUP(A585,'LISTADO ATM'!$A$2:$B$820,2,0)</f>
        <v>ATM Huacal (Santiago)</v>
      </c>
      <c r="D585" s="29"/>
      <c r="E585" s="29" t="s">
        <v>1276</v>
      </c>
      <c r="F585" s="32" t="s">
        <v>1301</v>
      </c>
      <c r="G585" s="32" t="s">
        <v>1301</v>
      </c>
      <c r="H585" s="32" t="s">
        <v>1301</v>
      </c>
      <c r="I585" s="32" t="s">
        <v>1301</v>
      </c>
      <c r="J585" s="32" t="s">
        <v>1301</v>
      </c>
      <c r="K585" s="32" t="s">
        <v>1301</v>
      </c>
      <c r="L585" s="32" t="s">
        <v>1301</v>
      </c>
      <c r="M585" s="32" t="s">
        <v>1301</v>
      </c>
      <c r="N585" s="32"/>
      <c r="O585" s="32"/>
    </row>
    <row r="586" spans="1:15" ht="15.75" x14ac:dyDescent="0.25">
      <c r="A586" s="31">
        <v>666</v>
      </c>
      <c r="B586" s="32" t="s">
        <v>2287</v>
      </c>
      <c r="C586" s="29" t="s">
        <v>2286</v>
      </c>
      <c r="D586" s="29" t="s">
        <v>87</v>
      </c>
      <c r="E586" s="29" t="s">
        <v>105</v>
      </c>
      <c r="F586" s="32" t="s">
        <v>1301</v>
      </c>
      <c r="G586" s="32" t="s">
        <v>1301</v>
      </c>
      <c r="H586" s="32" t="s">
        <v>1301</v>
      </c>
      <c r="I586" s="32" t="s">
        <v>1301</v>
      </c>
      <c r="J586" s="32" t="s">
        <v>1301</v>
      </c>
      <c r="K586" s="32" t="s">
        <v>1301</v>
      </c>
      <c r="L586" s="32" t="s">
        <v>1301</v>
      </c>
      <c r="M586" s="32" t="s">
        <v>1301</v>
      </c>
      <c r="N586" s="32"/>
      <c r="O586" s="32"/>
    </row>
    <row r="587" spans="1:15" ht="15.75" x14ac:dyDescent="0.25">
      <c r="A587" s="31">
        <v>667</v>
      </c>
      <c r="B587" s="32" t="s">
        <v>2292</v>
      </c>
      <c r="C587" s="29" t="s">
        <v>2288</v>
      </c>
      <c r="D587" s="29" t="s">
        <v>72</v>
      </c>
      <c r="E587" s="29" t="s">
        <v>105</v>
      </c>
      <c r="F587" s="32" t="s">
        <v>1301</v>
      </c>
      <c r="G587" s="32" t="s">
        <v>1301</v>
      </c>
      <c r="H587" s="32" t="s">
        <v>1301</v>
      </c>
      <c r="I587" s="32" t="s">
        <v>1301</v>
      </c>
      <c r="J587" s="32" t="s">
        <v>1301</v>
      </c>
      <c r="K587" s="32" t="s">
        <v>1301</v>
      </c>
      <c r="L587" s="32" t="s">
        <v>1301</v>
      </c>
      <c r="M587" s="32" t="s">
        <v>1301</v>
      </c>
      <c r="N587" s="32"/>
      <c r="O587" s="32"/>
    </row>
    <row r="588" spans="1:15" ht="15.75" x14ac:dyDescent="0.25">
      <c r="A588" s="31">
        <v>668</v>
      </c>
      <c r="B588" s="32" t="s">
        <v>2294</v>
      </c>
      <c r="C588" s="29" t="s">
        <v>2293</v>
      </c>
      <c r="D588" s="29" t="s">
        <v>72</v>
      </c>
      <c r="E588" s="29" t="s">
        <v>1276</v>
      </c>
      <c r="F588" s="32" t="s">
        <v>1301</v>
      </c>
      <c r="G588" s="32" t="s">
        <v>1301</v>
      </c>
      <c r="H588" s="32" t="s">
        <v>1301</v>
      </c>
      <c r="I588" s="32" t="s">
        <v>1301</v>
      </c>
      <c r="J588" s="32" t="s">
        <v>1301</v>
      </c>
      <c r="K588" s="32" t="s">
        <v>1301</v>
      </c>
      <c r="L588" s="32" t="s">
        <v>1301</v>
      </c>
      <c r="M588" s="32" t="s">
        <v>1301</v>
      </c>
      <c r="N588" s="32"/>
      <c r="O588" s="32"/>
    </row>
    <row r="589" spans="1:15" ht="15.75" x14ac:dyDescent="0.25">
      <c r="A589" s="31">
        <v>669</v>
      </c>
      <c r="B589" s="32" t="s">
        <v>2407</v>
      </c>
      <c r="C589" s="32" t="s">
        <v>1977</v>
      </c>
      <c r="D589" s="32" t="s">
        <v>72</v>
      </c>
      <c r="E589" s="32" t="s">
        <v>82</v>
      </c>
      <c r="F589" s="32" t="s">
        <v>2033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2020</v>
      </c>
    </row>
    <row r="590" spans="1:15" ht="15.75" x14ac:dyDescent="0.25">
      <c r="A590" s="31">
        <v>670</v>
      </c>
      <c r="B590" s="32" t="s">
        <v>1973</v>
      </c>
      <c r="C590" s="32" t="s">
        <v>2086</v>
      </c>
      <c r="D590" s="32" t="s">
        <v>2020</v>
      </c>
      <c r="E590" s="32" t="s">
        <v>2020</v>
      </c>
      <c r="F590" s="32" t="s">
        <v>2031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2020</v>
      </c>
    </row>
    <row r="591" spans="1:15" ht="15.75" x14ac:dyDescent="0.25">
      <c r="A591" s="31">
        <v>671</v>
      </c>
      <c r="B591" s="32" t="s">
        <v>1974</v>
      </c>
      <c r="C591" s="32" t="s">
        <v>2087</v>
      </c>
      <c r="D591" s="32" t="s">
        <v>2020</v>
      </c>
      <c r="E591" s="32" t="s">
        <v>2020</v>
      </c>
      <c r="F591" s="32" t="s">
        <v>2031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2020</v>
      </c>
    </row>
    <row r="592" spans="1:15" ht="15.75" x14ac:dyDescent="0.25">
      <c r="A592" s="31">
        <v>672</v>
      </c>
      <c r="B592" s="32" t="s">
        <v>1979</v>
      </c>
      <c r="C592" s="32" t="s">
        <v>1965</v>
      </c>
      <c r="D592" s="32" t="s">
        <v>72</v>
      </c>
      <c r="E592" s="32" t="s">
        <v>73</v>
      </c>
      <c r="F592" s="32" t="s">
        <v>2033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2020</v>
      </c>
    </row>
    <row r="593" spans="1:15" ht="15.75" x14ac:dyDescent="0.25">
      <c r="A593" s="31">
        <v>673</v>
      </c>
      <c r="B593" s="32" t="s">
        <v>2088</v>
      </c>
      <c r="C593" s="32" t="s">
        <v>2089</v>
      </c>
      <c r="D593" s="32" t="s">
        <v>2020</v>
      </c>
      <c r="E593" s="32" t="s">
        <v>2020</v>
      </c>
      <c r="F593" s="32" t="s">
        <v>2031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2020</v>
      </c>
    </row>
    <row r="594" spans="1:15" ht="15.75" x14ac:dyDescent="0.25">
      <c r="A594" s="31">
        <v>676</v>
      </c>
      <c r="B594" s="32" t="s">
        <v>2090</v>
      </c>
      <c r="C594" s="32" t="s">
        <v>1971</v>
      </c>
      <c r="D594" s="32" t="s">
        <v>72</v>
      </c>
      <c r="E594" s="32" t="s">
        <v>73</v>
      </c>
      <c r="F594" s="32" t="s">
        <v>2031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2020</v>
      </c>
    </row>
    <row r="595" spans="1:15" ht="15.75" x14ac:dyDescent="0.25">
      <c r="A595" s="31">
        <v>677</v>
      </c>
      <c r="B595" s="32" t="s">
        <v>1975</v>
      </c>
      <c r="C595" s="32" t="s">
        <v>2091</v>
      </c>
      <c r="D595" s="32" t="s">
        <v>2020</v>
      </c>
      <c r="E595" s="32" t="s">
        <v>2020</v>
      </c>
      <c r="F595" s="32" t="s">
        <v>2033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2020</v>
      </c>
    </row>
    <row r="596" spans="1:15" ht="15.75" x14ac:dyDescent="0.25">
      <c r="A596" s="31">
        <v>678</v>
      </c>
      <c r="B596" s="32" t="s">
        <v>1980</v>
      </c>
      <c r="C596" s="32" t="s">
        <v>1981</v>
      </c>
      <c r="D596" s="32" t="s">
        <v>72</v>
      </c>
      <c r="E596" s="32" t="s">
        <v>73</v>
      </c>
      <c r="F596" s="32" t="s">
        <v>2031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2020</v>
      </c>
    </row>
    <row r="597" spans="1:15" ht="15.75" x14ac:dyDescent="0.25">
      <c r="A597" s="31">
        <v>679</v>
      </c>
      <c r="B597" s="32" t="s">
        <v>2092</v>
      </c>
      <c r="C597" s="32" t="s">
        <v>2093</v>
      </c>
      <c r="D597" s="32" t="s">
        <v>2020</v>
      </c>
      <c r="E597" s="32" t="s">
        <v>2020</v>
      </c>
      <c r="F597" s="32" t="s">
        <v>2031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2020</v>
      </c>
    </row>
    <row r="598" spans="1:15" ht="15.75" x14ac:dyDescent="0.25">
      <c r="A598" s="31">
        <v>680</v>
      </c>
      <c r="B598" s="32" t="s">
        <v>2094</v>
      </c>
      <c r="C598" s="32" t="s">
        <v>2095</v>
      </c>
      <c r="D598" s="32" t="s">
        <v>72</v>
      </c>
      <c r="E598" s="32" t="s">
        <v>82</v>
      </c>
      <c r="F598" s="32" t="s">
        <v>2031</v>
      </c>
      <c r="G598" s="32" t="s">
        <v>2031</v>
      </c>
      <c r="H598" s="32" t="s">
        <v>2031</v>
      </c>
      <c r="I598" s="32" t="s">
        <v>2020</v>
      </c>
      <c r="J598" s="32" t="s">
        <v>2031</v>
      </c>
      <c r="K598" s="32" t="s">
        <v>2020</v>
      </c>
      <c r="L598" s="32" t="s">
        <v>2020</v>
      </c>
      <c r="M598" s="32" t="s">
        <v>2020</v>
      </c>
      <c r="N598" s="32" t="s">
        <v>2020</v>
      </c>
      <c r="O598" s="32" t="s">
        <v>2020</v>
      </c>
    </row>
    <row r="599" spans="1:15" ht="15.75" x14ac:dyDescent="0.25">
      <c r="A599" s="31">
        <v>681</v>
      </c>
      <c r="B599" s="32" t="s">
        <v>2096</v>
      </c>
      <c r="C599" s="32" t="s">
        <v>2097</v>
      </c>
      <c r="D599" s="32" t="s">
        <v>72</v>
      </c>
      <c r="E599" s="32" t="s">
        <v>82</v>
      </c>
      <c r="F599" s="32" t="s">
        <v>2031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2020</v>
      </c>
    </row>
    <row r="600" spans="1:15" ht="15.75" x14ac:dyDescent="0.25">
      <c r="A600" s="31">
        <v>682</v>
      </c>
      <c r="B600" s="32" t="s">
        <v>2098</v>
      </c>
      <c r="C600" s="32" t="s">
        <v>2099</v>
      </c>
      <c r="D600" s="32" t="s">
        <v>72</v>
      </c>
      <c r="E600" s="32" t="s">
        <v>82</v>
      </c>
      <c r="F600" s="32" t="s">
        <v>2031</v>
      </c>
      <c r="G600" s="32" t="s">
        <v>2031</v>
      </c>
      <c r="H600" s="32" t="s">
        <v>2031</v>
      </c>
      <c r="I600" s="32" t="s">
        <v>2020</v>
      </c>
      <c r="J600" s="32" t="s">
        <v>2031</v>
      </c>
      <c r="K600" s="32" t="s">
        <v>2020</v>
      </c>
      <c r="L600" s="32" t="s">
        <v>2020</v>
      </c>
      <c r="M600" s="32" t="s">
        <v>2020</v>
      </c>
      <c r="N600" s="32" t="s">
        <v>2020</v>
      </c>
      <c r="O600" s="32" t="s">
        <v>2020</v>
      </c>
    </row>
    <row r="601" spans="1:15" ht="15.75" x14ac:dyDescent="0.25">
      <c r="A601" s="31">
        <v>683</v>
      </c>
      <c r="B601" s="32" t="s">
        <v>1984</v>
      </c>
      <c r="C601" s="32" t="s">
        <v>2100</v>
      </c>
      <c r="D601" s="32" t="s">
        <v>2020</v>
      </c>
      <c r="E601" s="32" t="s">
        <v>105</v>
      </c>
      <c r="F601" s="32" t="s">
        <v>2031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1209</v>
      </c>
    </row>
    <row r="602" spans="1:15" ht="15.75" x14ac:dyDescent="0.25">
      <c r="A602" s="31">
        <v>684</v>
      </c>
      <c r="B602" s="32" t="s">
        <v>2101</v>
      </c>
      <c r="C602" s="32" t="s">
        <v>2102</v>
      </c>
      <c r="D602" s="32" t="s">
        <v>72</v>
      </c>
      <c r="E602" s="32" t="s">
        <v>73</v>
      </c>
      <c r="F602" s="32" t="s">
        <v>2031</v>
      </c>
      <c r="G602" s="32" t="s">
        <v>2031</v>
      </c>
      <c r="H602" s="32" t="s">
        <v>2031</v>
      </c>
      <c r="I602" s="32" t="s">
        <v>2020</v>
      </c>
      <c r="J602" s="32" t="s">
        <v>2031</v>
      </c>
      <c r="K602" s="32" t="s">
        <v>2020</v>
      </c>
      <c r="L602" s="32" t="s">
        <v>2020</v>
      </c>
      <c r="M602" s="32" t="s">
        <v>2020</v>
      </c>
      <c r="N602" s="32" t="s">
        <v>2020</v>
      </c>
      <c r="O602" s="32" t="s">
        <v>2020</v>
      </c>
    </row>
    <row r="603" spans="1:15" ht="15.75" x14ac:dyDescent="0.25">
      <c r="A603" s="31">
        <v>685</v>
      </c>
      <c r="B603" s="32" t="s">
        <v>2103</v>
      </c>
      <c r="C603" s="32" t="s">
        <v>2104</v>
      </c>
      <c r="D603" s="32" t="s">
        <v>72</v>
      </c>
      <c r="E603" s="32" t="s">
        <v>73</v>
      </c>
      <c r="F603" s="32" t="s">
        <v>2031</v>
      </c>
      <c r="G603" s="32" t="s">
        <v>2031</v>
      </c>
      <c r="H603" s="32" t="s">
        <v>2033</v>
      </c>
      <c r="I603" s="32" t="s">
        <v>2020</v>
      </c>
      <c r="J603" s="32" t="s">
        <v>2031</v>
      </c>
      <c r="K603" s="32" t="s">
        <v>2020</v>
      </c>
      <c r="L603" s="32" t="s">
        <v>2020</v>
      </c>
      <c r="M603" s="32" t="s">
        <v>2020</v>
      </c>
      <c r="N603" s="32" t="s">
        <v>2020</v>
      </c>
      <c r="O603" s="32" t="s">
        <v>2020</v>
      </c>
    </row>
    <row r="604" spans="1:15" ht="15.75" x14ac:dyDescent="0.25">
      <c r="A604" s="31">
        <v>686</v>
      </c>
      <c r="B604" s="32" t="s">
        <v>2105</v>
      </c>
      <c r="C604" s="32" t="s">
        <v>2106</v>
      </c>
      <c r="D604" s="32" t="s">
        <v>2020</v>
      </c>
      <c r="E604" s="32" t="s">
        <v>2020</v>
      </c>
      <c r="F604" s="32" t="s">
        <v>2031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2020</v>
      </c>
    </row>
    <row r="605" spans="1:15" ht="15.75" x14ac:dyDescent="0.25">
      <c r="A605" s="31">
        <v>687</v>
      </c>
      <c r="B605" s="32" t="s">
        <v>2107</v>
      </c>
      <c r="C605" s="32" t="s">
        <v>2108</v>
      </c>
      <c r="D605" s="32" t="s">
        <v>72</v>
      </c>
      <c r="E605" s="32" t="s">
        <v>105</v>
      </c>
      <c r="F605" s="32" t="s">
        <v>2033</v>
      </c>
      <c r="G605" s="32" t="s">
        <v>2031</v>
      </c>
      <c r="H605" s="32" t="s">
        <v>2031</v>
      </c>
      <c r="I605" s="32" t="s">
        <v>2020</v>
      </c>
      <c r="J605" s="32" t="s">
        <v>2031</v>
      </c>
      <c r="K605" s="32" t="s">
        <v>2020</v>
      </c>
      <c r="L605" s="32" t="s">
        <v>2020</v>
      </c>
      <c r="M605" s="32" t="s">
        <v>2020</v>
      </c>
      <c r="N605" s="32" t="s">
        <v>2020</v>
      </c>
      <c r="O605" s="32" t="s">
        <v>2020</v>
      </c>
    </row>
    <row r="606" spans="1:15" ht="15.75" x14ac:dyDescent="0.25">
      <c r="A606" s="31">
        <v>688</v>
      </c>
      <c r="B606" s="32" t="s">
        <v>2013</v>
      </c>
      <c r="C606" s="32" t="s">
        <v>2109</v>
      </c>
      <c r="D606" s="32" t="s">
        <v>2020</v>
      </c>
      <c r="E606" s="32" t="s">
        <v>2020</v>
      </c>
      <c r="F606" s="32" t="s">
        <v>2031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1187</v>
      </c>
    </row>
    <row r="607" spans="1:15" ht="15.75" x14ac:dyDescent="0.25">
      <c r="A607" s="31">
        <v>689</v>
      </c>
      <c r="B607" s="32" t="s">
        <v>2110</v>
      </c>
      <c r="C607" s="32" t="s">
        <v>2111</v>
      </c>
      <c r="D607" s="32" t="s">
        <v>72</v>
      </c>
      <c r="E607" s="32" t="s">
        <v>105</v>
      </c>
      <c r="F607" s="32" t="s">
        <v>2031</v>
      </c>
      <c r="G607" s="32" t="s">
        <v>2031</v>
      </c>
      <c r="H607" s="32" t="s">
        <v>2031</v>
      </c>
      <c r="I607" s="32" t="s">
        <v>2020</v>
      </c>
      <c r="J607" s="32" t="s">
        <v>2031</v>
      </c>
      <c r="K607" s="32" t="s">
        <v>2020</v>
      </c>
      <c r="L607" s="32" t="s">
        <v>2020</v>
      </c>
      <c r="M607" s="32" t="s">
        <v>2020</v>
      </c>
      <c r="N607" s="32" t="s">
        <v>2020</v>
      </c>
      <c r="O607" s="32" t="s">
        <v>2020</v>
      </c>
    </row>
    <row r="608" spans="1:15" ht="15.75" x14ac:dyDescent="0.25">
      <c r="A608" s="31">
        <v>690</v>
      </c>
      <c r="B608" s="32" t="s">
        <v>1988</v>
      </c>
      <c r="C608" s="32" t="s">
        <v>1989</v>
      </c>
      <c r="D608" s="32" t="s">
        <v>72</v>
      </c>
      <c r="E608" s="32" t="s">
        <v>105</v>
      </c>
      <c r="F608" s="32" t="s">
        <v>2031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2020</v>
      </c>
    </row>
    <row r="609" spans="1:15" ht="15.75" x14ac:dyDescent="0.25">
      <c r="A609" s="31">
        <v>691</v>
      </c>
      <c r="B609" s="32" t="s">
        <v>2112</v>
      </c>
      <c r="C609" s="32" t="s">
        <v>1994</v>
      </c>
      <c r="D609" s="32" t="s">
        <v>2020</v>
      </c>
      <c r="E609" s="32" t="s">
        <v>2020</v>
      </c>
      <c r="F609" s="32" t="s">
        <v>2031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2020</v>
      </c>
    </row>
    <row r="610" spans="1:15" ht="15.75" x14ac:dyDescent="0.25">
      <c r="A610" s="31">
        <v>693</v>
      </c>
      <c r="B610" s="32" t="s">
        <v>2113</v>
      </c>
      <c r="C610" s="32" t="s">
        <v>2114</v>
      </c>
      <c r="D610" s="32" t="s">
        <v>2020</v>
      </c>
      <c r="E610" s="32" t="s">
        <v>2020</v>
      </c>
      <c r="F610" s="32" t="s">
        <v>2031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1190</v>
      </c>
    </row>
    <row r="611" spans="1:15" ht="15.75" x14ac:dyDescent="0.25">
      <c r="A611" s="31">
        <v>694</v>
      </c>
      <c r="B611" s="32" t="s">
        <v>2115</v>
      </c>
      <c r="C611" s="32" t="s">
        <v>1996</v>
      </c>
      <c r="D611" s="32" t="s">
        <v>72</v>
      </c>
      <c r="E611" s="32" t="s">
        <v>73</v>
      </c>
      <c r="F611" s="32" t="s">
        <v>2031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2020</v>
      </c>
    </row>
    <row r="612" spans="1:15" ht="15.75" x14ac:dyDescent="0.25">
      <c r="A612" s="31">
        <v>695</v>
      </c>
      <c r="B612" s="32" t="s">
        <v>2016</v>
      </c>
      <c r="C612" s="32" t="s">
        <v>2116</v>
      </c>
      <c r="D612" s="32" t="s">
        <v>2020</v>
      </c>
      <c r="E612" s="32" t="s">
        <v>2020</v>
      </c>
      <c r="F612" s="32" t="s">
        <v>2031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2020</v>
      </c>
    </row>
    <row r="613" spans="1:15" ht="15.75" x14ac:dyDescent="0.25">
      <c r="A613" s="31">
        <v>696</v>
      </c>
      <c r="B613" s="32" t="s">
        <v>2017</v>
      </c>
      <c r="C613" s="32" t="s">
        <v>2007</v>
      </c>
      <c r="D613" s="32" t="s">
        <v>72</v>
      </c>
      <c r="E613" s="32" t="s">
        <v>73</v>
      </c>
      <c r="F613" s="32" t="s">
        <v>2031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2020</v>
      </c>
    </row>
    <row r="614" spans="1:15" ht="15.75" x14ac:dyDescent="0.25">
      <c r="A614" s="31">
        <v>697</v>
      </c>
      <c r="B614" s="32" t="s">
        <v>2117</v>
      </c>
      <c r="C614" s="32" t="s">
        <v>2000</v>
      </c>
      <c r="D614" s="32" t="s">
        <v>1299</v>
      </c>
      <c r="E614" s="32" t="s">
        <v>73</v>
      </c>
      <c r="F614" s="32" t="s">
        <v>2031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2020</v>
      </c>
    </row>
    <row r="615" spans="1:15" ht="15.75" x14ac:dyDescent="0.25">
      <c r="A615" s="31">
        <v>698</v>
      </c>
      <c r="B615" s="32" t="s">
        <v>2118</v>
      </c>
      <c r="C615" s="32" t="s">
        <v>2119</v>
      </c>
      <c r="D615" s="32" t="s">
        <v>72</v>
      </c>
      <c r="E615" s="32" t="s">
        <v>73</v>
      </c>
      <c r="F615" s="32" t="s">
        <v>2031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1301</v>
      </c>
      <c r="N615" s="32" t="s">
        <v>1301</v>
      </c>
      <c r="O615" s="32" t="s">
        <v>2020</v>
      </c>
    </row>
    <row r="616" spans="1:15" ht="15.75" x14ac:dyDescent="0.25">
      <c r="A616" s="31">
        <v>699</v>
      </c>
      <c r="B616" s="32" t="s">
        <v>2120</v>
      </c>
      <c r="C616" s="32" t="s">
        <v>2121</v>
      </c>
      <c r="D616" s="32" t="s">
        <v>72</v>
      </c>
      <c r="E616" s="32" t="s">
        <v>90</v>
      </c>
      <c r="F616" s="32" t="s">
        <v>2031</v>
      </c>
      <c r="G616" s="32" t="s">
        <v>2031</v>
      </c>
      <c r="H616" s="32" t="s">
        <v>2033</v>
      </c>
      <c r="I616" s="32" t="s">
        <v>2020</v>
      </c>
      <c r="J616" s="32" t="s">
        <v>2031</v>
      </c>
      <c r="K616" s="32" t="s">
        <v>2020</v>
      </c>
      <c r="L616" s="32" t="s">
        <v>2020</v>
      </c>
      <c r="M616" s="32" t="s">
        <v>2020</v>
      </c>
      <c r="N616" s="32" t="s">
        <v>2020</v>
      </c>
      <c r="O616" s="32" t="s">
        <v>2020</v>
      </c>
    </row>
    <row r="617" spans="1:15" ht="15.75" x14ac:dyDescent="0.25">
      <c r="A617" s="31">
        <v>701</v>
      </c>
      <c r="B617" s="32" t="s">
        <v>2122</v>
      </c>
      <c r="C617" s="32" t="s">
        <v>2123</v>
      </c>
      <c r="D617" s="32" t="s">
        <v>2020</v>
      </c>
      <c r="E617" s="32" t="s">
        <v>105</v>
      </c>
      <c r="F617" s="32" t="s">
        <v>2031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2020</v>
      </c>
    </row>
    <row r="618" spans="1:15" ht="15.75" x14ac:dyDescent="0.25">
      <c r="A618" s="31">
        <v>703</v>
      </c>
      <c r="B618" s="32" t="s">
        <v>878</v>
      </c>
      <c r="C618" s="32" t="s">
        <v>879</v>
      </c>
      <c r="D618" s="32" t="s">
        <v>72</v>
      </c>
      <c r="E618" s="32" t="s">
        <v>105</v>
      </c>
      <c r="F618" s="32" t="s">
        <v>2031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1180</v>
      </c>
    </row>
    <row r="619" spans="1:15" ht="15.75" x14ac:dyDescent="0.25">
      <c r="A619" s="31">
        <v>606</v>
      </c>
      <c r="B619" s="32" t="s">
        <v>880</v>
      </c>
      <c r="C619" s="32" t="s">
        <v>881</v>
      </c>
      <c r="D619" s="32" t="s">
        <v>72</v>
      </c>
      <c r="E619" s="32" t="s">
        <v>105</v>
      </c>
      <c r="F619" s="32" t="s">
        <v>2031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1206</v>
      </c>
    </row>
    <row r="620" spans="1:15" ht="15.75" x14ac:dyDescent="0.25">
      <c r="A620" s="31">
        <v>705</v>
      </c>
      <c r="B620" s="32" t="s">
        <v>882</v>
      </c>
      <c r="C620" s="32" t="s">
        <v>25</v>
      </c>
      <c r="D620" s="32" t="s">
        <v>72</v>
      </c>
      <c r="E620" s="32" t="s">
        <v>105</v>
      </c>
      <c r="F620" s="32" t="s">
        <v>2031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1205</v>
      </c>
    </row>
    <row r="621" spans="1:15" ht="15.75" x14ac:dyDescent="0.25">
      <c r="A621" s="31">
        <v>706</v>
      </c>
      <c r="B621" s="32" t="s">
        <v>883</v>
      </c>
      <c r="C621" s="32" t="s">
        <v>884</v>
      </c>
      <c r="D621" s="32" t="s">
        <v>72</v>
      </c>
      <c r="E621" s="32" t="s">
        <v>73</v>
      </c>
      <c r="F621" s="32" t="s">
        <v>2031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1190</v>
      </c>
    </row>
    <row r="622" spans="1:15" ht="15.75" x14ac:dyDescent="0.25">
      <c r="A622" s="31">
        <v>707</v>
      </c>
      <c r="B622" s="32" t="s">
        <v>885</v>
      </c>
      <c r="C622" s="32" t="s">
        <v>26</v>
      </c>
      <c r="D622" s="32" t="s">
        <v>72</v>
      </c>
      <c r="E622" s="32" t="s">
        <v>73</v>
      </c>
      <c r="F622" s="32" t="s">
        <v>2031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1181</v>
      </c>
    </row>
    <row r="623" spans="1:15" ht="15.75" x14ac:dyDescent="0.25">
      <c r="A623" s="31">
        <v>723</v>
      </c>
      <c r="B623" s="32" t="s">
        <v>2297</v>
      </c>
      <c r="C623" s="29" t="str">
        <f>VLOOKUP(A623,'LISTADO ATM'!$A$2:$B$820,2,0)</f>
        <v xml:space="preserve">ATM Farmacia COOPINFA </v>
      </c>
      <c r="D623" s="29"/>
      <c r="E623" s="29" t="s">
        <v>1276</v>
      </c>
      <c r="F623" s="32" t="s">
        <v>1301</v>
      </c>
      <c r="G623" s="32" t="s">
        <v>1301</v>
      </c>
      <c r="H623" s="32" t="s">
        <v>1301</v>
      </c>
      <c r="I623" s="32" t="s">
        <v>1301</v>
      </c>
      <c r="J623" s="32" t="s">
        <v>1301</v>
      </c>
      <c r="K623" s="32" t="s">
        <v>1301</v>
      </c>
      <c r="L623" s="32" t="s">
        <v>1301</v>
      </c>
      <c r="M623" s="32" t="s">
        <v>1301</v>
      </c>
      <c r="N623" s="32"/>
      <c r="O623" s="32"/>
    </row>
    <row r="624" spans="1:15" ht="15.75" x14ac:dyDescent="0.25">
      <c r="A624" s="31">
        <v>56</v>
      </c>
      <c r="B624" s="32" t="s">
        <v>1216</v>
      </c>
      <c r="C624" s="32" t="s">
        <v>1217</v>
      </c>
      <c r="D624" s="32" t="s">
        <v>72</v>
      </c>
      <c r="E624" s="32" t="s">
        <v>73</v>
      </c>
      <c r="F624" s="32" t="s">
        <v>2031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1183</v>
      </c>
    </row>
    <row r="625" spans="1:15" ht="15.75" x14ac:dyDescent="0.25">
      <c r="A625" s="31">
        <v>281</v>
      </c>
      <c r="B625" s="32" t="s">
        <v>1232</v>
      </c>
      <c r="C625" s="32" t="s">
        <v>1233</v>
      </c>
      <c r="D625" s="32" t="s">
        <v>72</v>
      </c>
      <c r="E625" s="32" t="s">
        <v>73</v>
      </c>
      <c r="F625" s="32" t="s">
        <v>2031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1181</v>
      </c>
    </row>
    <row r="626" spans="1:15" ht="15.75" x14ac:dyDescent="0.25">
      <c r="A626" s="31">
        <v>990</v>
      </c>
      <c r="B626" s="32" t="s">
        <v>886</v>
      </c>
      <c r="C626" s="32" t="s">
        <v>887</v>
      </c>
      <c r="D626" s="32" t="s">
        <v>72</v>
      </c>
      <c r="E626" s="32" t="s">
        <v>105</v>
      </c>
      <c r="F626" s="32" t="s">
        <v>2031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1209</v>
      </c>
    </row>
    <row r="627" spans="1:15" ht="15.75" x14ac:dyDescent="0.25">
      <c r="A627" s="31">
        <v>751</v>
      </c>
      <c r="B627" s="32" t="s">
        <v>2205</v>
      </c>
      <c r="C627" s="29" t="s">
        <v>2189</v>
      </c>
      <c r="D627" s="29"/>
      <c r="E627" s="29" t="s">
        <v>90</v>
      </c>
      <c r="F627" s="32" t="s">
        <v>1301</v>
      </c>
      <c r="G627" s="32" t="s">
        <v>1301</v>
      </c>
      <c r="H627" s="32" t="s">
        <v>1301</v>
      </c>
      <c r="I627" s="32" t="s">
        <v>1301</v>
      </c>
      <c r="J627" s="32" t="s">
        <v>1301</v>
      </c>
      <c r="K627" s="32" t="s">
        <v>1301</v>
      </c>
      <c r="L627" s="32" t="s">
        <v>1301</v>
      </c>
      <c r="M627" s="32" t="s">
        <v>1301</v>
      </c>
      <c r="N627" s="32"/>
      <c r="O627" s="32"/>
    </row>
    <row r="628" spans="1:15" ht="15.75" x14ac:dyDescent="0.25">
      <c r="A628" s="31">
        <v>280</v>
      </c>
      <c r="B628" s="32" t="s">
        <v>1199</v>
      </c>
      <c r="C628" s="32" t="s">
        <v>1200</v>
      </c>
      <c r="D628" s="32" t="s">
        <v>87</v>
      </c>
      <c r="E628" s="32" t="s">
        <v>73</v>
      </c>
      <c r="F628" s="32" t="s">
        <v>2031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1188</v>
      </c>
    </row>
    <row r="629" spans="1:15" ht="15.75" x14ac:dyDescent="0.25">
      <c r="A629" s="31">
        <v>753</v>
      </c>
      <c r="B629" s="32" t="s">
        <v>888</v>
      </c>
      <c r="C629" s="32" t="s">
        <v>44</v>
      </c>
      <c r="D629" s="32" t="s">
        <v>72</v>
      </c>
      <c r="E629" s="32" t="s">
        <v>73</v>
      </c>
      <c r="F629" s="32" t="s">
        <v>2031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1185</v>
      </c>
    </row>
    <row r="630" spans="1:15" ht="15.75" x14ac:dyDescent="0.25">
      <c r="A630" s="31">
        <v>754</v>
      </c>
      <c r="B630" s="32" t="s">
        <v>889</v>
      </c>
      <c r="C630" s="32" t="s">
        <v>890</v>
      </c>
      <c r="D630" s="32" t="s">
        <v>72</v>
      </c>
      <c r="E630" s="32" t="s">
        <v>105</v>
      </c>
      <c r="F630" s="32" t="s">
        <v>2031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1205</v>
      </c>
    </row>
    <row r="631" spans="1:15" ht="15.75" x14ac:dyDescent="0.25">
      <c r="A631" s="31">
        <v>755</v>
      </c>
      <c r="B631" s="32" t="s">
        <v>891</v>
      </c>
      <c r="C631" s="32" t="s">
        <v>892</v>
      </c>
      <c r="D631" s="32" t="s">
        <v>72</v>
      </c>
      <c r="E631" s="32" t="s">
        <v>73</v>
      </c>
      <c r="F631" s="32" t="s">
        <v>2031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1190</v>
      </c>
    </row>
    <row r="632" spans="1:15" ht="15.75" x14ac:dyDescent="0.25">
      <c r="A632" s="31">
        <v>756</v>
      </c>
      <c r="B632" s="32" t="s">
        <v>893</v>
      </c>
      <c r="C632" s="32" t="s">
        <v>894</v>
      </c>
      <c r="D632" s="32" t="s">
        <v>72</v>
      </c>
      <c r="E632" s="32" t="s">
        <v>105</v>
      </c>
      <c r="F632" s="32" t="s">
        <v>2031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1180</v>
      </c>
    </row>
    <row r="633" spans="1:15" ht="15.75" x14ac:dyDescent="0.25">
      <c r="A633" s="31">
        <v>757</v>
      </c>
      <c r="B633" s="32" t="s">
        <v>895</v>
      </c>
      <c r="C633" s="32" t="s">
        <v>896</v>
      </c>
      <c r="D633" s="32" t="s">
        <v>72</v>
      </c>
      <c r="E633" s="32" t="s">
        <v>105</v>
      </c>
      <c r="F633" s="32" t="s">
        <v>2031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1204</v>
      </c>
    </row>
    <row r="634" spans="1:15" ht="15.75" x14ac:dyDescent="0.25">
      <c r="A634" s="31">
        <v>758</v>
      </c>
      <c r="B634" s="32" t="s">
        <v>2406</v>
      </c>
      <c r="C634" s="29" t="s">
        <v>2405</v>
      </c>
      <c r="D634" s="29"/>
      <c r="E634" s="29" t="s">
        <v>1276</v>
      </c>
      <c r="F634" s="32" t="s">
        <v>1301</v>
      </c>
      <c r="G634" s="32" t="s">
        <v>1301</v>
      </c>
      <c r="H634" s="32" t="s">
        <v>1301</v>
      </c>
      <c r="I634" s="32" t="s">
        <v>1301</v>
      </c>
      <c r="J634" s="32" t="s">
        <v>1301</v>
      </c>
      <c r="K634" s="32" t="s">
        <v>1301</v>
      </c>
      <c r="L634" s="32" t="s">
        <v>1301</v>
      </c>
      <c r="M634" s="32" t="s">
        <v>1301</v>
      </c>
      <c r="N634" s="32"/>
      <c r="O634" s="32"/>
    </row>
    <row r="635" spans="1:15" ht="15.75" x14ac:dyDescent="0.25">
      <c r="A635" s="31">
        <v>759</v>
      </c>
      <c r="B635" s="32" t="s">
        <v>897</v>
      </c>
      <c r="C635" s="32" t="s">
        <v>898</v>
      </c>
      <c r="D635" s="32" t="s">
        <v>72</v>
      </c>
      <c r="E635" s="32" t="s">
        <v>73</v>
      </c>
      <c r="F635" s="32" t="s">
        <v>2033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760</v>
      </c>
      <c r="B636" s="32" t="s">
        <v>899</v>
      </c>
      <c r="C636" s="32" t="s">
        <v>900</v>
      </c>
      <c r="D636" s="32" t="s">
        <v>72</v>
      </c>
      <c r="E636" s="32" t="s">
        <v>105</v>
      </c>
      <c r="F636" s="32" t="s">
        <v>2031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1180</v>
      </c>
    </row>
    <row r="637" spans="1:15" ht="15.75" x14ac:dyDescent="0.25">
      <c r="A637" s="31">
        <v>761</v>
      </c>
      <c r="B637" s="32" t="s">
        <v>901</v>
      </c>
      <c r="C637" s="32" t="s">
        <v>28</v>
      </c>
      <c r="D637" s="32" t="s">
        <v>72</v>
      </c>
      <c r="E637" s="32" t="s">
        <v>73</v>
      </c>
      <c r="F637" s="32" t="s">
        <v>2031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1185</v>
      </c>
    </row>
    <row r="638" spans="1:15" ht="15.75" x14ac:dyDescent="0.25">
      <c r="A638" s="31">
        <v>784</v>
      </c>
      <c r="B638" s="32" t="s">
        <v>902</v>
      </c>
      <c r="C638" s="32" t="s">
        <v>903</v>
      </c>
      <c r="D638" s="32" t="s">
        <v>72</v>
      </c>
      <c r="E638" s="32" t="s">
        <v>73</v>
      </c>
      <c r="F638" s="32" t="s">
        <v>2031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1186</v>
      </c>
    </row>
    <row r="639" spans="1:15" ht="15.75" x14ac:dyDescent="0.25">
      <c r="A639" s="31">
        <v>769</v>
      </c>
      <c r="B639" s="32" t="s">
        <v>2199</v>
      </c>
      <c r="C639" s="29" t="s">
        <v>2190</v>
      </c>
      <c r="D639" s="29" t="s">
        <v>72</v>
      </c>
      <c r="E639" s="29" t="s">
        <v>73</v>
      </c>
      <c r="F639" s="32" t="s">
        <v>2031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75" x14ac:dyDescent="0.25">
      <c r="A640" s="31">
        <v>770</v>
      </c>
      <c r="B640" s="32" t="s">
        <v>904</v>
      </c>
      <c r="C640" s="32" t="s">
        <v>53</v>
      </c>
      <c r="D640" s="32" t="s">
        <v>72</v>
      </c>
      <c r="E640" s="32" t="s">
        <v>105</v>
      </c>
      <c r="F640" s="32" t="s">
        <v>2031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1208</v>
      </c>
    </row>
    <row r="641" spans="1:15" ht="15.75" x14ac:dyDescent="0.25">
      <c r="A641" s="31">
        <v>771</v>
      </c>
      <c r="B641" s="32" t="s">
        <v>905</v>
      </c>
      <c r="C641" s="32" t="s">
        <v>906</v>
      </c>
      <c r="D641" s="32" t="s">
        <v>72</v>
      </c>
      <c r="E641" s="32" t="s">
        <v>105</v>
      </c>
      <c r="F641" s="32" t="s">
        <v>2031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1180</v>
      </c>
    </row>
    <row r="642" spans="1:15" ht="15.75" x14ac:dyDescent="0.25">
      <c r="A642" s="31">
        <v>785</v>
      </c>
      <c r="B642" s="32" t="s">
        <v>907</v>
      </c>
      <c r="C642" s="32" t="s">
        <v>908</v>
      </c>
      <c r="D642" s="32" t="s">
        <v>72</v>
      </c>
      <c r="E642" s="32" t="s">
        <v>73</v>
      </c>
      <c r="F642" s="32" t="s">
        <v>2031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1185</v>
      </c>
    </row>
    <row r="643" spans="1:15" ht="15.75" x14ac:dyDescent="0.25">
      <c r="A643" s="31">
        <v>786</v>
      </c>
      <c r="B643" s="32" t="s">
        <v>909</v>
      </c>
      <c r="C643" s="32" t="s">
        <v>910</v>
      </c>
      <c r="D643" s="32" t="s">
        <v>72</v>
      </c>
      <c r="E643" s="32" t="s">
        <v>73</v>
      </c>
      <c r="F643" s="32" t="s">
        <v>2033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1184</v>
      </c>
    </row>
    <row r="644" spans="1:15" ht="15.75" x14ac:dyDescent="0.25">
      <c r="A644" s="31">
        <v>789</v>
      </c>
      <c r="B644" s="32" t="s">
        <v>2198</v>
      </c>
      <c r="C644" s="29" t="s">
        <v>2191</v>
      </c>
      <c r="D644" s="29" t="s">
        <v>72</v>
      </c>
      <c r="E644" s="29" t="s">
        <v>82</v>
      </c>
      <c r="F644" s="32" t="s">
        <v>2031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5" x14ac:dyDescent="0.25">
      <c r="A645" s="31">
        <v>791</v>
      </c>
      <c r="B645" s="32" t="s">
        <v>911</v>
      </c>
      <c r="C645" s="32" t="s">
        <v>912</v>
      </c>
      <c r="D645" s="32" t="s">
        <v>130</v>
      </c>
      <c r="E645" s="32" t="s">
        <v>73</v>
      </c>
      <c r="F645" s="32" t="s">
        <v>2031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1188</v>
      </c>
    </row>
    <row r="646" spans="1:15" ht="15.75" x14ac:dyDescent="0.25">
      <c r="A646" s="31">
        <v>792</v>
      </c>
      <c r="B646" s="32" t="s">
        <v>2196</v>
      </c>
      <c r="C646" s="29" t="s">
        <v>2192</v>
      </c>
      <c r="D646" s="29" t="s">
        <v>72</v>
      </c>
      <c r="E646" s="29" t="s">
        <v>73</v>
      </c>
      <c r="F646" s="32" t="s">
        <v>2031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75" x14ac:dyDescent="0.25">
      <c r="A647" s="31">
        <v>793</v>
      </c>
      <c r="B647" s="32" t="s">
        <v>2174</v>
      </c>
      <c r="C647" s="29" t="s">
        <v>2175</v>
      </c>
      <c r="D647" s="29" t="s">
        <v>72</v>
      </c>
      <c r="E647" s="29" t="s">
        <v>73</v>
      </c>
      <c r="F647" s="32" t="s">
        <v>2031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75" x14ac:dyDescent="0.25">
      <c r="A648" s="31">
        <v>794</v>
      </c>
      <c r="B648" s="32" t="s">
        <v>913</v>
      </c>
      <c r="C648" s="32" t="s">
        <v>29</v>
      </c>
      <c r="D648" s="32" t="s">
        <v>72</v>
      </c>
      <c r="E648" s="32" t="s">
        <v>73</v>
      </c>
      <c r="F648" s="32" t="s">
        <v>2031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1188</v>
      </c>
    </row>
    <row r="649" spans="1:15" ht="15.75" x14ac:dyDescent="0.25">
      <c r="A649" s="31">
        <v>795</v>
      </c>
      <c r="B649" s="32" t="s">
        <v>914</v>
      </c>
      <c r="C649" s="32" t="s">
        <v>915</v>
      </c>
      <c r="D649" s="32" t="s">
        <v>87</v>
      </c>
      <c r="E649" s="32" t="s">
        <v>82</v>
      </c>
      <c r="F649" s="32" t="s">
        <v>2031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1191</v>
      </c>
    </row>
    <row r="650" spans="1:15" ht="15.75" x14ac:dyDescent="0.25">
      <c r="A650" s="31">
        <v>797</v>
      </c>
      <c r="B650" s="32" t="s">
        <v>2526</v>
      </c>
      <c r="C650" s="29" t="s">
        <v>2513</v>
      </c>
      <c r="D650" s="29"/>
      <c r="E650" s="29" t="s">
        <v>73</v>
      </c>
      <c r="F650" s="32" t="s">
        <v>1301</v>
      </c>
      <c r="G650" s="32" t="s">
        <v>1301</v>
      </c>
      <c r="H650" s="32" t="s">
        <v>1301</v>
      </c>
      <c r="I650" s="32" t="s">
        <v>1301</v>
      </c>
      <c r="J650" s="32" t="s">
        <v>1301</v>
      </c>
      <c r="K650" s="32" t="s">
        <v>1301</v>
      </c>
      <c r="L650" s="32" t="s">
        <v>1301</v>
      </c>
      <c r="M650" s="32" t="s">
        <v>1301</v>
      </c>
      <c r="N650" s="32" t="s">
        <v>1301</v>
      </c>
      <c r="O650" s="32"/>
    </row>
    <row r="651" spans="1:15" ht="15.75" x14ac:dyDescent="0.25">
      <c r="A651" s="31">
        <v>798</v>
      </c>
      <c r="B651" s="32" t="s">
        <v>916</v>
      </c>
      <c r="C651" s="32" t="s">
        <v>917</v>
      </c>
      <c r="D651" s="32" t="s">
        <v>72</v>
      </c>
      <c r="E651" s="32" t="s">
        <v>105</v>
      </c>
      <c r="F651" s="32" t="s">
        <v>2031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1208</v>
      </c>
    </row>
    <row r="652" spans="1:15" ht="15.75" x14ac:dyDescent="0.25">
      <c r="A652" s="31">
        <v>799</v>
      </c>
      <c r="B652" s="32" t="s">
        <v>918</v>
      </c>
      <c r="C652" s="32" t="s">
        <v>919</v>
      </c>
      <c r="D652" s="32" t="s">
        <v>72</v>
      </c>
      <c r="E652" s="32" t="s">
        <v>105</v>
      </c>
      <c r="F652" s="32" t="s">
        <v>2031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1204</v>
      </c>
    </row>
    <row r="653" spans="1:15" ht="15.75" x14ac:dyDescent="0.25">
      <c r="A653" s="31">
        <v>800</v>
      </c>
      <c r="B653" s="32" t="s">
        <v>920</v>
      </c>
      <c r="C653" s="32" t="s">
        <v>921</v>
      </c>
      <c r="D653" s="32" t="s">
        <v>72</v>
      </c>
      <c r="E653" s="32" t="s">
        <v>73</v>
      </c>
      <c r="F653" s="32" t="s">
        <v>2031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1183</v>
      </c>
    </row>
    <row r="654" spans="1:15" ht="15.75" x14ac:dyDescent="0.25">
      <c r="A654" s="31">
        <v>801</v>
      </c>
      <c r="B654" s="32" t="s">
        <v>922</v>
      </c>
      <c r="C654" s="32" t="s">
        <v>1260</v>
      </c>
      <c r="D654" s="32" t="s">
        <v>72</v>
      </c>
      <c r="E654" s="32" t="s">
        <v>73</v>
      </c>
      <c r="F654" s="32" t="s">
        <v>2033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x14ac:dyDescent="0.25">
      <c r="A655" s="31">
        <v>802</v>
      </c>
      <c r="B655" s="32" t="s">
        <v>923</v>
      </c>
      <c r="C655" s="32" t="s">
        <v>924</v>
      </c>
      <c r="D655" s="32" t="s">
        <v>72</v>
      </c>
      <c r="E655" s="32" t="s">
        <v>82</v>
      </c>
      <c r="F655" s="32" t="s">
        <v>2031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1191</v>
      </c>
    </row>
    <row r="656" spans="1:15" ht="15.75" x14ac:dyDescent="0.25">
      <c r="A656" s="31">
        <v>803</v>
      </c>
      <c r="B656" s="32" t="s">
        <v>925</v>
      </c>
      <c r="C656" s="32" t="s">
        <v>926</v>
      </c>
      <c r="D656" s="32" t="s">
        <v>72</v>
      </c>
      <c r="E656" s="32" t="s">
        <v>82</v>
      </c>
      <c r="F656" s="32" t="s">
        <v>2031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1191</v>
      </c>
    </row>
    <row r="657" spans="1:15" ht="15.75" x14ac:dyDescent="0.25">
      <c r="A657" s="31">
        <v>804</v>
      </c>
      <c r="B657" s="32" t="s">
        <v>927</v>
      </c>
      <c r="C657" s="32" t="s">
        <v>928</v>
      </c>
      <c r="D657" s="32" t="s">
        <v>72</v>
      </c>
      <c r="E657" s="32" t="s">
        <v>82</v>
      </c>
      <c r="F657" s="32" t="s">
        <v>2031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1191</v>
      </c>
    </row>
    <row r="658" spans="1:15" ht="15.75" x14ac:dyDescent="0.25">
      <c r="A658" s="31">
        <v>805</v>
      </c>
      <c r="B658" s="32" t="s">
        <v>929</v>
      </c>
      <c r="C658" s="32" t="s">
        <v>930</v>
      </c>
      <c r="D658" s="32" t="s">
        <v>72</v>
      </c>
      <c r="E658" s="32" t="s">
        <v>105</v>
      </c>
      <c r="F658" s="32" t="s">
        <v>2031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1206</v>
      </c>
    </row>
    <row r="659" spans="1:15" ht="15.75" x14ac:dyDescent="0.25">
      <c r="A659" s="31">
        <v>806</v>
      </c>
      <c r="B659" s="32" t="s">
        <v>931</v>
      </c>
      <c r="C659" s="32" t="s">
        <v>932</v>
      </c>
      <c r="D659" s="32" t="s">
        <v>72</v>
      </c>
      <c r="E659" s="32" t="s">
        <v>105</v>
      </c>
      <c r="F659" s="32" t="s">
        <v>2031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1204</v>
      </c>
    </row>
    <row r="660" spans="1:15" ht="15.75" x14ac:dyDescent="0.25">
      <c r="A660" s="31">
        <v>808</v>
      </c>
      <c r="B660" s="32" t="s">
        <v>933</v>
      </c>
      <c r="C660" s="32" t="s">
        <v>934</v>
      </c>
      <c r="D660" s="32" t="s">
        <v>72</v>
      </c>
      <c r="E660" s="32" t="s">
        <v>105</v>
      </c>
      <c r="F660" s="32" t="s">
        <v>2031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1180</v>
      </c>
    </row>
    <row r="661" spans="1:15" ht="15.75" x14ac:dyDescent="0.25">
      <c r="A661" s="31">
        <v>809</v>
      </c>
      <c r="B661" s="32" t="s">
        <v>2156</v>
      </c>
      <c r="C661" s="29" t="s">
        <v>2157</v>
      </c>
      <c r="D661" s="29"/>
      <c r="E661" s="29" t="s">
        <v>105</v>
      </c>
      <c r="F661" s="32" t="s">
        <v>2031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75" x14ac:dyDescent="0.25">
      <c r="A662" s="31">
        <v>810</v>
      </c>
      <c r="B662" s="32" t="s">
        <v>935</v>
      </c>
      <c r="C662" s="32" t="s">
        <v>936</v>
      </c>
      <c r="D662" s="32" t="s">
        <v>72</v>
      </c>
      <c r="E662" s="32" t="s">
        <v>73</v>
      </c>
      <c r="F662" s="32" t="s">
        <v>2031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1185</v>
      </c>
    </row>
    <row r="663" spans="1:15" ht="15.75" x14ac:dyDescent="0.25">
      <c r="A663" s="31">
        <v>811</v>
      </c>
      <c r="B663" s="32" t="s">
        <v>937</v>
      </c>
      <c r="C663" s="32" t="s">
        <v>938</v>
      </c>
      <c r="D663" s="32" t="s">
        <v>72</v>
      </c>
      <c r="E663" s="32" t="s">
        <v>73</v>
      </c>
      <c r="F663" s="32" t="s">
        <v>2031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1186</v>
      </c>
    </row>
    <row r="664" spans="1:15" ht="15.75" x14ac:dyDescent="0.25">
      <c r="A664" s="31">
        <v>812</v>
      </c>
      <c r="B664" s="32" t="s">
        <v>939</v>
      </c>
      <c r="C664" s="32" t="s">
        <v>940</v>
      </c>
      <c r="D664" s="32" t="s">
        <v>72</v>
      </c>
      <c r="E664" s="32" t="s">
        <v>73</v>
      </c>
      <c r="F664" s="32" t="s">
        <v>2031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1187</v>
      </c>
    </row>
    <row r="665" spans="1:15" ht="15.75" x14ac:dyDescent="0.25">
      <c r="A665" s="31">
        <v>22</v>
      </c>
      <c r="B665" s="32" t="s">
        <v>2159</v>
      </c>
      <c r="C665" s="29" t="s">
        <v>2143</v>
      </c>
      <c r="D665" s="29" t="s">
        <v>72</v>
      </c>
      <c r="E665" s="29" t="s">
        <v>105</v>
      </c>
      <c r="F665" s="32" t="s">
        <v>2031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75" x14ac:dyDescent="0.25">
      <c r="A666" s="31">
        <v>813</v>
      </c>
      <c r="B666" s="32" t="s">
        <v>2161</v>
      </c>
      <c r="C666" s="29" t="s">
        <v>2162</v>
      </c>
      <c r="D666" s="29" t="s">
        <v>72</v>
      </c>
      <c r="E666" s="29" t="s">
        <v>73</v>
      </c>
      <c r="F666" s="32" t="s">
        <v>2031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75" x14ac:dyDescent="0.25">
      <c r="A667" s="31">
        <v>816</v>
      </c>
      <c r="B667" s="32" t="s">
        <v>941</v>
      </c>
      <c r="C667" s="32" t="s">
        <v>942</v>
      </c>
      <c r="D667" s="32" t="s">
        <v>72</v>
      </c>
      <c r="E667" s="32" t="s">
        <v>73</v>
      </c>
      <c r="F667" s="32" t="s">
        <v>2031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1187</v>
      </c>
    </row>
    <row r="668" spans="1:15" ht="15.75" x14ac:dyDescent="0.25">
      <c r="A668" s="31">
        <v>817</v>
      </c>
      <c r="B668" s="32" t="s">
        <v>943</v>
      </c>
      <c r="C668" s="32" t="s">
        <v>944</v>
      </c>
      <c r="D668" s="32" t="s">
        <v>72</v>
      </c>
      <c r="E668" s="32" t="s">
        <v>90</v>
      </c>
      <c r="F668" s="32" t="s">
        <v>2031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1180</v>
      </c>
    </row>
    <row r="669" spans="1:15" ht="15.75" x14ac:dyDescent="0.25">
      <c r="A669" s="31">
        <v>818</v>
      </c>
      <c r="B669" s="32" t="s">
        <v>945</v>
      </c>
      <c r="C669" s="32" t="s">
        <v>946</v>
      </c>
      <c r="D669" s="32" t="s">
        <v>72</v>
      </c>
      <c r="E669" s="32" t="s">
        <v>73</v>
      </c>
      <c r="F669" s="32" t="s">
        <v>2031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819</v>
      </c>
      <c r="B670" s="32" t="s">
        <v>947</v>
      </c>
      <c r="C670" s="32" t="s">
        <v>948</v>
      </c>
      <c r="D670" s="32" t="s">
        <v>72</v>
      </c>
      <c r="E670" s="32" t="s">
        <v>105</v>
      </c>
      <c r="F670" s="32" t="s">
        <v>2031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1204</v>
      </c>
    </row>
    <row r="671" spans="1:15" ht="15.75" x14ac:dyDescent="0.25">
      <c r="A671" s="31">
        <v>821</v>
      </c>
      <c r="B671" s="32" t="s">
        <v>949</v>
      </c>
      <c r="C671" s="32" t="s">
        <v>950</v>
      </c>
      <c r="D671" s="32" t="s">
        <v>72</v>
      </c>
      <c r="E671" s="32" t="s">
        <v>73</v>
      </c>
      <c r="F671" s="32" t="s">
        <v>2033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822</v>
      </c>
      <c r="B672" s="32" t="s">
        <v>951</v>
      </c>
      <c r="C672" s="32" t="s">
        <v>952</v>
      </c>
      <c r="D672" s="32" t="s">
        <v>72</v>
      </c>
      <c r="E672" s="32" t="s">
        <v>82</v>
      </c>
      <c r="F672" s="32" t="s">
        <v>2031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1180</v>
      </c>
    </row>
    <row r="673" spans="1:15" ht="15.75" x14ac:dyDescent="0.25">
      <c r="A673" s="31">
        <v>823</v>
      </c>
      <c r="B673" s="32" t="s">
        <v>953</v>
      </c>
      <c r="C673" s="32" t="s">
        <v>954</v>
      </c>
      <c r="D673" s="32" t="s">
        <v>72</v>
      </c>
      <c r="E673" s="32" t="s">
        <v>90</v>
      </c>
      <c r="F673" s="32" t="s">
        <v>2031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1181</v>
      </c>
    </row>
    <row r="674" spans="1:15" ht="15.75" x14ac:dyDescent="0.25">
      <c r="A674" s="31">
        <v>824</v>
      </c>
      <c r="B674" s="32" t="s">
        <v>955</v>
      </c>
      <c r="C674" s="32" t="s">
        <v>956</v>
      </c>
      <c r="D674" s="32" t="s">
        <v>72</v>
      </c>
      <c r="E674" s="32" t="s">
        <v>82</v>
      </c>
      <c r="F674" s="32" t="s">
        <v>2031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1191</v>
      </c>
    </row>
    <row r="675" spans="1:15" ht="15.75" x14ac:dyDescent="0.25">
      <c r="A675" s="31">
        <v>825</v>
      </c>
      <c r="B675" s="32" t="s">
        <v>957</v>
      </c>
      <c r="C675" s="32" t="s">
        <v>958</v>
      </c>
      <c r="D675" s="32" t="s">
        <v>72</v>
      </c>
      <c r="E675" s="32" t="s">
        <v>90</v>
      </c>
      <c r="F675" s="32" t="s">
        <v>2031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1180</v>
      </c>
    </row>
    <row r="676" spans="1:15" ht="15.75" x14ac:dyDescent="0.25">
      <c r="A676" s="31">
        <v>826</v>
      </c>
      <c r="B676" s="32" t="s">
        <v>959</v>
      </c>
      <c r="C676" s="32" t="s">
        <v>960</v>
      </c>
      <c r="D676" s="32" t="s">
        <v>72</v>
      </c>
      <c r="E676" s="32" t="s">
        <v>73</v>
      </c>
      <c r="F676" s="32" t="s">
        <v>2031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1184</v>
      </c>
    </row>
    <row r="677" spans="1:15" ht="15.75" x14ac:dyDescent="0.25">
      <c r="A677" s="31">
        <v>828</v>
      </c>
      <c r="B677" s="32" t="s">
        <v>961</v>
      </c>
      <c r="C677" s="32" t="s">
        <v>962</v>
      </c>
      <c r="D677" s="32" t="s">
        <v>72</v>
      </c>
      <c r="E677" s="32" t="s">
        <v>73</v>
      </c>
      <c r="F677" s="32" t="s">
        <v>2031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1184</v>
      </c>
    </row>
    <row r="678" spans="1:15" ht="15.75" x14ac:dyDescent="0.25">
      <c r="A678" s="31">
        <v>829</v>
      </c>
      <c r="B678" s="32" t="s">
        <v>963</v>
      </c>
      <c r="C678" s="32" t="s">
        <v>964</v>
      </c>
      <c r="D678" s="32" t="s">
        <v>72</v>
      </c>
      <c r="E678" s="32" t="s">
        <v>90</v>
      </c>
      <c r="F678" s="32" t="s">
        <v>2031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1180</v>
      </c>
    </row>
    <row r="679" spans="1:15" ht="15.75" x14ac:dyDescent="0.25">
      <c r="A679" s="31">
        <v>830</v>
      </c>
      <c r="B679" s="32" t="s">
        <v>965</v>
      </c>
      <c r="C679" s="32" t="s">
        <v>966</v>
      </c>
      <c r="D679" s="32" t="s">
        <v>72</v>
      </c>
      <c r="E679" s="32" t="s">
        <v>82</v>
      </c>
      <c r="F679" s="32" t="s">
        <v>2031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1180</v>
      </c>
    </row>
    <row r="680" spans="1:15" ht="15.75" x14ac:dyDescent="0.25">
      <c r="A680" s="31">
        <v>831</v>
      </c>
      <c r="B680" s="32" t="s">
        <v>967</v>
      </c>
      <c r="C680" s="32" t="s">
        <v>968</v>
      </c>
      <c r="D680" s="32" t="s">
        <v>72</v>
      </c>
      <c r="E680" s="32" t="s">
        <v>90</v>
      </c>
      <c r="F680" s="32" t="s">
        <v>2031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1181</v>
      </c>
    </row>
    <row r="681" spans="1:15" ht="15.75" x14ac:dyDescent="0.25">
      <c r="A681" s="31">
        <v>832</v>
      </c>
      <c r="B681" s="32" t="s">
        <v>969</v>
      </c>
      <c r="C681" s="32" t="s">
        <v>970</v>
      </c>
      <c r="D681" s="32" t="s">
        <v>72</v>
      </c>
      <c r="E681" s="32" t="s">
        <v>105</v>
      </c>
      <c r="F681" s="32" t="s">
        <v>2031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1209</v>
      </c>
    </row>
    <row r="682" spans="1:15" ht="15.75" x14ac:dyDescent="0.25">
      <c r="A682" s="31">
        <v>833</v>
      </c>
      <c r="B682" s="32" t="s">
        <v>971</v>
      </c>
      <c r="C682" s="32" t="s">
        <v>972</v>
      </c>
      <c r="D682" s="32" t="s">
        <v>72</v>
      </c>
      <c r="E682" s="32" t="s">
        <v>73</v>
      </c>
      <c r="F682" s="32" t="s">
        <v>2031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1186</v>
      </c>
    </row>
    <row r="683" spans="1:15" ht="15.75" x14ac:dyDescent="0.25">
      <c r="A683" s="31">
        <v>834</v>
      </c>
      <c r="B683" s="32" t="s">
        <v>973</v>
      </c>
      <c r="C683" s="32" t="s">
        <v>974</v>
      </c>
      <c r="D683" s="32" t="s">
        <v>72</v>
      </c>
      <c r="E683" s="32" t="s">
        <v>73</v>
      </c>
      <c r="F683" s="32" t="s">
        <v>2031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1184</v>
      </c>
    </row>
    <row r="684" spans="1:15" ht="15.75" x14ac:dyDescent="0.25">
      <c r="A684" s="31">
        <v>835</v>
      </c>
      <c r="B684" s="32" t="s">
        <v>975</v>
      </c>
      <c r="C684" s="32" t="s">
        <v>976</v>
      </c>
      <c r="D684" s="32" t="s">
        <v>72</v>
      </c>
      <c r="E684" s="32" t="s">
        <v>73</v>
      </c>
      <c r="F684" s="32" t="s">
        <v>2033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1190</v>
      </c>
    </row>
    <row r="685" spans="1:15" ht="15.75" x14ac:dyDescent="0.25">
      <c r="A685" s="31">
        <v>836</v>
      </c>
      <c r="B685" s="32" t="s">
        <v>977</v>
      </c>
      <c r="C685" s="32" t="s">
        <v>978</v>
      </c>
      <c r="D685" s="32" t="s">
        <v>72</v>
      </c>
      <c r="E685" s="32" t="s">
        <v>73</v>
      </c>
      <c r="F685" s="32" t="s">
        <v>2031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1181</v>
      </c>
    </row>
    <row r="686" spans="1:15" ht="15.75" x14ac:dyDescent="0.25">
      <c r="A686" s="31">
        <v>837</v>
      </c>
      <c r="B686" s="32" t="s">
        <v>2179</v>
      </c>
      <c r="C686" s="29" t="s">
        <v>2501</v>
      </c>
      <c r="D686" s="29"/>
      <c r="E686" s="29" t="s">
        <v>105</v>
      </c>
      <c r="F686" s="32" t="s">
        <v>2031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5" x14ac:dyDescent="0.25">
      <c r="A687" s="31">
        <v>838</v>
      </c>
      <c r="B687" s="32" t="s">
        <v>979</v>
      </c>
      <c r="C687" s="32" t="s">
        <v>980</v>
      </c>
      <c r="D687" s="32" t="s">
        <v>72</v>
      </c>
      <c r="E687" s="32" t="s">
        <v>82</v>
      </c>
      <c r="F687" s="32" t="s">
        <v>2031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1192</v>
      </c>
    </row>
    <row r="688" spans="1:15" ht="31.5" x14ac:dyDescent="0.25">
      <c r="A688" s="31">
        <v>839</v>
      </c>
      <c r="B688" s="32" t="s">
        <v>981</v>
      </c>
      <c r="C688" s="32" t="s">
        <v>982</v>
      </c>
      <c r="D688" s="32" t="s">
        <v>130</v>
      </c>
      <c r="E688" s="32" t="s">
        <v>73</v>
      </c>
      <c r="F688" s="32" t="s">
        <v>2031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1187</v>
      </c>
    </row>
    <row r="689" spans="1:15" ht="15.75" x14ac:dyDescent="0.25">
      <c r="A689" s="31">
        <v>840</v>
      </c>
      <c r="B689" s="32" t="s">
        <v>983</v>
      </c>
      <c r="C689" s="32" t="s">
        <v>984</v>
      </c>
      <c r="D689" s="32" t="s">
        <v>72</v>
      </c>
      <c r="E689" s="32" t="s">
        <v>105</v>
      </c>
      <c r="F689" s="32" t="s">
        <v>2031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1204</v>
      </c>
    </row>
    <row r="690" spans="1:15" ht="15.75" x14ac:dyDescent="0.25">
      <c r="A690" s="31">
        <v>841</v>
      </c>
      <c r="B690" s="32" t="s">
        <v>985</v>
      </c>
      <c r="C690" s="32" t="s">
        <v>986</v>
      </c>
      <c r="D690" s="32" t="s">
        <v>72</v>
      </c>
      <c r="E690" s="32" t="s">
        <v>73</v>
      </c>
      <c r="F690" s="32" t="s">
        <v>2031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1186</v>
      </c>
    </row>
    <row r="691" spans="1:15" ht="15.75" x14ac:dyDescent="0.25">
      <c r="A691" s="31">
        <v>842</v>
      </c>
      <c r="B691" s="32" t="s">
        <v>987</v>
      </c>
      <c r="C691" s="32" t="s">
        <v>988</v>
      </c>
      <c r="D691" s="32" t="s">
        <v>72</v>
      </c>
      <c r="E691" s="32" t="s">
        <v>82</v>
      </c>
      <c r="F691" s="32" t="s">
        <v>2031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1191</v>
      </c>
    </row>
    <row r="692" spans="1:15" ht="15.75" x14ac:dyDescent="0.25">
      <c r="A692" s="31">
        <v>843</v>
      </c>
      <c r="B692" s="32" t="s">
        <v>989</v>
      </c>
      <c r="C692" s="32" t="s">
        <v>990</v>
      </c>
      <c r="D692" s="32" t="s">
        <v>72</v>
      </c>
      <c r="E692" s="32" t="s">
        <v>82</v>
      </c>
      <c r="F692" s="32" t="s">
        <v>2031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1191</v>
      </c>
    </row>
    <row r="693" spans="1:15" ht="15.75" x14ac:dyDescent="0.25">
      <c r="A693" s="29">
        <v>844</v>
      </c>
      <c r="B693" s="29" t="s">
        <v>991</v>
      </c>
      <c r="C693" s="29" t="s">
        <v>992</v>
      </c>
      <c r="D693" s="29" t="s">
        <v>72</v>
      </c>
      <c r="E693" s="29" t="s">
        <v>82</v>
      </c>
      <c r="F693" s="32" t="s">
        <v>2031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1191</v>
      </c>
    </row>
    <row r="694" spans="1:15" ht="15.75" x14ac:dyDescent="0.25">
      <c r="A694" s="31">
        <v>845</v>
      </c>
      <c r="B694" s="32" t="s">
        <v>993</v>
      </c>
      <c r="C694" s="32" t="s">
        <v>55</v>
      </c>
      <c r="D694" s="32" t="s">
        <v>72</v>
      </c>
      <c r="E694" s="32" t="s">
        <v>73</v>
      </c>
      <c r="F694" s="32" t="s">
        <v>2031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15.75" x14ac:dyDescent="0.25">
      <c r="A695" s="31">
        <v>850</v>
      </c>
      <c r="B695" s="32" t="s">
        <v>994</v>
      </c>
      <c r="C695" s="32" t="s">
        <v>995</v>
      </c>
      <c r="D695" s="32" t="s">
        <v>72</v>
      </c>
      <c r="E695" s="32" t="s">
        <v>82</v>
      </c>
      <c r="F695" s="32" t="s">
        <v>2031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1180</v>
      </c>
    </row>
    <row r="696" spans="1:15" ht="15.75" x14ac:dyDescent="0.25">
      <c r="A696" s="31">
        <v>851</v>
      </c>
      <c r="B696" s="32" t="s">
        <v>996</v>
      </c>
      <c r="C696" s="32" t="s">
        <v>997</v>
      </c>
      <c r="D696" s="32" t="s">
        <v>72</v>
      </c>
      <c r="E696" s="32" t="s">
        <v>73</v>
      </c>
      <c r="F696" s="32" t="s">
        <v>2031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1187</v>
      </c>
    </row>
    <row r="697" spans="1:15" ht="15.75" x14ac:dyDescent="0.25">
      <c r="A697" s="31">
        <v>852</v>
      </c>
      <c r="B697" s="32" t="s">
        <v>998</v>
      </c>
      <c r="C697" s="32" t="s">
        <v>999</v>
      </c>
      <c r="D697" s="32" t="s">
        <v>72</v>
      </c>
      <c r="E697" s="32" t="s">
        <v>105</v>
      </c>
      <c r="F697" s="32" t="s">
        <v>2031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1204</v>
      </c>
    </row>
    <row r="698" spans="1:15" ht="15.75" x14ac:dyDescent="0.25">
      <c r="A698" s="31">
        <v>853</v>
      </c>
      <c r="B698" s="32" t="s">
        <v>1000</v>
      </c>
      <c r="C698" s="32" t="s">
        <v>1001</v>
      </c>
      <c r="D698" s="32" t="s">
        <v>72</v>
      </c>
      <c r="E698" s="32" t="s">
        <v>105</v>
      </c>
      <c r="F698" s="32" t="s">
        <v>2031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1205</v>
      </c>
    </row>
    <row r="699" spans="1:15" ht="15.75" x14ac:dyDescent="0.25">
      <c r="A699" s="31">
        <v>854</v>
      </c>
      <c r="B699" s="32" t="s">
        <v>1002</v>
      </c>
      <c r="C699" s="32" t="s">
        <v>1003</v>
      </c>
      <c r="D699" s="32" t="s">
        <v>72</v>
      </c>
      <c r="E699" s="32" t="s">
        <v>105</v>
      </c>
      <c r="F699" s="32" t="s">
        <v>2031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1205</v>
      </c>
    </row>
    <row r="700" spans="1:15" ht="15.75" x14ac:dyDescent="0.25">
      <c r="A700" s="31">
        <v>855</v>
      </c>
      <c r="B700" s="32" t="s">
        <v>1004</v>
      </c>
      <c r="C700" s="32" t="s">
        <v>1005</v>
      </c>
      <c r="D700" s="32" t="s">
        <v>72</v>
      </c>
      <c r="E700" s="32" t="s">
        <v>105</v>
      </c>
      <c r="F700" s="32" t="s">
        <v>2031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1209</v>
      </c>
    </row>
    <row r="701" spans="1:15" ht="15.75" x14ac:dyDescent="0.25">
      <c r="A701" s="31">
        <v>857</v>
      </c>
      <c r="B701" s="32" t="s">
        <v>1006</v>
      </c>
      <c r="C701" s="32" t="s">
        <v>1007</v>
      </c>
      <c r="D701" s="32" t="s">
        <v>72</v>
      </c>
      <c r="E701" s="32" t="s">
        <v>105</v>
      </c>
      <c r="F701" s="32" t="s">
        <v>2031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1204</v>
      </c>
    </row>
    <row r="702" spans="1:15" ht="31.5" x14ac:dyDescent="0.25">
      <c r="A702" s="31">
        <v>858</v>
      </c>
      <c r="B702" s="32" t="s">
        <v>1008</v>
      </c>
      <c r="C702" s="32" t="s">
        <v>1009</v>
      </c>
      <c r="D702" s="32" t="s">
        <v>72</v>
      </c>
      <c r="E702" s="32" t="s">
        <v>73</v>
      </c>
      <c r="F702" s="32" t="s">
        <v>2031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1184</v>
      </c>
    </row>
    <row r="703" spans="1:15" ht="15.75" x14ac:dyDescent="0.25">
      <c r="A703" s="31">
        <v>859</v>
      </c>
      <c r="B703" s="32" t="s">
        <v>1010</v>
      </c>
      <c r="C703" s="32" t="s">
        <v>1011</v>
      </c>
      <c r="D703" s="32" t="s">
        <v>72</v>
      </c>
      <c r="E703" s="32" t="s">
        <v>82</v>
      </c>
      <c r="F703" s="32" t="s">
        <v>2031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1191</v>
      </c>
    </row>
    <row r="704" spans="1:15" ht="15.75" x14ac:dyDescent="0.25">
      <c r="A704" s="31">
        <v>860</v>
      </c>
      <c r="B704" s="32" t="s">
        <v>1012</v>
      </c>
      <c r="C704" s="32" t="s">
        <v>1013</v>
      </c>
      <c r="D704" s="32" t="s">
        <v>72</v>
      </c>
      <c r="E704" s="32" t="s">
        <v>73</v>
      </c>
      <c r="F704" s="32" t="s">
        <v>2031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1186</v>
      </c>
    </row>
    <row r="705" spans="1:15" ht="15.75" x14ac:dyDescent="0.25">
      <c r="A705" s="31">
        <v>861</v>
      </c>
      <c r="B705" s="32" t="s">
        <v>1014</v>
      </c>
      <c r="C705" s="32" t="s">
        <v>1015</v>
      </c>
      <c r="D705" s="32" t="s">
        <v>72</v>
      </c>
      <c r="E705" s="32" t="s">
        <v>73</v>
      </c>
      <c r="F705" s="32" t="s">
        <v>2031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15.75" x14ac:dyDescent="0.25">
      <c r="A706" s="31">
        <v>862</v>
      </c>
      <c r="B706" s="32" t="s">
        <v>1016</v>
      </c>
      <c r="C706" s="32" t="s">
        <v>1017</v>
      </c>
      <c r="D706" s="32" t="s">
        <v>72</v>
      </c>
      <c r="E706" s="32" t="s">
        <v>105</v>
      </c>
      <c r="F706" s="32" t="s">
        <v>2031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1180</v>
      </c>
    </row>
    <row r="707" spans="1:15" ht="31.5" x14ac:dyDescent="0.25">
      <c r="A707" s="31">
        <v>864</v>
      </c>
      <c r="B707" s="32" t="s">
        <v>1018</v>
      </c>
      <c r="C707" s="32" t="s">
        <v>1019</v>
      </c>
      <c r="D707" s="32" t="s">
        <v>72</v>
      </c>
      <c r="E707" s="32" t="s">
        <v>105</v>
      </c>
      <c r="F707" s="32" t="s">
        <v>2031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1210</v>
      </c>
    </row>
    <row r="708" spans="1:15" ht="15.75" x14ac:dyDescent="0.25">
      <c r="A708" s="31">
        <v>865</v>
      </c>
      <c r="B708" s="32" t="s">
        <v>1020</v>
      </c>
      <c r="C708" s="32" t="s">
        <v>1021</v>
      </c>
      <c r="D708" s="32" t="s">
        <v>72</v>
      </c>
      <c r="E708" s="32" t="s">
        <v>73</v>
      </c>
      <c r="F708" s="32" t="s">
        <v>2031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x14ac:dyDescent="0.25">
      <c r="A709" s="31">
        <v>866</v>
      </c>
      <c r="B709" s="32" t="s">
        <v>1022</v>
      </c>
      <c r="C709" s="32" t="s">
        <v>1023</v>
      </c>
      <c r="D709" s="32" t="s">
        <v>72</v>
      </c>
      <c r="E709" s="32" t="s">
        <v>73</v>
      </c>
      <c r="F709" s="32" t="s">
        <v>2031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1184</v>
      </c>
    </row>
    <row r="710" spans="1:15" ht="15.75" x14ac:dyDescent="0.25">
      <c r="A710" s="31">
        <v>867</v>
      </c>
      <c r="B710" s="32" t="s">
        <v>1024</v>
      </c>
      <c r="C710" s="32" t="s">
        <v>1025</v>
      </c>
      <c r="D710" s="32" t="s">
        <v>72</v>
      </c>
      <c r="E710" s="32" t="s">
        <v>82</v>
      </c>
      <c r="F710" s="32" t="s">
        <v>2031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1191</v>
      </c>
    </row>
    <row r="711" spans="1:15" ht="15.75" x14ac:dyDescent="0.25">
      <c r="A711" s="31">
        <v>868</v>
      </c>
      <c r="B711" s="32" t="s">
        <v>1026</v>
      </c>
      <c r="C711" s="32" t="s">
        <v>1027</v>
      </c>
      <c r="D711" s="32" t="s">
        <v>72</v>
      </c>
      <c r="E711" s="32" t="s">
        <v>73</v>
      </c>
      <c r="F711" s="32" t="s">
        <v>2031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15.75" x14ac:dyDescent="0.25">
      <c r="A712" s="31">
        <v>869</v>
      </c>
      <c r="B712" s="32" t="s">
        <v>1028</v>
      </c>
      <c r="C712" s="32" t="s">
        <v>1259</v>
      </c>
      <c r="D712" s="32" t="s">
        <v>72</v>
      </c>
      <c r="E712" s="32" t="s">
        <v>105</v>
      </c>
      <c r="F712" s="32" t="s">
        <v>2031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1180</v>
      </c>
    </row>
    <row r="713" spans="1:15" ht="15.75" x14ac:dyDescent="0.25">
      <c r="A713" s="31">
        <v>870</v>
      </c>
      <c r="B713" s="32" t="s">
        <v>1029</v>
      </c>
      <c r="C713" s="32" t="s">
        <v>1030</v>
      </c>
      <c r="D713" s="32" t="s">
        <v>72</v>
      </c>
      <c r="E713" s="32" t="s">
        <v>90</v>
      </c>
      <c r="F713" s="32" t="s">
        <v>2031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1182</v>
      </c>
    </row>
    <row r="714" spans="1:15" ht="15.75" x14ac:dyDescent="0.25">
      <c r="A714" s="31">
        <v>871</v>
      </c>
      <c r="B714" s="32" t="s">
        <v>2208</v>
      </c>
      <c r="C714" s="29" t="s">
        <v>2209</v>
      </c>
      <c r="D714" s="29" t="s">
        <v>72</v>
      </c>
      <c r="E714" s="29" t="s">
        <v>90</v>
      </c>
      <c r="F714" s="32" t="s">
        <v>1301</v>
      </c>
      <c r="G714" s="32" t="s">
        <v>1301</v>
      </c>
      <c r="H714" s="32" t="s">
        <v>1301</v>
      </c>
      <c r="I714" s="32" t="s">
        <v>1301</v>
      </c>
      <c r="J714" s="32" t="s">
        <v>1301</v>
      </c>
      <c r="K714" s="32" t="s">
        <v>1301</v>
      </c>
      <c r="L714" s="32" t="s">
        <v>1301</v>
      </c>
      <c r="M714" s="32" t="s">
        <v>1301</v>
      </c>
      <c r="N714" s="32"/>
      <c r="O714" s="32"/>
    </row>
    <row r="715" spans="1:15" ht="15.75" x14ac:dyDescent="0.25">
      <c r="A715" s="31">
        <v>872</v>
      </c>
      <c r="B715" s="32" t="s">
        <v>1031</v>
      </c>
      <c r="C715" s="32" t="s">
        <v>1032</v>
      </c>
      <c r="D715" s="32" t="s">
        <v>72</v>
      </c>
      <c r="E715" s="32" t="s">
        <v>105</v>
      </c>
      <c r="F715" s="32" t="s">
        <v>2031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1204</v>
      </c>
    </row>
    <row r="716" spans="1:15" ht="15.75" x14ac:dyDescent="0.25">
      <c r="A716" s="31">
        <v>873</v>
      </c>
      <c r="B716" s="32" t="s">
        <v>1033</v>
      </c>
      <c r="C716" s="32" t="s">
        <v>1034</v>
      </c>
      <c r="D716" s="32" t="s">
        <v>72</v>
      </c>
      <c r="E716" s="32" t="s">
        <v>90</v>
      </c>
      <c r="F716" s="32" t="s">
        <v>2033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1181</v>
      </c>
    </row>
    <row r="717" spans="1:15" ht="15.75" x14ac:dyDescent="0.25">
      <c r="A717" s="31">
        <v>874</v>
      </c>
      <c r="B717" s="32" t="s">
        <v>1035</v>
      </c>
      <c r="C717" s="32" t="s">
        <v>1036</v>
      </c>
      <c r="D717" s="32" t="s">
        <v>72</v>
      </c>
      <c r="E717" s="32" t="s">
        <v>105</v>
      </c>
      <c r="F717" s="32" t="s">
        <v>2031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1180</v>
      </c>
    </row>
    <row r="718" spans="1:15" ht="15.75" x14ac:dyDescent="0.25">
      <c r="A718" s="31">
        <v>875</v>
      </c>
      <c r="B718" s="32" t="s">
        <v>1037</v>
      </c>
      <c r="C718" s="32" t="s">
        <v>1038</v>
      </c>
      <c r="D718" s="32" t="s">
        <v>72</v>
      </c>
      <c r="E718" s="32" t="s">
        <v>73</v>
      </c>
      <c r="F718" s="32" t="s">
        <v>2031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1187</v>
      </c>
    </row>
    <row r="719" spans="1:15" ht="15.75" x14ac:dyDescent="0.25">
      <c r="A719" s="31">
        <v>876</v>
      </c>
      <c r="B719" s="32" t="s">
        <v>1039</v>
      </c>
      <c r="C719" s="32" t="s">
        <v>1040</v>
      </c>
      <c r="D719" s="32" t="s">
        <v>72</v>
      </c>
      <c r="E719" s="32" t="s">
        <v>73</v>
      </c>
      <c r="F719" s="32" t="s">
        <v>2031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1184</v>
      </c>
    </row>
    <row r="720" spans="1:15" ht="31.5" x14ac:dyDescent="0.25">
      <c r="A720" s="31">
        <v>877</v>
      </c>
      <c r="B720" s="32" t="s">
        <v>1041</v>
      </c>
      <c r="C720" s="32" t="s">
        <v>1042</v>
      </c>
      <c r="D720" s="32" t="s">
        <v>72</v>
      </c>
      <c r="E720" s="32" t="s">
        <v>105</v>
      </c>
      <c r="F720" s="32" t="s">
        <v>2031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1210</v>
      </c>
    </row>
    <row r="721" spans="1:15" ht="15.75" x14ac:dyDescent="0.25">
      <c r="A721" s="31">
        <v>878</v>
      </c>
      <c r="B721" s="32" t="s">
        <v>2203</v>
      </c>
      <c r="C721" s="29" t="s">
        <v>2502</v>
      </c>
      <c r="D721" s="29"/>
      <c r="E721" s="29" t="s">
        <v>105</v>
      </c>
      <c r="F721" s="32" t="s">
        <v>1301</v>
      </c>
      <c r="G721" s="32" t="s">
        <v>1301</v>
      </c>
      <c r="H721" s="32" t="s">
        <v>1301</v>
      </c>
      <c r="I721" s="32" t="s">
        <v>1301</v>
      </c>
      <c r="J721" s="32" t="s">
        <v>1301</v>
      </c>
      <c r="K721" s="32" t="s">
        <v>1301</v>
      </c>
      <c r="L721" s="32" t="s">
        <v>1301</v>
      </c>
      <c r="M721" s="32" t="s">
        <v>1301</v>
      </c>
      <c r="N721" s="32"/>
      <c r="O721" s="32"/>
    </row>
    <row r="722" spans="1:15" ht="15.75" x14ac:dyDescent="0.25">
      <c r="A722" s="31">
        <v>879</v>
      </c>
      <c r="B722" s="32" t="s">
        <v>1043</v>
      </c>
      <c r="C722" s="32" t="s">
        <v>1044</v>
      </c>
      <c r="D722" s="32" t="s">
        <v>72</v>
      </c>
      <c r="E722" s="32" t="s">
        <v>73</v>
      </c>
      <c r="F722" s="32" t="s">
        <v>2031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1184</v>
      </c>
    </row>
    <row r="723" spans="1:15" ht="15.75" x14ac:dyDescent="0.25">
      <c r="A723" s="31">
        <v>880</v>
      </c>
      <c r="B723" s="32" t="s">
        <v>1045</v>
      </c>
      <c r="C723" s="32" t="s">
        <v>1046</v>
      </c>
      <c r="D723" s="32" t="s">
        <v>72</v>
      </c>
      <c r="E723" s="32" t="s">
        <v>90</v>
      </c>
      <c r="F723" s="32" t="s">
        <v>2033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1182</v>
      </c>
    </row>
    <row r="724" spans="1:15" ht="15.75" x14ac:dyDescent="0.25">
      <c r="A724" s="31">
        <v>881</v>
      </c>
      <c r="B724" s="32" t="s">
        <v>1047</v>
      </c>
      <c r="C724" s="32" t="s">
        <v>1048</v>
      </c>
      <c r="D724" s="32" t="s">
        <v>72</v>
      </c>
      <c r="E724" s="32" t="s">
        <v>90</v>
      </c>
      <c r="F724" s="32" t="s">
        <v>2031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1180</v>
      </c>
    </row>
    <row r="725" spans="1:15" ht="15.75" x14ac:dyDescent="0.25">
      <c r="A725" s="31">
        <v>882</v>
      </c>
      <c r="B725" s="32" t="s">
        <v>1049</v>
      </c>
      <c r="C725" s="32" t="s">
        <v>1050</v>
      </c>
      <c r="D725" s="32" t="s">
        <v>72</v>
      </c>
      <c r="E725" s="32" t="s">
        <v>105</v>
      </c>
      <c r="F725" s="32" t="s">
        <v>2033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1209</v>
      </c>
    </row>
    <row r="726" spans="1:15" ht="15.75" x14ac:dyDescent="0.25">
      <c r="A726" s="29">
        <v>883</v>
      </c>
      <c r="B726" s="29" t="s">
        <v>1051</v>
      </c>
      <c r="C726" s="29" t="s">
        <v>1052</v>
      </c>
      <c r="D726" s="32" t="s">
        <v>72</v>
      </c>
      <c r="E726" s="32" t="s">
        <v>73</v>
      </c>
      <c r="F726" s="29" t="s">
        <v>2031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1189</v>
      </c>
    </row>
    <row r="727" spans="1:15" ht="15.75" x14ac:dyDescent="0.25">
      <c r="A727" s="31">
        <v>884</v>
      </c>
      <c r="B727" s="32" t="s">
        <v>1053</v>
      </c>
      <c r="C727" s="32" t="s">
        <v>1054</v>
      </c>
      <c r="D727" s="32" t="s">
        <v>72</v>
      </c>
      <c r="E727" s="32" t="s">
        <v>73</v>
      </c>
      <c r="F727" s="32" t="s">
        <v>2031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1190</v>
      </c>
    </row>
    <row r="728" spans="1:15" ht="15.75" x14ac:dyDescent="0.25">
      <c r="A728" s="31">
        <v>885</v>
      </c>
      <c r="B728" s="32" t="s">
        <v>1055</v>
      </c>
      <c r="C728" s="32" t="s">
        <v>1056</v>
      </c>
      <c r="D728" s="32" t="s">
        <v>72</v>
      </c>
      <c r="E728" s="32" t="s">
        <v>90</v>
      </c>
      <c r="F728" s="32" t="s">
        <v>2031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1180</v>
      </c>
    </row>
    <row r="729" spans="1:15" ht="15.75" x14ac:dyDescent="0.25">
      <c r="A729" s="31">
        <v>886</v>
      </c>
      <c r="B729" s="32" t="s">
        <v>1057</v>
      </c>
      <c r="C729" s="32" t="s">
        <v>1058</v>
      </c>
      <c r="D729" s="32" t="s">
        <v>72</v>
      </c>
      <c r="E729" s="32" t="s">
        <v>105</v>
      </c>
      <c r="F729" s="32" t="s">
        <v>2031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1180</v>
      </c>
    </row>
    <row r="730" spans="1:15" ht="15.75" x14ac:dyDescent="0.25">
      <c r="A730" s="31">
        <v>887</v>
      </c>
      <c r="B730" s="32" t="s">
        <v>2195</v>
      </c>
      <c r="C730" s="29" t="s">
        <v>2151</v>
      </c>
      <c r="D730" s="29" t="s">
        <v>72</v>
      </c>
      <c r="E730" s="29" t="s">
        <v>73</v>
      </c>
      <c r="F730" s="32" t="s">
        <v>2031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5" x14ac:dyDescent="0.25">
      <c r="A731" s="31">
        <v>888</v>
      </c>
      <c r="B731" s="32" t="s">
        <v>2201</v>
      </c>
      <c r="C731" s="29" t="s">
        <v>2149</v>
      </c>
      <c r="D731" s="29" t="s">
        <v>72</v>
      </c>
      <c r="E731" s="29" t="s">
        <v>105</v>
      </c>
      <c r="F731" s="32" t="s">
        <v>2033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1210</v>
      </c>
    </row>
    <row r="732" spans="1:15" ht="15.75" x14ac:dyDescent="0.25">
      <c r="A732" s="31">
        <v>889</v>
      </c>
      <c r="B732" s="32" t="s">
        <v>2170</v>
      </c>
      <c r="C732" s="29" t="s">
        <v>2171</v>
      </c>
      <c r="D732" s="29" t="s">
        <v>72</v>
      </c>
      <c r="E732" s="29" t="s">
        <v>73</v>
      </c>
      <c r="F732" s="32" t="s">
        <v>2031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890</v>
      </c>
      <c r="B733" s="32" t="s">
        <v>1059</v>
      </c>
      <c r="C733" s="32" t="s">
        <v>1060</v>
      </c>
      <c r="D733" s="32" t="s">
        <v>72</v>
      </c>
      <c r="E733" s="32" t="s">
        <v>90</v>
      </c>
      <c r="F733" s="32" t="s">
        <v>2031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x14ac:dyDescent="0.25">
      <c r="A734" s="31">
        <v>891</v>
      </c>
      <c r="B734" s="32" t="s">
        <v>1061</v>
      </c>
      <c r="C734" s="32" t="s">
        <v>1062</v>
      </c>
      <c r="D734" s="32" t="s">
        <v>72</v>
      </c>
      <c r="E734" s="32" t="s">
        <v>90</v>
      </c>
      <c r="F734" s="32" t="s">
        <v>2031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1182</v>
      </c>
    </row>
    <row r="735" spans="1:15" ht="15.75" x14ac:dyDescent="0.25">
      <c r="A735" s="31">
        <v>892</v>
      </c>
      <c r="B735" s="32" t="s">
        <v>1063</v>
      </c>
      <c r="C735" s="32" t="s">
        <v>1064</v>
      </c>
      <c r="D735" s="32" t="s">
        <v>72</v>
      </c>
      <c r="E735" s="32" t="s">
        <v>73</v>
      </c>
      <c r="F735" s="32" t="s">
        <v>2031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1184</v>
      </c>
    </row>
    <row r="736" spans="1:15" ht="15.75" x14ac:dyDescent="0.25">
      <c r="A736" s="31">
        <v>893</v>
      </c>
      <c r="B736" s="32" t="s">
        <v>1065</v>
      </c>
      <c r="C736" s="32" t="s">
        <v>1066</v>
      </c>
      <c r="D736" s="32" t="s">
        <v>72</v>
      </c>
      <c r="E736" s="32" t="s">
        <v>82</v>
      </c>
      <c r="F736" s="32" t="s">
        <v>2031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1191</v>
      </c>
    </row>
    <row r="737" spans="1:15" ht="15.75" x14ac:dyDescent="0.25">
      <c r="A737" s="31">
        <v>894</v>
      </c>
      <c r="B737" s="32" t="s">
        <v>2148</v>
      </c>
      <c r="C737" s="29" t="s">
        <v>2147</v>
      </c>
      <c r="D737" s="29"/>
      <c r="E737" s="29" t="s">
        <v>105</v>
      </c>
      <c r="F737" s="32" t="s">
        <v>2031</v>
      </c>
      <c r="G737" s="32" t="s">
        <v>2031</v>
      </c>
      <c r="H737" s="32" t="s">
        <v>2031</v>
      </c>
      <c r="I737" s="32" t="s">
        <v>2020</v>
      </c>
      <c r="J737" s="32" t="s">
        <v>2031</v>
      </c>
      <c r="K737" s="32" t="s">
        <v>2020</v>
      </c>
      <c r="L737" s="32" t="s">
        <v>2020</v>
      </c>
      <c r="M737" s="32" t="s">
        <v>2020</v>
      </c>
      <c r="N737" s="32" t="s">
        <v>2020</v>
      </c>
      <c r="O737" s="32" t="s">
        <v>2020</v>
      </c>
    </row>
    <row r="738" spans="1:15" ht="15.75" x14ac:dyDescent="0.25">
      <c r="A738" s="31">
        <v>895</v>
      </c>
      <c r="B738" s="32" t="s">
        <v>1067</v>
      </c>
      <c r="C738" s="32" t="s">
        <v>1068</v>
      </c>
      <c r="D738" s="32" t="s">
        <v>72</v>
      </c>
      <c r="E738" s="32" t="s">
        <v>105</v>
      </c>
      <c r="F738" s="32" t="s">
        <v>2031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1205</v>
      </c>
    </row>
    <row r="739" spans="1:15" ht="15.75" x14ac:dyDescent="0.25">
      <c r="A739" s="29">
        <v>896</v>
      </c>
      <c r="B739" s="29" t="s">
        <v>1069</v>
      </c>
      <c r="C739" s="29" t="s">
        <v>1070</v>
      </c>
      <c r="D739" s="32" t="s">
        <v>72</v>
      </c>
      <c r="E739" s="32" t="s">
        <v>73</v>
      </c>
      <c r="F739" s="32" t="s">
        <v>2031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1187</v>
      </c>
    </row>
    <row r="740" spans="1:15" ht="15.75" x14ac:dyDescent="0.25">
      <c r="A740" s="31">
        <v>897</v>
      </c>
      <c r="B740" s="32" t="s">
        <v>1071</v>
      </c>
      <c r="C740" s="32" t="s">
        <v>1072</v>
      </c>
      <c r="D740" s="32" t="s">
        <v>72</v>
      </c>
      <c r="E740" s="32" t="s">
        <v>73</v>
      </c>
      <c r="F740" s="32" t="s">
        <v>2031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1187</v>
      </c>
    </row>
    <row r="741" spans="1:15" ht="15.75" x14ac:dyDescent="0.25">
      <c r="A741" s="29">
        <v>899</v>
      </c>
      <c r="B741" s="29" t="s">
        <v>1073</v>
      </c>
      <c r="C741" s="29" t="s">
        <v>1074</v>
      </c>
      <c r="D741" s="32" t="s">
        <v>72</v>
      </c>
      <c r="E741" s="32" t="s">
        <v>82</v>
      </c>
      <c r="F741" s="32" t="s">
        <v>2031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1191</v>
      </c>
    </row>
    <row r="742" spans="1:15" ht="15.75" x14ac:dyDescent="0.25">
      <c r="A742" s="31">
        <v>900</v>
      </c>
      <c r="B742" s="32" t="s">
        <v>1075</v>
      </c>
      <c r="C742" s="32" t="s">
        <v>1076</v>
      </c>
      <c r="D742" s="32" t="s">
        <v>72</v>
      </c>
      <c r="E742" s="32" t="s">
        <v>73</v>
      </c>
      <c r="F742" s="32" t="s">
        <v>2031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1181</v>
      </c>
    </row>
    <row r="743" spans="1:15" ht="15.75" x14ac:dyDescent="0.25">
      <c r="A743" s="31">
        <v>903</v>
      </c>
      <c r="B743" s="32" t="s">
        <v>1077</v>
      </c>
      <c r="C743" s="32" t="s">
        <v>1078</v>
      </c>
      <c r="D743" s="32" t="s">
        <v>72</v>
      </c>
      <c r="E743" s="32" t="s">
        <v>105</v>
      </c>
      <c r="F743" s="32" t="s">
        <v>2031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1209</v>
      </c>
    </row>
    <row r="744" spans="1:15" ht="15.75" x14ac:dyDescent="0.25">
      <c r="A744" s="31">
        <v>905</v>
      </c>
      <c r="B744" s="32" t="s">
        <v>1079</v>
      </c>
      <c r="C744" s="32" t="s">
        <v>1080</v>
      </c>
      <c r="D744" s="32" t="s">
        <v>72</v>
      </c>
      <c r="E744" s="32" t="s">
        <v>105</v>
      </c>
      <c r="F744" s="32" t="s">
        <v>2031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1209</v>
      </c>
    </row>
    <row r="745" spans="1:15" ht="15.75" x14ac:dyDescent="0.25">
      <c r="A745" s="31">
        <v>906</v>
      </c>
      <c r="B745" s="32" t="s">
        <v>1081</v>
      </c>
      <c r="C745" s="32" t="s">
        <v>1082</v>
      </c>
      <c r="D745" s="32" t="s">
        <v>72</v>
      </c>
      <c r="E745" s="32" t="s">
        <v>73</v>
      </c>
      <c r="F745" s="32" t="s">
        <v>2031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1187</v>
      </c>
    </row>
    <row r="746" spans="1:15" ht="15.75" x14ac:dyDescent="0.25">
      <c r="A746" s="31">
        <v>289</v>
      </c>
      <c r="B746" s="32" t="s">
        <v>2230</v>
      </c>
      <c r="C746" s="29" t="s">
        <v>2231</v>
      </c>
      <c r="D746" s="29" t="s">
        <v>87</v>
      </c>
      <c r="E746" s="29" t="s">
        <v>82</v>
      </c>
      <c r="F746" s="32" t="s">
        <v>2031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2020</v>
      </c>
    </row>
    <row r="747" spans="1:15" ht="15.75" x14ac:dyDescent="0.25">
      <c r="A747" s="31">
        <v>911</v>
      </c>
      <c r="B747" s="32" t="s">
        <v>1083</v>
      </c>
      <c r="C747" s="32" t="s">
        <v>1084</v>
      </c>
      <c r="D747" s="32" t="s">
        <v>72</v>
      </c>
      <c r="E747" s="32" t="s">
        <v>73</v>
      </c>
      <c r="F747" s="32" t="s">
        <v>2033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1188</v>
      </c>
    </row>
    <row r="748" spans="1:15" ht="15.75" x14ac:dyDescent="0.25">
      <c r="A748" s="31">
        <v>973</v>
      </c>
      <c r="B748" s="32" t="s">
        <v>1085</v>
      </c>
      <c r="C748" s="32" t="s">
        <v>1086</v>
      </c>
      <c r="D748" s="32" t="s">
        <v>72</v>
      </c>
      <c r="E748" s="32" t="s">
        <v>82</v>
      </c>
      <c r="F748" s="32" t="s">
        <v>2031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1180</v>
      </c>
    </row>
    <row r="749" spans="1:15" ht="15.75" x14ac:dyDescent="0.25">
      <c r="A749" s="31">
        <v>914</v>
      </c>
      <c r="B749" s="32" t="s">
        <v>1087</v>
      </c>
      <c r="C749" s="32" t="s">
        <v>1088</v>
      </c>
      <c r="D749" s="32" t="s">
        <v>72</v>
      </c>
      <c r="E749" s="32" t="s">
        <v>73</v>
      </c>
      <c r="F749" s="32" t="s">
        <v>2031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1185</v>
      </c>
    </row>
    <row r="750" spans="1:15" ht="15.75" x14ac:dyDescent="0.25">
      <c r="A750" s="31">
        <v>918</v>
      </c>
      <c r="B750" s="32" t="s">
        <v>1214</v>
      </c>
      <c r="C750" s="32" t="s">
        <v>1215</v>
      </c>
      <c r="D750" s="32" t="s">
        <v>72</v>
      </c>
      <c r="E750" s="32" t="s">
        <v>73</v>
      </c>
      <c r="F750" s="32" t="s">
        <v>2031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1183</v>
      </c>
    </row>
    <row r="751" spans="1:15" ht="15.75" x14ac:dyDescent="0.25">
      <c r="A751" s="31">
        <v>901</v>
      </c>
      <c r="B751" s="32" t="s">
        <v>1089</v>
      </c>
      <c r="C751" s="32" t="s">
        <v>1090</v>
      </c>
      <c r="D751" s="32" t="s">
        <v>72</v>
      </c>
      <c r="E751" s="32" t="s">
        <v>73</v>
      </c>
      <c r="F751" s="32" t="s">
        <v>2031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1184</v>
      </c>
    </row>
    <row r="752" spans="1:15" ht="15.75" x14ac:dyDescent="0.25">
      <c r="A752" s="31">
        <v>921</v>
      </c>
      <c r="B752" s="32" t="s">
        <v>1091</v>
      </c>
      <c r="C752" s="32" t="s">
        <v>1092</v>
      </c>
      <c r="D752" s="32" t="s">
        <v>72</v>
      </c>
      <c r="E752" s="32" t="s">
        <v>105</v>
      </c>
      <c r="F752" s="32" t="s">
        <v>2031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1206</v>
      </c>
    </row>
    <row r="753" spans="1:15" ht="31.5" x14ac:dyDescent="0.25">
      <c r="A753" s="31">
        <v>923</v>
      </c>
      <c r="B753" s="32" t="s">
        <v>1093</v>
      </c>
      <c r="C753" s="32" t="s">
        <v>1094</v>
      </c>
      <c r="D753" s="32" t="s">
        <v>72</v>
      </c>
      <c r="E753" s="32" t="s">
        <v>82</v>
      </c>
      <c r="F753" s="32" t="s">
        <v>2031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1192</v>
      </c>
    </row>
    <row r="754" spans="1:15" ht="15.75" x14ac:dyDescent="0.25">
      <c r="A754" s="31">
        <v>924</v>
      </c>
      <c r="B754" s="32" t="s">
        <v>2166</v>
      </c>
      <c r="C754" s="29" t="s">
        <v>2169</v>
      </c>
      <c r="D754" s="29" t="s">
        <v>72</v>
      </c>
      <c r="E754" s="29" t="s">
        <v>105</v>
      </c>
      <c r="F754" s="32" t="s">
        <v>2031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75" x14ac:dyDescent="0.25">
      <c r="A755" s="31">
        <v>926</v>
      </c>
      <c r="B755" s="32" t="s">
        <v>2202</v>
      </c>
      <c r="C755" s="29" t="s">
        <v>2503</v>
      </c>
      <c r="D755" s="29"/>
      <c r="E755" s="30" t="s">
        <v>105</v>
      </c>
      <c r="F755" s="32" t="s">
        <v>1301</v>
      </c>
      <c r="G755" s="32" t="s">
        <v>1301</v>
      </c>
      <c r="H755" s="32" t="s">
        <v>1301</v>
      </c>
      <c r="I755" s="32" t="s">
        <v>1301</v>
      </c>
      <c r="J755" s="32" t="s">
        <v>1301</v>
      </c>
      <c r="K755" s="32" t="s">
        <v>1301</v>
      </c>
      <c r="L755" s="32" t="s">
        <v>1301</v>
      </c>
      <c r="M755" s="32" t="s">
        <v>1301</v>
      </c>
      <c r="N755" s="32"/>
      <c r="O755" s="32"/>
    </row>
    <row r="756" spans="1:15" ht="15.75" x14ac:dyDescent="0.25">
      <c r="A756" s="31">
        <v>927</v>
      </c>
      <c r="B756" s="32" t="s">
        <v>1920</v>
      </c>
      <c r="C756" s="32" t="s">
        <v>1928</v>
      </c>
      <c r="D756" s="32" t="s">
        <v>72</v>
      </c>
      <c r="E756" s="32" t="s">
        <v>73</v>
      </c>
      <c r="F756" s="32" t="s">
        <v>2031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2020</v>
      </c>
    </row>
    <row r="757" spans="1:15" ht="15.75" x14ac:dyDescent="0.25">
      <c r="A757" s="31">
        <v>928</v>
      </c>
      <c r="B757" s="32" t="s">
        <v>1906</v>
      </c>
      <c r="C757" s="32" t="s">
        <v>1910</v>
      </c>
      <c r="D757" s="32" t="s">
        <v>72</v>
      </c>
      <c r="E757" s="32" t="s">
        <v>105</v>
      </c>
      <c r="F757" s="32" t="s">
        <v>2031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2020</v>
      </c>
    </row>
    <row r="758" spans="1:15" s="39" customFormat="1" ht="15.75" x14ac:dyDescent="0.25">
      <c r="A758" s="31">
        <v>929</v>
      </c>
      <c r="B758" s="32" t="s">
        <v>1970</v>
      </c>
      <c r="C758" s="32" t="s">
        <v>1929</v>
      </c>
      <c r="D758" s="32" t="s">
        <v>72</v>
      </c>
      <c r="E758" s="32" t="s">
        <v>73</v>
      </c>
      <c r="F758" s="32" t="s">
        <v>2031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2020</v>
      </c>
    </row>
    <row r="759" spans="1:15" s="39" customFormat="1" ht="15.75" x14ac:dyDescent="0.25">
      <c r="A759" s="31">
        <v>930</v>
      </c>
      <c r="B759" s="32" t="s">
        <v>1923</v>
      </c>
      <c r="C759" s="32" t="s">
        <v>1926</v>
      </c>
      <c r="D759" s="32" t="s">
        <v>72</v>
      </c>
      <c r="E759" s="32" t="s">
        <v>73</v>
      </c>
      <c r="F759" s="32" t="s">
        <v>2031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2020</v>
      </c>
    </row>
    <row r="760" spans="1:15" s="39" customFormat="1" ht="15.75" x14ac:dyDescent="0.25">
      <c r="A760" s="31">
        <v>933</v>
      </c>
      <c r="B760" s="32" t="s">
        <v>1949</v>
      </c>
      <c r="C760" s="32" t="s">
        <v>1948</v>
      </c>
      <c r="D760" s="32" t="s">
        <v>72</v>
      </c>
      <c r="E760" s="32" t="s">
        <v>82</v>
      </c>
      <c r="F760" s="32" t="s">
        <v>2031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2020</v>
      </c>
    </row>
    <row r="761" spans="1:15" s="39" customFormat="1" ht="15.75" x14ac:dyDescent="0.25">
      <c r="A761" s="29">
        <v>934</v>
      </c>
      <c r="B761" s="29" t="s">
        <v>1904</v>
      </c>
      <c r="C761" s="29" t="s">
        <v>1905</v>
      </c>
      <c r="D761" s="32" t="s">
        <v>72</v>
      </c>
      <c r="E761" s="32" t="s">
        <v>82</v>
      </c>
      <c r="F761" s="32" t="s">
        <v>2031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2020</v>
      </c>
      <c r="O761" s="29" t="s">
        <v>2020</v>
      </c>
    </row>
    <row r="762" spans="1:15" s="39" customFormat="1" ht="15.75" x14ac:dyDescent="0.25">
      <c r="A762" s="31">
        <v>936</v>
      </c>
      <c r="B762" s="32" t="s">
        <v>1095</v>
      </c>
      <c r="C762" s="32" t="s">
        <v>1096</v>
      </c>
      <c r="D762" s="32" t="s">
        <v>72</v>
      </c>
      <c r="E762" s="32" t="s">
        <v>105</v>
      </c>
      <c r="F762" s="32" t="s">
        <v>2031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1209</v>
      </c>
    </row>
    <row r="763" spans="1:15" s="39" customFormat="1" ht="15.75" x14ac:dyDescent="0.25">
      <c r="A763" s="31">
        <v>937</v>
      </c>
      <c r="B763" s="32" t="s">
        <v>1097</v>
      </c>
      <c r="C763" s="32" t="s">
        <v>1098</v>
      </c>
      <c r="D763" s="32" t="s">
        <v>72</v>
      </c>
      <c r="E763" s="32" t="s">
        <v>105</v>
      </c>
      <c r="F763" s="32" t="s">
        <v>2031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1209</v>
      </c>
    </row>
    <row r="764" spans="1:15" s="39" customFormat="1" ht="15.75" x14ac:dyDescent="0.25">
      <c r="A764" s="31">
        <v>938</v>
      </c>
      <c r="B764" s="32" t="s">
        <v>1099</v>
      </c>
      <c r="C764" s="29" t="s">
        <v>1100</v>
      </c>
      <c r="D764" s="32" t="s">
        <v>72</v>
      </c>
      <c r="E764" s="32" t="s">
        <v>73</v>
      </c>
      <c r="F764" s="32" t="s">
        <v>2031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1189</v>
      </c>
    </row>
    <row r="765" spans="1:15" s="39" customFormat="1" ht="15.75" x14ac:dyDescent="0.25">
      <c r="A765" s="31">
        <v>939</v>
      </c>
      <c r="B765" s="32" t="s">
        <v>1101</v>
      </c>
      <c r="C765" s="32" t="s">
        <v>1102</v>
      </c>
      <c r="D765" s="32" t="s">
        <v>72</v>
      </c>
      <c r="E765" s="32" t="s">
        <v>73</v>
      </c>
      <c r="F765" s="32" t="s">
        <v>2031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1185</v>
      </c>
    </row>
    <row r="766" spans="1:15" s="39" customFormat="1" ht="15.75" x14ac:dyDescent="0.25">
      <c r="A766" s="31">
        <v>941</v>
      </c>
      <c r="B766" s="32" t="s">
        <v>1103</v>
      </c>
      <c r="C766" s="29" t="s">
        <v>1104</v>
      </c>
      <c r="D766" s="32" t="s">
        <v>72</v>
      </c>
      <c r="E766" s="32" t="s">
        <v>105</v>
      </c>
      <c r="F766" s="32" t="s">
        <v>2031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1206</v>
      </c>
    </row>
    <row r="767" spans="1:15" s="39" customFormat="1" ht="15.75" x14ac:dyDescent="0.25">
      <c r="A767" s="31">
        <v>942</v>
      </c>
      <c r="B767" s="32" t="s">
        <v>1105</v>
      </c>
      <c r="C767" s="32" t="s">
        <v>1106</v>
      </c>
      <c r="D767" s="32" t="s">
        <v>72</v>
      </c>
      <c r="E767" s="32" t="s">
        <v>105</v>
      </c>
      <c r="F767" s="32" t="s">
        <v>2031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1209</v>
      </c>
    </row>
    <row r="768" spans="1:15" s="39" customFormat="1" ht="15.75" x14ac:dyDescent="0.25">
      <c r="A768" s="31">
        <v>944</v>
      </c>
      <c r="B768" s="32" t="s">
        <v>1107</v>
      </c>
      <c r="C768" s="29" t="s">
        <v>1108</v>
      </c>
      <c r="D768" s="32" t="s">
        <v>72</v>
      </c>
      <c r="E768" s="32" t="s">
        <v>105</v>
      </c>
      <c r="F768" s="32" t="s">
        <v>2031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1180</v>
      </c>
    </row>
    <row r="769" spans="1:15" s="39" customFormat="1" ht="15.75" x14ac:dyDescent="0.25">
      <c r="A769" s="31">
        <v>945</v>
      </c>
      <c r="B769" s="32" t="s">
        <v>1109</v>
      </c>
      <c r="C769" s="29" t="s">
        <v>1110</v>
      </c>
      <c r="D769" s="32" t="s">
        <v>72</v>
      </c>
      <c r="E769" s="32" t="s">
        <v>82</v>
      </c>
      <c r="F769" s="32" t="s">
        <v>2031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1192</v>
      </c>
    </row>
    <row r="770" spans="1:15" s="39" customFormat="1" ht="15.75" x14ac:dyDescent="0.25">
      <c r="A770" s="31">
        <v>948</v>
      </c>
      <c r="B770" s="32" t="s">
        <v>1111</v>
      </c>
      <c r="C770" s="29" t="s">
        <v>1112</v>
      </c>
      <c r="D770" s="32" t="s">
        <v>87</v>
      </c>
      <c r="E770" s="32" t="s">
        <v>105</v>
      </c>
      <c r="F770" s="32" t="s">
        <v>2031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1210</v>
      </c>
    </row>
    <row r="771" spans="1:15" s="39" customFormat="1" ht="15.75" x14ac:dyDescent="0.25">
      <c r="A771" s="31">
        <v>954</v>
      </c>
      <c r="B771" s="32" t="s">
        <v>1113</v>
      </c>
      <c r="C771" s="29" t="s">
        <v>1114</v>
      </c>
      <c r="D771" s="32" t="s">
        <v>72</v>
      </c>
      <c r="E771" s="32" t="s">
        <v>105</v>
      </c>
      <c r="F771" s="32" t="s">
        <v>2031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1210</v>
      </c>
    </row>
    <row r="772" spans="1:15" s="39" customFormat="1" ht="15.75" x14ac:dyDescent="0.25">
      <c r="A772" s="31">
        <v>955</v>
      </c>
      <c r="B772" s="32" t="s">
        <v>1115</v>
      </c>
      <c r="C772" s="29" t="s">
        <v>1116</v>
      </c>
      <c r="D772" s="32" t="s">
        <v>72</v>
      </c>
      <c r="E772" s="32" t="s">
        <v>73</v>
      </c>
      <c r="F772" s="32" t="s">
        <v>2031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1181</v>
      </c>
    </row>
    <row r="773" spans="1:15" s="39" customFormat="1" ht="15.75" x14ac:dyDescent="0.25">
      <c r="A773" s="31">
        <v>956</v>
      </c>
      <c r="B773" s="32" t="s">
        <v>1117</v>
      </c>
      <c r="C773" s="29" t="s">
        <v>1118</v>
      </c>
      <c r="D773" s="29" t="s">
        <v>72</v>
      </c>
      <c r="E773" s="29" t="s">
        <v>105</v>
      </c>
      <c r="F773" s="32" t="s">
        <v>2031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1210</v>
      </c>
    </row>
    <row r="774" spans="1:15" s="39" customFormat="1" ht="15.75" x14ac:dyDescent="0.25">
      <c r="A774" s="31">
        <v>958</v>
      </c>
      <c r="B774" s="32" t="s">
        <v>1119</v>
      </c>
      <c r="C774" s="29" t="s">
        <v>1120</v>
      </c>
      <c r="D774" s="32" t="s">
        <v>72</v>
      </c>
      <c r="E774" s="32" t="s">
        <v>73</v>
      </c>
      <c r="F774" s="32" t="s">
        <v>2031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1189</v>
      </c>
    </row>
    <row r="775" spans="1:15" s="39" customFormat="1" ht="15.75" x14ac:dyDescent="0.25">
      <c r="A775" s="31">
        <v>959</v>
      </c>
      <c r="B775" s="32" t="s">
        <v>2172</v>
      </c>
      <c r="C775" s="29" t="s">
        <v>2176</v>
      </c>
      <c r="D775" s="29" t="s">
        <v>72</v>
      </c>
      <c r="E775" s="29" t="s">
        <v>82</v>
      </c>
      <c r="F775" s="32" t="s">
        <v>2031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39" customFormat="1" ht="15.75" x14ac:dyDescent="0.25">
      <c r="A776" s="31">
        <v>960</v>
      </c>
      <c r="B776" s="32" t="s">
        <v>1121</v>
      </c>
      <c r="C776" s="29" t="s">
        <v>1122</v>
      </c>
      <c r="D776" s="32" t="s">
        <v>72</v>
      </c>
      <c r="E776" s="32" t="s">
        <v>90</v>
      </c>
      <c r="F776" s="32" t="s">
        <v>2031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1180</v>
      </c>
    </row>
    <row r="777" spans="1:15" s="39" customFormat="1" ht="15.75" x14ac:dyDescent="0.25">
      <c r="A777" s="31">
        <v>962</v>
      </c>
      <c r="B777" s="32" t="s">
        <v>1123</v>
      </c>
      <c r="C777" s="29" t="s">
        <v>1124</v>
      </c>
      <c r="D777" s="32" t="s">
        <v>72</v>
      </c>
      <c r="E777" s="32" t="s">
        <v>90</v>
      </c>
      <c r="F777" s="32" t="s">
        <v>2031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1180</v>
      </c>
    </row>
    <row r="778" spans="1:15" s="39" customFormat="1" ht="15.75" x14ac:dyDescent="0.25">
      <c r="A778" s="31">
        <v>963</v>
      </c>
      <c r="B778" s="32" t="s">
        <v>1125</v>
      </c>
      <c r="C778" s="29" t="s">
        <v>1126</v>
      </c>
      <c r="D778" s="32" t="s">
        <v>72</v>
      </c>
      <c r="E778" s="32" t="s">
        <v>82</v>
      </c>
      <c r="F778" s="32" t="s">
        <v>2031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1191</v>
      </c>
    </row>
    <row r="779" spans="1:15" s="39" customFormat="1" ht="15.75" x14ac:dyDescent="0.25">
      <c r="A779" s="31">
        <v>964</v>
      </c>
      <c r="B779" s="32" t="s">
        <v>1127</v>
      </c>
      <c r="C779" s="29" t="s">
        <v>1128</v>
      </c>
      <c r="D779" s="32" t="s">
        <v>72</v>
      </c>
      <c r="E779" s="32" t="s">
        <v>105</v>
      </c>
      <c r="F779" s="32" t="s">
        <v>2031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1206</v>
      </c>
    </row>
    <row r="780" spans="1:15" s="39" customFormat="1" ht="15.75" x14ac:dyDescent="0.25">
      <c r="A780" s="31">
        <v>965</v>
      </c>
      <c r="B780" s="32" t="s">
        <v>1129</v>
      </c>
      <c r="C780" s="29" t="s">
        <v>2124</v>
      </c>
      <c r="D780" s="32" t="s">
        <v>72</v>
      </c>
      <c r="E780" s="32" t="s">
        <v>105</v>
      </c>
      <c r="F780" s="32" t="s">
        <v>2031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2125</v>
      </c>
    </row>
    <row r="781" spans="1:15" s="39" customFormat="1" ht="15.75" x14ac:dyDescent="0.25">
      <c r="A781" s="31">
        <v>966</v>
      </c>
      <c r="B781" s="32" t="s">
        <v>2155</v>
      </c>
      <c r="C781" s="32" t="s">
        <v>2144</v>
      </c>
      <c r="D781" s="32" t="s">
        <v>72</v>
      </c>
      <c r="E781" s="32" t="s">
        <v>73</v>
      </c>
      <c r="F781" s="32" t="s">
        <v>2031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39" customFormat="1" ht="15.75" x14ac:dyDescent="0.25">
      <c r="A782" s="31">
        <v>967</v>
      </c>
      <c r="B782" s="32" t="s">
        <v>1130</v>
      </c>
      <c r="C782" s="29" t="s">
        <v>1131</v>
      </c>
      <c r="D782" s="32" t="s">
        <v>72</v>
      </c>
      <c r="E782" s="32" t="s">
        <v>73</v>
      </c>
      <c r="F782" s="32" t="s">
        <v>2031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1187</v>
      </c>
    </row>
    <row r="783" spans="1:15" s="39" customFormat="1" ht="15.75" x14ac:dyDescent="0.25">
      <c r="A783" s="31">
        <v>970</v>
      </c>
      <c r="B783" s="32" t="s">
        <v>1132</v>
      </c>
      <c r="C783" s="29" t="s">
        <v>1133</v>
      </c>
      <c r="D783" s="29" t="s">
        <v>72</v>
      </c>
      <c r="E783" s="29" t="s">
        <v>90</v>
      </c>
      <c r="F783" s="32" t="s">
        <v>2031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1181</v>
      </c>
    </row>
    <row r="784" spans="1:15" s="66" customFormat="1" ht="15.75" x14ac:dyDescent="0.25">
      <c r="A784" s="31">
        <v>912</v>
      </c>
      <c r="B784" s="32" t="s">
        <v>1134</v>
      </c>
      <c r="C784" s="29" t="s">
        <v>1135</v>
      </c>
      <c r="D784" s="32" t="s">
        <v>72</v>
      </c>
      <c r="E784" s="32" t="s">
        <v>82</v>
      </c>
      <c r="F784" s="32" t="s">
        <v>2033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1192</v>
      </c>
    </row>
    <row r="785" spans="1:15" s="66" customFormat="1" ht="15.75" x14ac:dyDescent="0.25">
      <c r="A785" s="31">
        <v>974</v>
      </c>
      <c r="B785" s="32" t="s">
        <v>1136</v>
      </c>
      <c r="C785" s="29" t="s">
        <v>1137</v>
      </c>
      <c r="D785" s="32" t="s">
        <v>72</v>
      </c>
      <c r="E785" s="29" t="s">
        <v>73</v>
      </c>
      <c r="F785" s="32" t="s">
        <v>2031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1184</v>
      </c>
    </row>
    <row r="786" spans="1:15" s="66" customFormat="1" ht="15.75" x14ac:dyDescent="0.25">
      <c r="A786" s="31">
        <v>977</v>
      </c>
      <c r="B786" s="32" t="s">
        <v>1898</v>
      </c>
      <c r="C786" s="29" t="s">
        <v>1899</v>
      </c>
      <c r="D786" s="32" t="s">
        <v>72</v>
      </c>
      <c r="E786" s="29" t="s">
        <v>73</v>
      </c>
      <c r="F786" s="32" t="s">
        <v>2031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2020</v>
      </c>
    </row>
    <row r="787" spans="1:15" s="66" customFormat="1" ht="15.75" x14ac:dyDescent="0.25">
      <c r="A787" s="31">
        <v>978</v>
      </c>
      <c r="B787" s="32" t="s">
        <v>1138</v>
      </c>
      <c r="C787" s="29" t="s">
        <v>1139</v>
      </c>
      <c r="D787" s="32" t="s">
        <v>72</v>
      </c>
      <c r="E787" s="29" t="s">
        <v>73</v>
      </c>
      <c r="F787" s="32" t="s">
        <v>2031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1188</v>
      </c>
    </row>
    <row r="788" spans="1:15" s="66" customFormat="1" ht="15.75" x14ac:dyDescent="0.25">
      <c r="A788" s="31">
        <v>979</v>
      </c>
      <c r="B788" s="32" t="s">
        <v>1140</v>
      </c>
      <c r="C788" s="29" t="s">
        <v>1141</v>
      </c>
      <c r="D788" s="32" t="s">
        <v>72</v>
      </c>
      <c r="E788" s="29" t="s">
        <v>73</v>
      </c>
      <c r="F788" s="32" t="s">
        <v>2031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1181</v>
      </c>
    </row>
    <row r="789" spans="1:15" s="66" customFormat="1" ht="15.75" x14ac:dyDescent="0.25">
      <c r="A789" s="31">
        <v>980</v>
      </c>
      <c r="B789" s="32" t="s">
        <v>1142</v>
      </c>
      <c r="C789" s="29" t="s">
        <v>1143</v>
      </c>
      <c r="D789" s="32" t="s">
        <v>72</v>
      </c>
      <c r="E789" s="29" t="s">
        <v>73</v>
      </c>
      <c r="F789" s="32" t="s">
        <v>2031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1186</v>
      </c>
    </row>
    <row r="790" spans="1:15" s="66" customFormat="1" ht="15.75" x14ac:dyDescent="0.25">
      <c r="A790" s="31">
        <v>981</v>
      </c>
      <c r="B790" s="32" t="s">
        <v>1144</v>
      </c>
      <c r="C790" s="29" t="s">
        <v>1145</v>
      </c>
      <c r="D790" s="32" t="s">
        <v>72</v>
      </c>
      <c r="E790" s="29" t="s">
        <v>73</v>
      </c>
      <c r="F790" s="32" t="s">
        <v>2031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1186</v>
      </c>
    </row>
    <row r="791" spans="1:15" s="66" customFormat="1" ht="15.75" x14ac:dyDescent="0.25">
      <c r="A791" s="31">
        <v>983</v>
      </c>
      <c r="B791" s="32" t="s">
        <v>1146</v>
      </c>
      <c r="C791" s="29" t="s">
        <v>1147</v>
      </c>
      <c r="D791" s="32" t="s">
        <v>72</v>
      </c>
      <c r="E791" s="32" t="s">
        <v>73</v>
      </c>
      <c r="F791" s="32" t="s">
        <v>2031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1187</v>
      </c>
    </row>
    <row r="792" spans="1:15" s="66" customFormat="1" ht="15.75" x14ac:dyDescent="0.25">
      <c r="A792" s="31">
        <v>984</v>
      </c>
      <c r="B792" s="32" t="s">
        <v>1148</v>
      </c>
      <c r="C792" s="29" t="s">
        <v>1149</v>
      </c>
      <c r="D792" s="29" t="s">
        <v>72</v>
      </c>
      <c r="E792" s="29" t="s">
        <v>90</v>
      </c>
      <c r="F792" s="32" t="s">
        <v>2031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1182</v>
      </c>
    </row>
    <row r="793" spans="1:15" s="93" customFormat="1" ht="15.75" x14ac:dyDescent="0.25">
      <c r="A793" s="109">
        <v>985</v>
      </c>
      <c r="B793" s="110" t="s">
        <v>1150</v>
      </c>
      <c r="C793" s="111" t="s">
        <v>1151</v>
      </c>
      <c r="D793" s="111" t="s">
        <v>72</v>
      </c>
      <c r="E793" s="111" t="s">
        <v>105</v>
      </c>
      <c r="F793" s="32" t="s">
        <v>2031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110" t="s">
        <v>1180</v>
      </c>
    </row>
    <row r="794" spans="1:15" s="93" customFormat="1" ht="15.75" x14ac:dyDescent="0.25">
      <c r="A794" s="109">
        <v>986</v>
      </c>
      <c r="B794" s="110" t="s">
        <v>1152</v>
      </c>
      <c r="C794" s="111" t="s">
        <v>1153</v>
      </c>
      <c r="D794" s="110" t="s">
        <v>72</v>
      </c>
      <c r="E794" s="110" t="s">
        <v>105</v>
      </c>
      <c r="F794" s="32" t="s">
        <v>2031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110" t="s">
        <v>1209</v>
      </c>
    </row>
    <row r="795" spans="1:15" s="93" customFormat="1" ht="15.75" x14ac:dyDescent="0.25">
      <c r="A795" s="109">
        <v>987</v>
      </c>
      <c r="B795" s="110" t="s">
        <v>1154</v>
      </c>
      <c r="C795" s="111" t="s">
        <v>1155</v>
      </c>
      <c r="D795" s="110" t="s">
        <v>72</v>
      </c>
      <c r="E795" s="110" t="s">
        <v>105</v>
      </c>
      <c r="F795" s="32" t="s">
        <v>2031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110" t="s">
        <v>1209</v>
      </c>
    </row>
    <row r="796" spans="1:15" s="93" customFormat="1" ht="15.75" x14ac:dyDescent="0.25">
      <c r="A796" s="109">
        <v>988</v>
      </c>
      <c r="B796" s="110" t="s">
        <v>1156</v>
      </c>
      <c r="C796" s="111" t="s">
        <v>1157</v>
      </c>
      <c r="D796" s="111" t="s">
        <v>72</v>
      </c>
      <c r="E796" s="111" t="s">
        <v>73</v>
      </c>
      <c r="F796" s="32" t="s">
        <v>2031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110" t="s">
        <v>1186</v>
      </c>
    </row>
    <row r="797" spans="1:15" s="93" customFormat="1" ht="15.75" x14ac:dyDescent="0.25">
      <c r="A797" s="109">
        <v>989</v>
      </c>
      <c r="B797" s="110" t="s">
        <v>1158</v>
      </c>
      <c r="C797" s="111" t="s">
        <v>1159</v>
      </c>
      <c r="D797" s="111" t="s">
        <v>72</v>
      </c>
      <c r="E797" s="111" t="s">
        <v>73</v>
      </c>
      <c r="F797" s="32" t="s">
        <v>2031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110" t="s">
        <v>1184</v>
      </c>
    </row>
    <row r="798" spans="1:15" s="93" customFormat="1" ht="15.75" x14ac:dyDescent="0.25">
      <c r="A798" s="109">
        <v>742</v>
      </c>
      <c r="B798" s="110" t="s">
        <v>1160</v>
      </c>
      <c r="C798" s="111" t="s">
        <v>1161</v>
      </c>
      <c r="D798" s="111" t="s">
        <v>72</v>
      </c>
      <c r="E798" s="111" t="s">
        <v>82</v>
      </c>
      <c r="F798" s="32" t="s">
        <v>2031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110" t="s">
        <v>1191</v>
      </c>
    </row>
    <row r="799" spans="1:15" s="93" customFormat="1" ht="15.75" x14ac:dyDescent="0.25">
      <c r="A799" s="109">
        <v>991</v>
      </c>
      <c r="B799" s="110" t="s">
        <v>1162</v>
      </c>
      <c r="C799" s="111" t="s">
        <v>1163</v>
      </c>
      <c r="D799" s="111" t="s">
        <v>72</v>
      </c>
      <c r="E799" s="111" t="s">
        <v>105</v>
      </c>
      <c r="F799" s="32" t="s">
        <v>2031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110" t="s">
        <v>1180</v>
      </c>
    </row>
    <row r="800" spans="1:15" s="93" customFormat="1" ht="15.75" x14ac:dyDescent="0.25">
      <c r="A800" s="109">
        <v>715</v>
      </c>
      <c r="B800" s="110" t="s">
        <v>1164</v>
      </c>
      <c r="C800" s="111" t="s">
        <v>1165</v>
      </c>
      <c r="D800" s="111" t="s">
        <v>72</v>
      </c>
      <c r="E800" s="111" t="s">
        <v>73</v>
      </c>
      <c r="F800" s="32" t="s">
        <v>2031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110" t="s">
        <v>1185</v>
      </c>
    </row>
    <row r="801" spans="1:15" s="93" customFormat="1" ht="15.75" x14ac:dyDescent="0.25">
      <c r="A801" s="109">
        <v>993</v>
      </c>
      <c r="B801" s="110" t="s">
        <v>1166</v>
      </c>
      <c r="C801" s="111" t="s">
        <v>1167</v>
      </c>
      <c r="D801" s="111" t="s">
        <v>72</v>
      </c>
      <c r="E801" s="111" t="s">
        <v>73</v>
      </c>
      <c r="F801" s="32" t="s">
        <v>2031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110" t="s">
        <v>1190</v>
      </c>
    </row>
    <row r="802" spans="1:15" s="93" customFormat="1" ht="15.75" x14ac:dyDescent="0.25">
      <c r="A802" s="109">
        <v>994</v>
      </c>
      <c r="B802" s="110" t="s">
        <v>1889</v>
      </c>
      <c r="C802" s="111" t="s">
        <v>1888</v>
      </c>
      <c r="D802" s="111" t="s">
        <v>72</v>
      </c>
      <c r="E802" s="111" t="s">
        <v>73</v>
      </c>
      <c r="F802" s="32" t="s">
        <v>2031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110" t="s">
        <v>2020</v>
      </c>
    </row>
    <row r="803" spans="1:15" s="93" customFormat="1" ht="15.75" x14ac:dyDescent="0.25">
      <c r="A803" s="109">
        <v>545</v>
      </c>
      <c r="B803" s="110" t="s">
        <v>1168</v>
      </c>
      <c r="C803" s="111" t="s">
        <v>1169</v>
      </c>
      <c r="D803" s="111" t="s">
        <v>72</v>
      </c>
      <c r="E803" s="111" t="s">
        <v>73</v>
      </c>
      <c r="F803" s="32" t="s">
        <v>2031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110" t="s">
        <v>1188</v>
      </c>
    </row>
    <row r="804" spans="1:15" s="93" customFormat="1" ht="15.75" x14ac:dyDescent="0.25">
      <c r="A804" s="109">
        <v>996</v>
      </c>
      <c r="B804" s="110" t="s">
        <v>1193</v>
      </c>
      <c r="C804" s="111" t="s">
        <v>1194</v>
      </c>
      <c r="D804" s="111" t="s">
        <v>72</v>
      </c>
      <c r="E804" s="111" t="s">
        <v>73</v>
      </c>
      <c r="F804" s="32" t="s">
        <v>2031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110" t="s">
        <v>1184</v>
      </c>
    </row>
    <row r="805" spans="1:15" s="93" customFormat="1" ht="15.75" x14ac:dyDescent="0.25">
      <c r="A805" s="109">
        <v>724</v>
      </c>
      <c r="B805" s="110" t="s">
        <v>1170</v>
      </c>
      <c r="C805" s="111" t="s">
        <v>1171</v>
      </c>
      <c r="D805" s="111" t="s">
        <v>72</v>
      </c>
      <c r="E805" s="111" t="s">
        <v>73</v>
      </c>
      <c r="F805" s="32" t="s">
        <v>2031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110" t="s">
        <v>1185</v>
      </c>
    </row>
    <row r="806" spans="1:15" s="66" customFormat="1" ht="15.75" x14ac:dyDescent="0.25">
      <c r="A806" s="31">
        <v>725</v>
      </c>
      <c r="B806" s="32" t="s">
        <v>1172</v>
      </c>
      <c r="C806" s="29" t="s">
        <v>1173</v>
      </c>
      <c r="D806" s="29" t="s">
        <v>72</v>
      </c>
      <c r="E806" s="29" t="s">
        <v>73</v>
      </c>
      <c r="F806" s="32" t="s">
        <v>2031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1185</v>
      </c>
    </row>
    <row r="807" spans="1:15" ht="15.75" x14ac:dyDescent="0.25">
      <c r="A807" s="84">
        <v>726</v>
      </c>
      <c r="B807" s="32" t="s">
        <v>1174</v>
      </c>
      <c r="C807" s="29" t="s">
        <v>1175</v>
      </c>
      <c r="D807" s="29" t="s">
        <v>72</v>
      </c>
      <c r="E807" s="112" t="s">
        <v>73</v>
      </c>
      <c r="F807" s="32" t="s">
        <v>2031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1185</v>
      </c>
    </row>
    <row r="808" spans="1:15" ht="15.75" x14ac:dyDescent="0.25">
      <c r="A808" s="84">
        <v>166</v>
      </c>
      <c r="B808" s="133" t="s">
        <v>2546</v>
      </c>
      <c r="E808" s="29" t="s">
        <v>1276</v>
      </c>
      <c r="F808" s="32" t="s">
        <v>1301</v>
      </c>
      <c r="G808" s="32" t="s">
        <v>1301</v>
      </c>
      <c r="H808" s="32" t="s">
        <v>1301</v>
      </c>
      <c r="I808" s="32" t="s">
        <v>1301</v>
      </c>
      <c r="J808" s="32" t="s">
        <v>1301</v>
      </c>
      <c r="K808" s="32" t="s">
        <v>1301</v>
      </c>
      <c r="L808" s="32" t="s">
        <v>1301</v>
      </c>
      <c r="M808" s="32" t="s">
        <v>1301</v>
      </c>
      <c r="N808" s="32"/>
      <c r="O808" s="32"/>
    </row>
    <row r="809" spans="1:15" ht="15.75" x14ac:dyDescent="0.25">
      <c r="A809" s="84">
        <v>361</v>
      </c>
      <c r="B809" s="133" t="s">
        <v>2563</v>
      </c>
      <c r="E809" s="29" t="s">
        <v>1276</v>
      </c>
      <c r="F809" s="32" t="s">
        <v>1301</v>
      </c>
      <c r="G809" s="32" t="s">
        <v>1301</v>
      </c>
      <c r="H809" s="32" t="s">
        <v>1301</v>
      </c>
      <c r="I809" s="32" t="s">
        <v>1301</v>
      </c>
      <c r="J809" s="32" t="s">
        <v>1301</v>
      </c>
      <c r="K809" s="32" t="s">
        <v>1301</v>
      </c>
      <c r="L809" s="32" t="s">
        <v>1301</v>
      </c>
      <c r="M809" s="32" t="s">
        <v>1301</v>
      </c>
    </row>
  </sheetData>
  <autoFilter ref="A1:O807" xr:uid="{00000000-0009-0000-0000-000009000000}">
    <sortState xmlns:xlrd2="http://schemas.microsoft.com/office/spreadsheetml/2017/richdata2" ref="A2:O807">
      <sortCondition sortBy="cellColor" ref="A1:A807" dxfId="254"/>
    </sortState>
  </autoFilter>
  <sortState xmlns:xlrd2="http://schemas.microsoft.com/office/spreadsheetml/2017/richdata2"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17" priority="2"/>
  </conditionalFormatting>
  <conditionalFormatting sqref="B1:B1048576">
    <cfRule type="duplicateValues" dxfId="16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defaultColWidth="11.42578125" defaultRowHeight="15" x14ac:dyDescent="0.25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"/>
  <dimension ref="A1:I91"/>
  <sheetViews>
    <sheetView workbookViewId="0">
      <selection activeCell="I22" sqref="I22"/>
    </sheetView>
  </sheetViews>
  <sheetFormatPr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91" t="s">
        <v>0</v>
      </c>
      <c r="B1" s="192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93" t="s">
        <v>8</v>
      </c>
      <c r="B9" s="194"/>
    </row>
    <row r="10" spans="1:9" x14ac:dyDescent="0.35">
      <c r="A10" s="8" t="s">
        <v>2010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95" t="s">
        <v>9</v>
      </c>
      <c r="B14" s="196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2301</v>
      </c>
      <c r="C70" s="3" t="s">
        <v>2302</v>
      </c>
      <c r="D70" s="3" t="s">
        <v>2303</v>
      </c>
    </row>
    <row r="71" spans="1:5" x14ac:dyDescent="0.35">
      <c r="A71" s="3" t="s">
        <v>2304</v>
      </c>
      <c r="B71" s="3" t="s">
        <v>2305</v>
      </c>
      <c r="C71" s="3" t="s">
        <v>2306</v>
      </c>
      <c r="D71" s="3" t="s">
        <v>2307</v>
      </c>
    </row>
    <row r="72" spans="1:5" x14ac:dyDescent="0.35">
      <c r="A72" s="3" t="s">
        <v>2308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11.42578125" defaultRowHeight="15" x14ac:dyDescent="0.25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topLeftCell="B22" workbookViewId="0"/>
  </sheetViews>
  <sheetFormatPr defaultColWidth="11.42578125" defaultRowHeight="15" x14ac:dyDescent="0.25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4</vt:i4>
      </vt:variant>
    </vt:vector>
  </HeadingPairs>
  <TitlesOfParts>
    <vt:vector size="16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Victor Manuel Peguero Solano</cp:lastModifiedBy>
  <cp:lastPrinted>2021-05-25T15:11:04Z</cp:lastPrinted>
  <dcterms:created xsi:type="dcterms:W3CDTF">2014-10-01T23:18:29Z</dcterms:created>
  <dcterms:modified xsi:type="dcterms:W3CDTF">2021-06-12T19:12:00Z</dcterms:modified>
</cp:coreProperties>
</file>