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1" l="1"/>
  <c r="G126" i="1"/>
  <c r="H126" i="1"/>
  <c r="I126" i="1"/>
  <c r="J126" i="1"/>
  <c r="K126" i="1"/>
  <c r="F127" i="1"/>
  <c r="G127" i="1"/>
  <c r="H127" i="1"/>
  <c r="I127" i="1"/>
  <c r="J127" i="1"/>
  <c r="K127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47" i="1"/>
  <c r="G147" i="1"/>
  <c r="H147" i="1"/>
  <c r="I147" i="1"/>
  <c r="J147" i="1"/>
  <c r="K147" i="1"/>
  <c r="F70" i="1"/>
  <c r="G70" i="1"/>
  <c r="H70" i="1"/>
  <c r="I70" i="1"/>
  <c r="J70" i="1"/>
  <c r="K70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5" i="1"/>
  <c r="G5" i="1"/>
  <c r="H5" i="1"/>
  <c r="I5" i="1"/>
  <c r="J5" i="1"/>
  <c r="K5" i="1"/>
  <c r="F58" i="1"/>
  <c r="G58" i="1"/>
  <c r="H58" i="1"/>
  <c r="I58" i="1"/>
  <c r="J58" i="1"/>
  <c r="K58" i="1"/>
  <c r="F59" i="1"/>
  <c r="G59" i="1"/>
  <c r="H59" i="1"/>
  <c r="I59" i="1"/>
  <c r="J59" i="1"/>
  <c r="K59" i="1"/>
  <c r="F71" i="1"/>
  <c r="G71" i="1"/>
  <c r="H71" i="1"/>
  <c r="I71" i="1"/>
  <c r="J71" i="1"/>
  <c r="K71" i="1"/>
  <c r="F72" i="1"/>
  <c r="G72" i="1"/>
  <c r="H72" i="1"/>
  <c r="I72" i="1"/>
  <c r="J72" i="1"/>
  <c r="K72" i="1"/>
  <c r="F128" i="1"/>
  <c r="G128" i="1"/>
  <c r="H128" i="1"/>
  <c r="I128" i="1"/>
  <c r="J128" i="1"/>
  <c r="K128" i="1"/>
  <c r="F79" i="1"/>
  <c r="G79" i="1"/>
  <c r="H79" i="1"/>
  <c r="I79" i="1"/>
  <c r="J79" i="1"/>
  <c r="K79" i="1"/>
  <c r="F93" i="1"/>
  <c r="G93" i="1"/>
  <c r="H93" i="1"/>
  <c r="I93" i="1"/>
  <c r="J93" i="1"/>
  <c r="K93" i="1"/>
  <c r="F73" i="1"/>
  <c r="G73" i="1"/>
  <c r="H73" i="1"/>
  <c r="I73" i="1"/>
  <c r="J73" i="1"/>
  <c r="K73" i="1"/>
  <c r="A126" i="1"/>
  <c r="A127" i="1"/>
  <c r="A102" i="1"/>
  <c r="A103" i="1"/>
  <c r="A104" i="1"/>
  <c r="A147" i="1"/>
  <c r="A70" i="1"/>
  <c r="A148" i="1"/>
  <c r="A149" i="1"/>
  <c r="A5" i="1"/>
  <c r="A58" i="1"/>
  <c r="A59" i="1"/>
  <c r="A71" i="1"/>
  <c r="A72" i="1"/>
  <c r="A128" i="1"/>
  <c r="A79" i="1"/>
  <c r="A93" i="1"/>
  <c r="A73" i="1"/>
  <c r="H107" i="1" l="1"/>
  <c r="F50" i="1"/>
  <c r="G50" i="1"/>
  <c r="H50" i="1"/>
  <c r="I50" i="1"/>
  <c r="J50" i="1"/>
  <c r="K50" i="1"/>
  <c r="F87" i="1"/>
  <c r="G87" i="1"/>
  <c r="H87" i="1"/>
  <c r="I87" i="1"/>
  <c r="J87" i="1"/>
  <c r="K87" i="1"/>
  <c r="F24" i="1"/>
  <c r="G24" i="1"/>
  <c r="H24" i="1"/>
  <c r="I24" i="1"/>
  <c r="J24" i="1"/>
  <c r="K24" i="1"/>
  <c r="A50" i="1"/>
  <c r="A87" i="1"/>
  <c r="A24" i="1"/>
  <c r="F107" i="1" l="1"/>
  <c r="G107" i="1"/>
  <c r="I107" i="1"/>
  <c r="J107" i="1"/>
  <c r="K107" i="1"/>
  <c r="F51" i="1"/>
  <c r="G51" i="1"/>
  <c r="H51" i="1"/>
  <c r="I51" i="1"/>
  <c r="J51" i="1"/>
  <c r="K51" i="1"/>
  <c r="F52" i="1"/>
  <c r="G52" i="1"/>
  <c r="H52" i="1"/>
  <c r="I52" i="1"/>
  <c r="J52" i="1"/>
  <c r="K52" i="1"/>
  <c r="F138" i="1"/>
  <c r="G138" i="1"/>
  <c r="H138" i="1"/>
  <c r="I138" i="1"/>
  <c r="J138" i="1"/>
  <c r="K138" i="1"/>
  <c r="F120" i="1"/>
  <c r="G120" i="1"/>
  <c r="H120" i="1"/>
  <c r="I120" i="1"/>
  <c r="J120" i="1"/>
  <c r="K120" i="1"/>
  <c r="F139" i="1"/>
  <c r="G139" i="1"/>
  <c r="H139" i="1"/>
  <c r="I139" i="1"/>
  <c r="J139" i="1"/>
  <c r="K139" i="1"/>
  <c r="F88" i="1"/>
  <c r="G88" i="1"/>
  <c r="H88" i="1"/>
  <c r="I88" i="1"/>
  <c r="J88" i="1"/>
  <c r="K88" i="1"/>
  <c r="F77" i="1"/>
  <c r="G77" i="1"/>
  <c r="H77" i="1"/>
  <c r="I77" i="1"/>
  <c r="J77" i="1"/>
  <c r="K77" i="1"/>
  <c r="F53" i="1"/>
  <c r="G53" i="1"/>
  <c r="H53" i="1"/>
  <c r="I53" i="1"/>
  <c r="J53" i="1"/>
  <c r="K53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107" i="1"/>
  <c r="A51" i="1"/>
  <c r="A52" i="1"/>
  <c r="A138" i="1"/>
  <c r="A120" i="1"/>
  <c r="A139" i="1"/>
  <c r="A88" i="1"/>
  <c r="A77" i="1"/>
  <c r="A53" i="1"/>
  <c r="A140" i="1"/>
  <c r="A141" i="1"/>
  <c r="A142" i="1"/>
  <c r="A25" i="1"/>
  <c r="A26" i="1"/>
  <c r="A27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60" i="1"/>
  <c r="A61" i="1"/>
  <c r="A62" i="1"/>
  <c r="A63" i="1"/>
  <c r="A64" i="1"/>
  <c r="A28" i="1"/>
  <c r="A29" i="1"/>
  <c r="A30" i="1"/>
  <c r="A31" i="1"/>
  <c r="A57" i="1"/>
  <c r="A49" i="1"/>
  <c r="A48" i="1"/>
  <c r="A56" i="1"/>
  <c r="A55" i="1"/>
  <c r="A54" i="1"/>
  <c r="A76" i="1"/>
  <c r="A75" i="1"/>
  <c r="A74" i="1"/>
  <c r="A78" i="1"/>
  <c r="A86" i="1"/>
  <c r="A92" i="1"/>
  <c r="A84" i="1"/>
  <c r="A83" i="1"/>
  <c r="A91" i="1"/>
  <c r="A90" i="1"/>
  <c r="A81" i="1"/>
  <c r="A80" i="1"/>
  <c r="A89" i="1"/>
  <c r="A96" i="1"/>
  <c r="A97" i="1"/>
  <c r="A98" i="1"/>
  <c r="A99" i="1"/>
  <c r="A106" i="1"/>
  <c r="A105" i="1"/>
  <c r="A108" i="1"/>
  <c r="A125" i="1"/>
  <c r="A119" i="1"/>
  <c r="A124" i="1"/>
  <c r="A116" i="1"/>
  <c r="A123" i="1"/>
  <c r="A115" i="1"/>
  <c r="A109" i="1"/>
  <c r="A121" i="1"/>
  <c r="A110" i="1"/>
  <c r="A111" i="1"/>
  <c r="A112" i="1"/>
  <c r="A113" i="1"/>
  <c r="A122" i="1"/>
  <c r="A114" i="1"/>
  <c r="A146" i="1"/>
  <c r="A137" i="1"/>
  <c r="A135" i="1"/>
  <c r="A134" i="1"/>
  <c r="A145" i="1"/>
  <c r="A132" i="1"/>
  <c r="A144" i="1"/>
  <c r="A143" i="1"/>
  <c r="F109" i="1"/>
  <c r="G109" i="1"/>
  <c r="H109" i="1"/>
  <c r="I109" i="1"/>
  <c r="J109" i="1"/>
  <c r="K109" i="1"/>
  <c r="F121" i="1"/>
  <c r="G121" i="1"/>
  <c r="H121" i="1"/>
  <c r="I121" i="1"/>
  <c r="J121" i="1"/>
  <c r="K121" i="1"/>
  <c r="F28" i="1"/>
  <c r="G28" i="1"/>
  <c r="H28" i="1"/>
  <c r="I28" i="1"/>
  <c r="J28" i="1"/>
  <c r="K28" i="1"/>
  <c r="F98" i="1"/>
  <c r="G98" i="1"/>
  <c r="H98" i="1"/>
  <c r="I98" i="1"/>
  <c r="J98" i="1"/>
  <c r="K98" i="1"/>
  <c r="F99" i="1"/>
  <c r="G99" i="1"/>
  <c r="H99" i="1"/>
  <c r="I99" i="1"/>
  <c r="J99" i="1"/>
  <c r="K99" i="1"/>
  <c r="F29" i="1"/>
  <c r="G29" i="1"/>
  <c r="H29" i="1"/>
  <c r="I29" i="1"/>
  <c r="J29" i="1"/>
  <c r="K29" i="1"/>
  <c r="F30" i="1"/>
  <c r="G30" i="1"/>
  <c r="H30" i="1"/>
  <c r="I30" i="1"/>
  <c r="J30" i="1"/>
  <c r="K30" i="1"/>
  <c r="F80" i="1"/>
  <c r="G80" i="1"/>
  <c r="H80" i="1"/>
  <c r="I80" i="1"/>
  <c r="J80" i="1"/>
  <c r="K80" i="1"/>
  <c r="F110" i="1"/>
  <c r="G110" i="1"/>
  <c r="H110" i="1"/>
  <c r="I110" i="1"/>
  <c r="J110" i="1"/>
  <c r="K110" i="1"/>
  <c r="F54" i="1"/>
  <c r="G54" i="1"/>
  <c r="H54" i="1"/>
  <c r="I54" i="1"/>
  <c r="J54" i="1"/>
  <c r="K54" i="1"/>
  <c r="F143" i="1"/>
  <c r="G143" i="1"/>
  <c r="H143" i="1"/>
  <c r="I143" i="1"/>
  <c r="J143" i="1"/>
  <c r="K143" i="1"/>
  <c r="F31" i="1"/>
  <c r="G31" i="1"/>
  <c r="H31" i="1"/>
  <c r="I31" i="1"/>
  <c r="J31" i="1"/>
  <c r="K31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89" i="1"/>
  <c r="G89" i="1"/>
  <c r="H89" i="1"/>
  <c r="I89" i="1"/>
  <c r="J89" i="1"/>
  <c r="K89" i="1"/>
  <c r="F122" i="1"/>
  <c r="G122" i="1"/>
  <c r="H122" i="1"/>
  <c r="I122" i="1"/>
  <c r="J122" i="1"/>
  <c r="K122" i="1"/>
  <c r="F114" i="1"/>
  <c r="G114" i="1"/>
  <c r="H114" i="1"/>
  <c r="I114" i="1"/>
  <c r="J114" i="1"/>
  <c r="K114" i="1"/>
  <c r="F65" i="1" l="1"/>
  <c r="G65" i="1"/>
  <c r="H65" i="1"/>
  <c r="I65" i="1"/>
  <c r="J65" i="1"/>
  <c r="K65" i="1"/>
  <c r="F100" i="1"/>
  <c r="G100" i="1"/>
  <c r="H100" i="1"/>
  <c r="I100" i="1"/>
  <c r="J100" i="1"/>
  <c r="K100" i="1"/>
  <c r="F66" i="1"/>
  <c r="G66" i="1"/>
  <c r="H66" i="1"/>
  <c r="I66" i="1"/>
  <c r="J66" i="1"/>
  <c r="K66" i="1"/>
  <c r="F67" i="1"/>
  <c r="G67" i="1"/>
  <c r="H67" i="1"/>
  <c r="I67" i="1"/>
  <c r="J67" i="1"/>
  <c r="K67" i="1"/>
  <c r="F101" i="1"/>
  <c r="G101" i="1"/>
  <c r="H101" i="1"/>
  <c r="I101" i="1"/>
  <c r="J101" i="1"/>
  <c r="K101" i="1"/>
  <c r="F68" i="1"/>
  <c r="G68" i="1"/>
  <c r="H68" i="1"/>
  <c r="I68" i="1"/>
  <c r="J68" i="1"/>
  <c r="K68" i="1"/>
  <c r="A65" i="1"/>
  <c r="A100" i="1"/>
  <c r="A66" i="1"/>
  <c r="A67" i="1"/>
  <c r="A101" i="1"/>
  <c r="A68" i="1"/>
  <c r="F115" i="1"/>
  <c r="G115" i="1"/>
  <c r="H115" i="1"/>
  <c r="I115" i="1"/>
  <c r="J115" i="1"/>
  <c r="K115" i="1"/>
  <c r="F81" i="1"/>
  <c r="G81" i="1"/>
  <c r="H81" i="1"/>
  <c r="I81" i="1"/>
  <c r="J81" i="1"/>
  <c r="K81" i="1"/>
  <c r="F6" i="1"/>
  <c r="G6" i="1"/>
  <c r="H6" i="1"/>
  <c r="I6" i="1"/>
  <c r="J6" i="1"/>
  <c r="K6" i="1"/>
  <c r="F108" i="1"/>
  <c r="G108" i="1"/>
  <c r="H108" i="1"/>
  <c r="I108" i="1"/>
  <c r="J108" i="1"/>
  <c r="K108" i="1"/>
  <c r="F55" i="1"/>
  <c r="G55" i="1"/>
  <c r="H55" i="1"/>
  <c r="I55" i="1"/>
  <c r="J55" i="1"/>
  <c r="K55" i="1"/>
  <c r="F78" i="1"/>
  <c r="G78" i="1"/>
  <c r="H78" i="1"/>
  <c r="I78" i="1"/>
  <c r="J78" i="1"/>
  <c r="K78" i="1"/>
  <c r="F129" i="1"/>
  <c r="G129" i="1"/>
  <c r="H129" i="1"/>
  <c r="I129" i="1"/>
  <c r="J129" i="1"/>
  <c r="K129" i="1"/>
  <c r="F82" i="1"/>
  <c r="G82" i="1"/>
  <c r="H82" i="1"/>
  <c r="I82" i="1"/>
  <c r="J82" i="1"/>
  <c r="K82" i="1"/>
  <c r="F90" i="1"/>
  <c r="G90" i="1"/>
  <c r="H90" i="1"/>
  <c r="I90" i="1"/>
  <c r="J90" i="1"/>
  <c r="K90" i="1"/>
  <c r="F56" i="1"/>
  <c r="G56" i="1"/>
  <c r="H56" i="1"/>
  <c r="I56" i="1"/>
  <c r="J56" i="1"/>
  <c r="K56" i="1"/>
  <c r="F32" i="1"/>
  <c r="G32" i="1"/>
  <c r="H32" i="1"/>
  <c r="I32" i="1"/>
  <c r="J32" i="1"/>
  <c r="K32" i="1"/>
  <c r="F7" i="1"/>
  <c r="G7" i="1"/>
  <c r="H7" i="1"/>
  <c r="I7" i="1"/>
  <c r="J7" i="1"/>
  <c r="K7" i="1"/>
  <c r="F48" i="1"/>
  <c r="G48" i="1"/>
  <c r="H48" i="1"/>
  <c r="I48" i="1"/>
  <c r="J48" i="1"/>
  <c r="K48" i="1"/>
  <c r="F49" i="1"/>
  <c r="G49" i="1"/>
  <c r="H49" i="1"/>
  <c r="I49" i="1"/>
  <c r="J49" i="1"/>
  <c r="K49" i="1"/>
  <c r="F123" i="1"/>
  <c r="G123" i="1"/>
  <c r="H123" i="1"/>
  <c r="I123" i="1"/>
  <c r="J123" i="1"/>
  <c r="K123" i="1"/>
  <c r="F33" i="1"/>
  <c r="G33" i="1"/>
  <c r="H33" i="1"/>
  <c r="I33" i="1"/>
  <c r="J33" i="1"/>
  <c r="K33" i="1"/>
  <c r="F8" i="1"/>
  <c r="G8" i="1"/>
  <c r="H8" i="1"/>
  <c r="I8" i="1"/>
  <c r="J8" i="1"/>
  <c r="K8" i="1"/>
  <c r="F130" i="1"/>
  <c r="G130" i="1"/>
  <c r="H130" i="1"/>
  <c r="I130" i="1"/>
  <c r="J130" i="1"/>
  <c r="K130" i="1"/>
  <c r="A6" i="1"/>
  <c r="A129" i="1"/>
  <c r="A82" i="1"/>
  <c r="A32" i="1"/>
  <c r="A7" i="1"/>
  <c r="A33" i="1"/>
  <c r="A8" i="1"/>
  <c r="A130" i="1"/>
  <c r="A9" i="1" l="1"/>
  <c r="A34" i="1"/>
  <c r="A10" i="1"/>
  <c r="F91" i="1"/>
  <c r="G91" i="1"/>
  <c r="H91" i="1"/>
  <c r="I91" i="1"/>
  <c r="J91" i="1"/>
  <c r="K91" i="1"/>
  <c r="F116" i="1"/>
  <c r="G116" i="1"/>
  <c r="H116" i="1"/>
  <c r="I116" i="1"/>
  <c r="J116" i="1"/>
  <c r="K116" i="1"/>
  <c r="F9" i="1"/>
  <c r="G9" i="1"/>
  <c r="H9" i="1"/>
  <c r="I9" i="1"/>
  <c r="J9" i="1"/>
  <c r="K9" i="1"/>
  <c r="F34" i="1"/>
  <c r="G34" i="1"/>
  <c r="H34" i="1"/>
  <c r="I34" i="1"/>
  <c r="J34" i="1"/>
  <c r="K34" i="1"/>
  <c r="F10" i="1"/>
  <c r="G10" i="1"/>
  <c r="H10" i="1"/>
  <c r="I10" i="1"/>
  <c r="J10" i="1"/>
  <c r="K10" i="1"/>
  <c r="A35" i="1" l="1"/>
  <c r="A36" i="1"/>
  <c r="A11" i="1"/>
  <c r="A12" i="1"/>
  <c r="A37" i="1"/>
  <c r="A13" i="1"/>
  <c r="A14" i="1"/>
  <c r="A38" i="1"/>
  <c r="A39" i="1"/>
  <c r="A15" i="1"/>
  <c r="A16" i="1"/>
  <c r="A40" i="1"/>
  <c r="A41" i="1"/>
  <c r="A17" i="1"/>
  <c r="A18" i="1"/>
  <c r="A42" i="1"/>
  <c r="F35" i="1"/>
  <c r="G35" i="1"/>
  <c r="H35" i="1"/>
  <c r="I35" i="1"/>
  <c r="J35" i="1"/>
  <c r="K35" i="1"/>
  <c r="F36" i="1"/>
  <c r="G36" i="1"/>
  <c r="H36" i="1"/>
  <c r="I36" i="1"/>
  <c r="J36" i="1"/>
  <c r="K36" i="1"/>
  <c r="F11" i="1"/>
  <c r="G11" i="1"/>
  <c r="H11" i="1"/>
  <c r="I11" i="1"/>
  <c r="J11" i="1"/>
  <c r="K11" i="1"/>
  <c r="F12" i="1"/>
  <c r="G12" i="1"/>
  <c r="H12" i="1"/>
  <c r="I12" i="1"/>
  <c r="J12" i="1"/>
  <c r="K12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38" i="1"/>
  <c r="G38" i="1"/>
  <c r="H38" i="1"/>
  <c r="I38" i="1"/>
  <c r="J38" i="1"/>
  <c r="K38" i="1"/>
  <c r="F39" i="1"/>
  <c r="G39" i="1"/>
  <c r="H39" i="1"/>
  <c r="I39" i="1"/>
  <c r="J39" i="1"/>
  <c r="K39" i="1"/>
  <c r="F15" i="1"/>
  <c r="G15" i="1"/>
  <c r="H15" i="1"/>
  <c r="I15" i="1"/>
  <c r="J15" i="1"/>
  <c r="K15" i="1"/>
  <c r="F16" i="1"/>
  <c r="G16" i="1"/>
  <c r="H16" i="1"/>
  <c r="I16" i="1"/>
  <c r="J16" i="1"/>
  <c r="K16" i="1"/>
  <c r="F40" i="1"/>
  <c r="G40" i="1"/>
  <c r="H40" i="1"/>
  <c r="I40" i="1"/>
  <c r="J40" i="1"/>
  <c r="K40" i="1"/>
  <c r="F41" i="1"/>
  <c r="G41" i="1"/>
  <c r="H41" i="1"/>
  <c r="I41" i="1"/>
  <c r="J41" i="1"/>
  <c r="K41" i="1"/>
  <c r="F17" i="1"/>
  <c r="G17" i="1"/>
  <c r="H17" i="1"/>
  <c r="I17" i="1"/>
  <c r="J17" i="1"/>
  <c r="K17" i="1"/>
  <c r="F18" i="1"/>
  <c r="G18" i="1"/>
  <c r="H18" i="1"/>
  <c r="I18" i="1"/>
  <c r="J18" i="1"/>
  <c r="K18" i="1"/>
  <c r="F42" i="1"/>
  <c r="G42" i="1"/>
  <c r="H42" i="1"/>
  <c r="I42" i="1"/>
  <c r="J42" i="1"/>
  <c r="K42" i="1"/>
  <c r="F131" i="1" l="1"/>
  <c r="G131" i="1"/>
  <c r="H131" i="1"/>
  <c r="I131" i="1"/>
  <c r="J131" i="1"/>
  <c r="K131" i="1"/>
  <c r="A131" i="1"/>
  <c r="F119" i="1"/>
  <c r="G119" i="1"/>
  <c r="H119" i="1"/>
  <c r="I119" i="1"/>
  <c r="J119" i="1"/>
  <c r="K119" i="1"/>
  <c r="F74" i="1"/>
  <c r="G74" i="1"/>
  <c r="H74" i="1"/>
  <c r="I74" i="1"/>
  <c r="J74" i="1"/>
  <c r="K74" i="1"/>
  <c r="F57" i="1"/>
  <c r="G57" i="1"/>
  <c r="H57" i="1"/>
  <c r="I57" i="1"/>
  <c r="J57" i="1"/>
  <c r="K57" i="1"/>
  <c r="F117" i="1"/>
  <c r="G117" i="1"/>
  <c r="H117" i="1"/>
  <c r="I117" i="1"/>
  <c r="J117" i="1"/>
  <c r="K117" i="1"/>
  <c r="F124" i="1"/>
  <c r="G124" i="1"/>
  <c r="H124" i="1"/>
  <c r="I124" i="1"/>
  <c r="J124" i="1"/>
  <c r="K124" i="1"/>
  <c r="F118" i="1"/>
  <c r="G118" i="1"/>
  <c r="H118" i="1"/>
  <c r="I118" i="1"/>
  <c r="J118" i="1"/>
  <c r="K118" i="1"/>
  <c r="F83" i="1"/>
  <c r="G83" i="1"/>
  <c r="H83" i="1"/>
  <c r="I83" i="1"/>
  <c r="J83" i="1"/>
  <c r="K83" i="1"/>
  <c r="A117" i="1"/>
  <c r="A118" i="1"/>
  <c r="F19" i="1" l="1"/>
  <c r="G19" i="1"/>
  <c r="H19" i="1"/>
  <c r="I19" i="1"/>
  <c r="J19" i="1"/>
  <c r="K19" i="1"/>
  <c r="F144" i="1"/>
  <c r="G144" i="1"/>
  <c r="H144" i="1"/>
  <c r="I144" i="1"/>
  <c r="J144" i="1"/>
  <c r="K144" i="1"/>
  <c r="F94" i="1"/>
  <c r="G94" i="1"/>
  <c r="H94" i="1"/>
  <c r="I94" i="1"/>
  <c r="J94" i="1"/>
  <c r="K94" i="1"/>
  <c r="F132" i="1"/>
  <c r="G132" i="1"/>
  <c r="H132" i="1"/>
  <c r="I132" i="1"/>
  <c r="J132" i="1"/>
  <c r="K132" i="1"/>
  <c r="F75" i="1"/>
  <c r="G75" i="1"/>
  <c r="H75" i="1"/>
  <c r="I75" i="1"/>
  <c r="J75" i="1"/>
  <c r="K75" i="1"/>
  <c r="F145" i="1"/>
  <c r="G145" i="1"/>
  <c r="H145" i="1"/>
  <c r="I145" i="1"/>
  <c r="J145" i="1"/>
  <c r="K145" i="1"/>
  <c r="F20" i="1"/>
  <c r="G20" i="1"/>
  <c r="H20" i="1"/>
  <c r="I20" i="1"/>
  <c r="J20" i="1"/>
  <c r="K20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69" i="1"/>
  <c r="G69" i="1"/>
  <c r="H69" i="1"/>
  <c r="I69" i="1"/>
  <c r="J69" i="1"/>
  <c r="K69" i="1"/>
  <c r="F21" i="1"/>
  <c r="G21" i="1"/>
  <c r="H21" i="1"/>
  <c r="I21" i="1"/>
  <c r="J21" i="1"/>
  <c r="K21" i="1"/>
  <c r="F43" i="1"/>
  <c r="G43" i="1"/>
  <c r="H43" i="1"/>
  <c r="I43" i="1"/>
  <c r="J43" i="1"/>
  <c r="K43" i="1"/>
  <c r="F76" i="1"/>
  <c r="G76" i="1"/>
  <c r="H76" i="1"/>
  <c r="I76" i="1"/>
  <c r="J76" i="1"/>
  <c r="K76" i="1"/>
  <c r="F84" i="1"/>
  <c r="G84" i="1"/>
  <c r="H84" i="1"/>
  <c r="I84" i="1"/>
  <c r="J84" i="1"/>
  <c r="K84" i="1"/>
  <c r="F92" i="1"/>
  <c r="G92" i="1"/>
  <c r="H92" i="1"/>
  <c r="I92" i="1"/>
  <c r="J92" i="1"/>
  <c r="K92" i="1"/>
  <c r="A19" i="1"/>
  <c r="A94" i="1"/>
  <c r="A20" i="1"/>
  <c r="A133" i="1"/>
  <c r="A69" i="1"/>
  <c r="A21" i="1"/>
  <c r="A43" i="1"/>
  <c r="G96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97" i="1" l="1"/>
  <c r="G97" i="1"/>
  <c r="H97" i="1"/>
  <c r="I97" i="1"/>
  <c r="J97" i="1"/>
  <c r="K97" i="1"/>
  <c r="F136" i="1"/>
  <c r="G136" i="1"/>
  <c r="H136" i="1"/>
  <c r="I136" i="1"/>
  <c r="J136" i="1"/>
  <c r="K136" i="1"/>
  <c r="F95" i="1"/>
  <c r="G95" i="1"/>
  <c r="H95" i="1"/>
  <c r="I95" i="1"/>
  <c r="J95" i="1"/>
  <c r="K95" i="1"/>
  <c r="F137" i="1"/>
  <c r="G137" i="1"/>
  <c r="H137" i="1"/>
  <c r="I137" i="1"/>
  <c r="J137" i="1"/>
  <c r="K137" i="1"/>
  <c r="F125" i="1"/>
  <c r="G125" i="1"/>
  <c r="H125" i="1"/>
  <c r="I125" i="1"/>
  <c r="J125" i="1"/>
  <c r="K125" i="1"/>
  <c r="F44" i="1"/>
  <c r="G44" i="1"/>
  <c r="H44" i="1"/>
  <c r="I44" i="1"/>
  <c r="J44" i="1"/>
  <c r="K44" i="1"/>
  <c r="F45" i="1"/>
  <c r="G45" i="1"/>
  <c r="H45" i="1"/>
  <c r="I45" i="1"/>
  <c r="J45" i="1"/>
  <c r="K45" i="1"/>
  <c r="A136" i="1"/>
  <c r="A95" i="1"/>
  <c r="A44" i="1"/>
  <c r="A45" i="1"/>
  <c r="K4" i="16" l="1"/>
  <c r="F96" i="1" l="1"/>
  <c r="H96" i="1"/>
  <c r="I96" i="1"/>
  <c r="J96" i="1"/>
  <c r="K96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22" i="1" l="1"/>
  <c r="F22" i="1"/>
  <c r="G22" i="1"/>
  <c r="H22" i="1"/>
  <c r="I22" i="1"/>
  <c r="J22" i="1"/>
  <c r="K22" i="1"/>
  <c r="F46" i="1" l="1"/>
  <c r="G46" i="1"/>
  <c r="H46" i="1"/>
  <c r="I46" i="1"/>
  <c r="J46" i="1"/>
  <c r="K46" i="1"/>
  <c r="A46" i="1"/>
  <c r="F23" i="1" l="1"/>
  <c r="G23" i="1"/>
  <c r="H23" i="1"/>
  <c r="I23" i="1"/>
  <c r="J23" i="1"/>
  <c r="K23" i="1"/>
  <c r="A23" i="1"/>
  <c r="F146" i="1"/>
  <c r="G146" i="1"/>
  <c r="H146" i="1"/>
  <c r="I146" i="1"/>
  <c r="J146" i="1"/>
  <c r="K146" i="1"/>
  <c r="H1" i="16" l="1"/>
  <c r="J1" i="16"/>
  <c r="F86" i="1"/>
  <c r="G86" i="1"/>
  <c r="H86" i="1"/>
  <c r="I86" i="1"/>
  <c r="J86" i="1"/>
  <c r="K86" i="1"/>
  <c r="G4" i="3" l="1"/>
  <c r="F4" i="3"/>
  <c r="J4" i="3"/>
  <c r="I4" i="3"/>
  <c r="H4" i="3"/>
  <c r="F85" i="1" l="1"/>
  <c r="G85" i="1"/>
  <c r="H85" i="1"/>
  <c r="I85" i="1"/>
  <c r="J85" i="1"/>
  <c r="K85" i="1"/>
  <c r="A85" i="1"/>
  <c r="G47" i="1" l="1"/>
  <c r="H47" i="1"/>
  <c r="I47" i="1"/>
  <c r="J47" i="1"/>
  <c r="K47" i="1"/>
  <c r="A47" i="1" l="1"/>
  <c r="F47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<sst xmlns="http://schemas.openxmlformats.org/spreadsheetml/2006/main" count="13997" uniqueCount="2735">
  <si>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</si>
  <si>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</si>
  <si>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</si>
  <si>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</si>
  <si>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</si>
  <si>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</si>
  <si>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</si>
  <si>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</si>
  <si>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</si>
  <si>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</si>
  <si>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</si>
  <si>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</si>
  <si>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</si>
  <si>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</si>
  <si>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</si>
  <si>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</si>
  <si>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</si>
  <si>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</si>
  <si>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</si>
  <si>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</si>
  <si>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</si>
  <si>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</si>
  <si>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</si>
  <si>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</si>
  <si>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</si>
  <si>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</si>
  <si>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</si>
  <si>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</si>
  <si>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</si>
  <si>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</si>
  <si>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</si>
  <si>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</si>
  <si>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</si>
  <si>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</si>
  <si>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</si>
  <si>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</si>
  <si>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</si>
  <si>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</si>
  <si>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</si>
  <si>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</si>
  <si>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</si>
  <si>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</si>
  <si>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</si>
  <si>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</si>
  <si>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</si>
  <si>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</si>
  <si>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</si>
  <si>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</si>
  <si>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</si>
  <si>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</si>
  <si>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</si>
  <si>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</si>
  <si>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</si>
  <si>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</si>
  <si>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</si>
  <si>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</si>
  <si>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</si>
  <si>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</si>
  <si>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</si>
  <si>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</si>
  <si>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</si>
  <si>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</si>
  <si>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</si>
  <si>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</si>
  <si>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</si>
  <si>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</si>
  <si>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</si>
  <si>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</si>
  <si>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</si>
  <si>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</si>
  <si>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</si>
  <si>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</si>
  <si>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</si>
  <si>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</si>
  <si>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</si>
  <si>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</si>
  <si>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</si>
  <si>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</si>
  <si>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</si>
  <si>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</si>
  <si>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</si>
  <si>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</si>
  <si>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</si>
  <si>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</si>
  <si>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</si>
  <si>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</si>
  <si>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</si>
  <si>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</si>
  <si>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</si>
  <si>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</si>
  <si>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</si>
  <si>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</si>
  <si>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</si>
  <si>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</si>
  <si>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</si>
  <si>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</si>
  <si>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</si>
  <si>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</si>
  <si>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</si>
  <si>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</si>
  <si>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</si>
  <si>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</si>
  <si>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</si>
  <si>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</si>
  <si>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</si>
  <si>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</si>
  <si>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</si>
  <si>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</si>
  <si>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</si>
  <si>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</si>
  <si>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</si>
  <si>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</si>
  <si>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</si>
  <si>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</si>
  <si>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</si>
  <si>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</si>
  <si>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</si>
  <si>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</si>
  <si>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</si>
  <si>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</si>
  <si>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</si>
  <si>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</si>
  <si>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</si>
  <si>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</si>
  <si>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</si>
  <si>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</si>
  <si>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</si>
  <si>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</si>
  <si>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</si>
  <si>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</si>
  <si>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</si>
  <si>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</si>
  <si>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</si>
  <si>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</si>
  <si>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</si>
  <si>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</si>
  <si>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</si>
  <si>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</si>
  <si>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</si>
  <si>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</si>
  <si>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</si>
  <si>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</si>
  <si>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</si>
  <si>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</si>
  <si>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</si>
  <si>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</si>
  <si>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</si>
  <si>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</si>
  <si>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</si>
  <si>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</si>
  <si>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</si>
  <si>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</si>
  <si>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</si>
  <si>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</si>
  <si>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</si>
  <si>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</si>
  <si>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</si>
  <si>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</si>
  <si>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</si>
  <si>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</si>
  <si>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</si>
  <si>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</si>
  <si>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</si>
  <si>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</si>
  <si>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</si>
  <si>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</si>
  <si>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</si>
  <si>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</si>
  <si>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</si>
  <si>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</si>
  <si>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</si>
  <si>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</si>
  <si>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</si>
  <si>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</si>
  <si>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</si>
  <si>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</si>
  <si>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</si>
  <si>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</si>
  <si>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</si>
  <si>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</si>
  <si>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</si>
  <si>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</si>
  <si>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</si>
  <si>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</si>
  <si>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</si>
  <si>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</si>
  <si>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</si>
  <si>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</si>
  <si>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</si>
  <si>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</si>
  <si>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</si>
  <si>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</si>
  <si>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</si>
  <si>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</si>
  <si>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</si>
  <si>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</si>
  <si>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</si>
  <si>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</si>
  <si>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</si>
  <si>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</si>
  <si>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</si>
  <si>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</si>
  <si>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</si>
  <si>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</si>
  <si>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</si>
  <si>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</si>
  <si>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</si>
  <si>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</si>
  <si>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</si>
  <si>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</si>
  <si>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</si>
  <si>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</si>
  <si>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</si>
  <si>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</si>
  <si>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</si>
  <si>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</si>
  <si>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</si>
  <si>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</si>
  <si>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</si>
  <si>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</si>
  <si>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</si>
  <si>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</si>
  <si>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</si>
  <si>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</si>
  <si>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</si>
  <si>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</si>
  <si>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</si>
  <si>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</si>
  <si>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</si>
  <si>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</si>
  <si>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</si>
  <si>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</si>
  <si>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</si>
  <si>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</si>
  <si>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</si>
  <si>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</si>
  <si>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</si>
  <si>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</si>
  <si>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</si>
  <si>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</si>
  <si>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</si>
  <si>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</si>
  <si>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</si>
  <si>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</si>
  <si>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</si>
  <si>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</si>
  <si>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</si>
  <si>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</si>
  <si>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</si>
  <si>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</si>
  <si>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</si>
  <si>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</si>
  <si>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</si>
  <si>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</si>
  <si>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</si>
  <si>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</si>
  <si>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</si>
  <si>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</si>
  <si>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</si>
  <si>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</si>
  <si>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</si>
  <si>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</si>
  <si>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</si>
  <si>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</si>
  <si>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</si>
  <si>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</si>
  <si>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</si>
  <si>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</si>
  <si>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</si>
  <si>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</si>
  <si>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</si>
  <si>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</si>
  <si>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</si>
  <si>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</si>
  <si>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</si>
  <si>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</si>
  <si>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</si>
  <si>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</si>
  <si>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</si>
  <si>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</si>
  <si>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</si>
  <si>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</si>
  <si>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</si>
  <si>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</si>
  <si>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</si>
  <si>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</si>
  <si>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</si>
  <si>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</si>
  <si>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</si>
  <si>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</si>
  <si>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</si>
  <si>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</si>
  <si>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</si>
  <si>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</si>
  <si>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</si>
  <si>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</si>
  <si>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</si>
  <si>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</si>
  <si>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</si>
  <si>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</si>
  <si>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</si>
  <si>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</si>
  <si>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</si>
  <si>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</si>
  <si>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</si>
  <si>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</si>
  <si>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</si>
  <si>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</si>
  <si>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</si>
  <si>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</si>
  <si>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</si>
  <si>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</si>
  <si>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</si>
  <si>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</si>
  <si>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</si>
  <si>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</si>
  <si>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</si>
  <si>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</si>
  <si>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</si>
  <si>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</si>
  <si>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</si>
  <si>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</si>
  <si>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</si>
  <si>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</si>
  <si>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</si>
  <si>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</si>
  <si>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</si>
  <si>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</si>
  <si>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</si>
  <si>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</si>
  <si>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</si>
  <si>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</si>
  <si>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</si>
  <si>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</si>
  <si>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</si>
  <si>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</si>
  <si>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</si>
  <si>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</si>
  <si>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</si>
  <si>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</si>
  <si>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</si>
  <si>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</si>
  <si>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</si>
  <si>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</si>
  <si>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</si>
  <si>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</si>
  <si>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</si>
  <si>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</si>
  <si>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</si>
  <si>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</si>
  <si>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</si>
  <si>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</si>
  <si>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</si>
  <si>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</si>
  <si>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</si>
  <si>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</si>
  <si>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</si>
  <si>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</si>
  <si>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</si>
  <si>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</si>
  <si>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</si>
  <si>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</si>
  <si>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</si>
  <si>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</si>
  <si>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</si>
  <si>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</si>
  <si>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</si>
  <si>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</si>
  <si>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</si>
  <si>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</si>
  <si>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</si>
  <si>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</si>
  <si>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</si>
  <si>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</si>
  <si>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</si>
  <si>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</si>
  <si>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</si>
  <si>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</si>
  <si>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</si>
  <si>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</si>
  <si>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</si>
  <si>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</si>
  <si>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</si>
  <si>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</si>
  <si>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</si>
  <si>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</si>
  <si>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</si>
  <si>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</si>
  <si>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</si>
  <si>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</si>
  <si>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</si>
  <si>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</si>
  <si>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</si>
  <si>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</si>
  <si>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</si>
  <si>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</si>
  <si>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</si>
  <si>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</si>
  <si>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</si>
  <si>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</si>
  <si>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</si>
  <si>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</si>
  <si>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</si>
  <si>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</si>
  <si>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</si>
  <si>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</si>
  <si>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</si>
  <si>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</si>
  <si>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</si>
  <si>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</si>
  <si>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</si>
  <si>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</si>
  <si>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</si>
  <si>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</si>
  <si>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</si>
  <si>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</si>
  <si>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</si>
  <si>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</si>
  <si>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</si>
  <si>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</si>
  <si>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</si>
  <si>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</si>
  <si>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</si>
  <si>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</si>
  <si>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</si>
  <si>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</si>
  <si>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</si>
  <si>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</si>
  <si>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</si>
  <si>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</si>
  <si>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</si>
  <si>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</si>
  <si>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</si>
  <si>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</si>
  <si>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</si>
  <si>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</si>
  <si>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</si>
  <si>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</si>
  <si>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</si>
  <si>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</si>
  <si>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</si>
  <si>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</si>
  <si>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</si>
  <si>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</si>
  <si>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</si>
  <si>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</si>
  <si>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</si>
  <si>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</si>
  <si>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</si>
  <si>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</si>
  <si>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</si>
  <si>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</si>
  <si>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</si>
  <si>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</si>
  <si>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</si>
  <si>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</si>
  <si>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</si>
  <si>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</si>
  <si>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</si>
  <si>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</si>
  <si>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</si>
  <si>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</si>
  <si>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</si>
  <si>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</si>
  <si>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</si>
  <si>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</si>
  <si>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</si>
  <si>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</si>
  <si>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</si>
  <si>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</si>
  <si>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</si>
  <si>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</si>
  <si>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</si>
  <si>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</si>
  <si>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</si>
  <si>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</si>
  <si>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</si>
  <si>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</si>
  <si>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</si>
  <si>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</si>
  <si>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</si>
  <si>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</si>
  <si>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</si>
  <si>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</si>
  <si>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</si>
  <si>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</si>
  <si>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</si>
  <si>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</si>
  <si>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</si>
  <si>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</si>
  <si>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</si>
  <si>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</si>
  <si>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</si>
  <si>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</si>
  <si>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</si>
  <si>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</si>
  <si>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</si>
  <si>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</si>
  <si>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</si>
  <si>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</si>
  <si>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</si>
  <si>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</si>
  <si>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</si>
  <si>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</si>
  <si>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</si>
  <si>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</si>
  <si>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</si>
  <si>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</si>
  <si>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</si>
  <si>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</si>
  <si>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</si>
  <si>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</si>
  <si>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</si>
  <si>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</si>
  <si>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</si>
  <si>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</si>
  <si>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</si>
  <si>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</si>
  <si>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</si>
  <si>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</si>
  <si>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</si>
  <si>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</si>
  <si>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</si>
  <si>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</si>
  <si>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</si>
  <si>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</si>
  <si>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</si>
  <si>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</si>
  <si>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</si>
  <si>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</si>
  <si>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</si>
  <si>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</si>
  <si>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</si>
  <si>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</si>
  <si>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</si>
  <si>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</si>
  <si>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</si>
  <si>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</si>
  <si>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</si>
  <si>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</si>
  <si>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</si>
  <si>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</si>
  <si>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</si>
  <si>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</si>
  <si>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</si>
  <si>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</si>
  <si>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</si>
  <si>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</si>
  <si>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</si>
  <si>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</si>
  <si>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</si>
  <si>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</si>
  <si>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</si>
  <si>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</si>
  <si>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</si>
  <si>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</si>
  <si>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</si>
  <si>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</si>
  <si>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</si>
  <si>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</si>
  <si>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</si>
  <si>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</si>
  <si>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</si>
  <si>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</si>
  <si>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</si>
  <si>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</si>
  <si>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</si>
  <si>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</si>
  <si>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</si>
  <si>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</si>
  <si>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</si>
  <si>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</si>
  <si>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</si>
  <si>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</si>
  <si>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</si>
  <si>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</si>
  <si>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</si>
  <si>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</si>
  <si>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</si>
  <si>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</si>
  <si>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</si>
  <si>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</si>
  <si>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</si>
  <si>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</si>
  <si>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</si>
  <si>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</si>
  <si>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</si>
  <si>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</si>
  <si>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</si>
  <si>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</si>
  <si>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</si>
  <si>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</si>
  <si>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</si>
  <si>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</si>
  <si>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</si>
  <si>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</si>
  <si>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</si>
  <si>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</si>
  <si>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</si>
  <si>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</si>
  <si>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</si>
  <si>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</si>
  <si>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</si>
  <si>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</si>
  <si>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</si>
  <si>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</si>
  <si>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</si>
  <si>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</si>
  <si>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</si>
  <si>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</si>
  <si>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</si>
  <si>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</si>
  <si>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</si>
  <si>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</si>
  <si>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</si>
  <si>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</si>
  <si>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</si>
  <si>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</si>
  <si>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</si>
  <si>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</si>
  <si>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</si>
  <si>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</si>
  <si>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</si>
  <si>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</si>
  <si>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</si>
  <si>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</si>
  <si>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</si>
  <si>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</si>
  <si>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</si>
  <si>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</si>
  <si>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</si>
  <si>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</si>
  <si>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</si>
  <si>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</si>
  <si>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</si>
  <si>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</si>
  <si>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</si>
  <si>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</si>
  <si>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</si>
  <si>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</si>
  <si>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</si>
  <si>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</si>
  <si>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</si>
  <si>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</si>
  <si>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</si>
  <si>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</si>
  <si>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</si>
  <si>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</si>
  <si>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</si>
  <si>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</si>
  <si>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</si>
  <si>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</si>
  <si>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</si>
  <si>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</si>
  <si>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</si>
  <si>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</si>
  <si>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</si>
  <si>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</si>
  <si>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</si>
  <si>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</si>
  <si>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</si>
  <si>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</si>
  <si>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</si>
  <si>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</si>
  <si>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</si>
  <si>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</si>
  <si>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</si>
  <si>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</si>
  <si>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</si>
  <si>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</si>
  <si>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</si>
  <si>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</si>
  <si>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</si>
  <si>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</si>
  <si>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</si>
  <si>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</si>
  <si>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</si>
  <si>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</si>
  <si>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</si>
  <si>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</si>
  <si>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</si>
  <si>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</si>
  <si>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</si>
  <si>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</si>
  <si>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</si>
  <si>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</si>
  <si>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</si>
  <si>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</si>
  <si>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</si>
  <si>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</si>
  <si>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</si>
  <si>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</si>
  <si>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</si>
  <si>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</si>
  <si>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</si>
  <si>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</si>
  <si>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</si>
  <si>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</si>
  <si>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</si>
  <si>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</si>
  <si>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</si>
  <si>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</si>
  <si>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</si>
  <si>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</si>
  <si>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</si>
  <si>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</si>
  <si>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</si>
  <si>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</si>
  <si>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</si>
  <si>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</si>
  <si>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</si>
  <si>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</si>
  <si>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</si>
  <si>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</si>
  <si>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</si>
  <si>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</si>
  <si>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</si>
  <si>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</si>
  <si>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</si>
  <si>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</si>
  <si>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</si>
  <si>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</si>
  <si>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</si>
  <si>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</si>
  <si>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</si>
  <si>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</si>
  <si>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</si>
  <si>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</si>
  <si>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</si>
  <si>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</si>
  <si>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</si>
  <si>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</si>
  <si>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</si>
  <si>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</si>
  <si>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</si>
  <si>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</si>
  <si>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</si>
  <si>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</si>
  <si>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</si>
  <si>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</si>
  <si>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</si>
  <si>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</si>
  <si>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</si>
  <si>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</si>
  <si>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</si>
  <si>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</si>
  <si>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</si>
  <si>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</si>
  <si>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</si>
  <si>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</si>
  <si>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</si>
  <si>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</si>
  <si>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</si>
  <si>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</si>
  <si>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</si>
  <si>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</si>
  <si>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</si>
  <si>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</si>
  <si>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</si>
  <si>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</si>
  <si>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</si>
  <si>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</si>
  <si>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</si>
  <si>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</si>
  <si>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</si>
  <si>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</si>
  <si>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</si>
  <si>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</si>
  <si>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</si>
  <si>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</si>
  <si>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</si>
  <si>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</si>
  <si>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</si>
  <si>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</si>
  <si>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</si>
  <si>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</si>
  <si>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</si>
  <si>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</si>
  <si>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</si>
  <si>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</si>
  <si>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</si>
  <si>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</si>
  <si>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</si>
  <si>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</si>
  <si>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</si>
  <si>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</si>
  <si>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</si>
  <si>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</si>
  <si>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</si>
  <si>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</si>
  <si>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</si>
  <si>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</si>
  <si>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</si>
  <si>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</si>
  <si>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</si>
  <si>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</si>
  <si>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</si>
  <si>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</si>
  <si>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</si>
  <si>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</si>
  <si>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</si>
  <si>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</si>
  <si>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</si>
  <si>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</si>
  <si>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</si>
  <si>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</si>
  <si>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</si>
  <si>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</si>
  <si>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</si>
  <si>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</si>
  <si>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</si>
  <si>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</si>
  <si>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</si>
  <si>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</si>
  <si>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</si>
  <si>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</si>
  <si>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</si>
  <si>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</si>
  <si>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</si>
  <si>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</si>
  <si>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</si>
  <si>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</si>
  <si>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</si>
  <si>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</si>
  <si>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</si>
  <si>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</si>
  <si>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</si>
  <si>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</si>
  <si>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</si>
  <si>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</si>
  <si>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</si>
  <si>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</si>
  <si>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</si>
  <si>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</si>
  <si>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</si>
  <si>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</si>
  <si>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</si>
  <si>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</si>
  <si>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</si>
  <si>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</si>
  <si>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</si>
  <si>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</si>
  <si>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</si>
  <si>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</si>
  <si>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</si>
  <si>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</si>
  <si>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</si>
  <si>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</si>
  <si>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</si>
  <si>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</si>
  <si>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</si>
  <si>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</si>
  <si>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</si>
  <si>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</si>
  <si>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</si>
  <si>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</si>
  <si>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</si>
  <si>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</si>
  <si>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</si>
  <si>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</si>
  <si>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</si>
  <si>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</si>
  <si>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</si>
  <si>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</si>
  <si>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</si>
  <si>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</si>
  <si>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</si>
  <si>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</si>
  <si>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</si>
  <si>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</si>
  <si>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</si>
  <si>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</si>
  <si>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</si>
  <si>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</si>
  <si>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</si>
  <si>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</si>
  <si>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</si>
  <si>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</si>
  <si>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</si>
  <si>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</si>
  <si>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</si>
  <si>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</si>
  <si>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</si>
  <si>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</si>
  <si>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</si>
  <si>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</si>
  <si>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</si>
  <si>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</si>
  <si>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</si>
  <si>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</si>
  <si>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</si>
  <si>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</si>
  <si>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</si>
  <si>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</si>
  <si>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</si>
  <si>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</si>
  <si>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</si>
  <si>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</si>
  <si>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</si>
  <si>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</si>
  <si>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</si>
  <si>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</si>
  <si>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</si>
  <si>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</si>
  <si>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</si>
  <si>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</si>
  <si>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</si>
  <si>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</si>
  <si>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</si>
  <si>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</si>
  <si>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</si>
  <si>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</si>
  <si>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</si>
  <si>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</si>
  <si>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</si>
  <si>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</si>
  <si>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</si>
  <si>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</si>
  <si>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</si>
  <si>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</si>
  <si>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</si>
  <si>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</si>
  <si>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</si>
  <si>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</si>
  <si>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</si>
  <si>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</si>
  <si>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</si>
  <si>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</si>
  <si>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</si>
  <si>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</si>
  <si>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</si>
  <si>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</si>
  <si>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</si>
  <si>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</si>
  <si>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</si>
  <si>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</si>
  <si>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</si>
  <si>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</si>
  <si>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</si>
  <si>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</si>
  <si>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</si>
  <si>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</si>
  <si>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</si>
  <si>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</si>
  <si>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</si>
  <si>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</si>
  <si>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</si>
  <si>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</si>
  <si>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</si>
  <si>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</si>
  <si>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</si>
  <si>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</si>
  <si>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</si>
  <si>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</si>
  <si>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</si>
  <si>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</si>
  <si>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</si>
  <si>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</si>
  <si>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</si>
  <si>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</si>
  <si>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</si>
  <si>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</si>
  <si>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</si>
  <si>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</si>
  <si>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</si>
  <si>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</si>
  <si>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</si>
  <si>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</si>
  <si>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</si>
  <si>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</si>
  <si>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</si>
  <si>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</si>
  <si>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</si>
  <si>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</si>
  <si>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</si>
  <si>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</si>
  <si>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</si>
  <si>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</si>
  <si>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</si>
  <si>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</si>
  <si>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</si>
  <si>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</si>
  <si>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</si>
  <si>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</si>
  <si>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</si>
  <si>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</si>
  <si>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</si>
  <si>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</si>
  <si>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</si>
  <si>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</si>
  <si>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</si>
  <si>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</si>
  <si>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</si>
  <si>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</si>
  <si>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</si>
  <si>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</si>
  <si>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</si>
  <si>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</si>
  <si>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</si>
  <si>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</si>
  <si>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</si>
  <si>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</si>
  <si>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</si>
  <si>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</si>
  <si>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</si>
  <si>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</si>
  <si>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</si>
  <si>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</si>
  <si>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</si>
  <si>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</si>
  <si>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</si>
  <si>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</si>
  <si>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</si>
  <si>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</si>
  <si>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</si>
  <si>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</si>
  <si>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</si>
  <si>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</si>
  <si>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</si>
  <si>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</si>
  <si>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</si>
  <si>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</si>
  <si>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</si>
  <si>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</si>
  <si>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</si>
  <si>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</si>
  <si>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</si>
  <si>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</si>
  <si>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</si>
  <si>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</si>
  <si>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</si>
  <si>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</si>
  <si>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</si>
  <si>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</si>
  <si>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</si>
  <si>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</si>
  <si>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</si>
  <si>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</si>
  <si>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</si>
  <si>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</si>
  <si>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</si>
  <si>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</si>
  <si>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</si>
  <si>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</si>
  <si>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</si>
  <si>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</si>
  <si>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</si>
  <si>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</si>
  <si>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</si>
  <si>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</si>
  <si>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</si>
  <si>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</si>
  <si>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</si>
  <si>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</si>
  <si>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</si>
  <si>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</si>
  <si>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</si>
  <si>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</si>
  <si>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</si>
  <si>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</si>
  <si>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</si>
  <si>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</si>
  <si>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</si>
  <si>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</si>
  <si>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</si>
  <si>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</si>
  <si>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</si>
  <si>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</si>
  <si>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</si>
  <si>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</si>
  <si>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</si>
  <si>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</si>
  <si>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</si>
  <si>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</si>
  <si>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</si>
  <si>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</si>
  <si>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</si>
  <si>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</si>
  <si>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</si>
  <si>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</si>
  <si>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</si>
  <si>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</si>
  <si>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</si>
  <si>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</si>
  <si>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</si>
  <si>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</si>
  <si>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</si>
  <si>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</si>
  <si>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</si>
  <si>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</si>
  <si>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</si>
  <si>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</si>
  <si>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</si>
  <si>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</si>
  <si>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</si>
  <si>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</si>
  <si>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</si>
  <si>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</si>
  <si>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</si>
  <si>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</si>
  <si>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</si>
  <si>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</si>
  <si>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</si>
  <si>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</si>
  <si>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</si>
  <si>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</si>
  <si>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</si>
  <si>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</si>
  <si>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</si>
  <si>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</si>
  <si>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</si>
  <si>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</si>
  <si>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</si>
  <si>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</si>
  <si>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</si>
  <si>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</si>
  <si>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</si>
  <si>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</si>
  <si>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</si>
  <si>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</si>
  <si>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</si>
  <si>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</si>
  <si>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</si>
  <si>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</si>
  <si>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</si>
  <si>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</si>
  <si>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</si>
  <si>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</si>
  <si>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</si>
  <si>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</si>
  <si>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</si>
  <si>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</si>
  <si>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</si>
  <si>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</si>
  <si>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</si>
  <si>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</si>
  <si>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</si>
  <si>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</si>
  <si>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</si>
  <si>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</si>
  <si>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</si>
  <si>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</si>
  <si>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</si>
  <si>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</si>
  <si>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</si>
  <si>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</si>
  <si>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</si>
  <si>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</si>
  <si>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</si>
  <si>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</si>
  <si>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</si>
  <si>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</si>
  <si>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</si>
  <si>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</si>
  <si>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</si>
  <si>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</si>
  <si>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</si>
  <si>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</si>
  <si>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</si>
  <si>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</si>
  <si>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</si>
  <si>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</si>
  <si>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</si>
  <si>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</si>
  <si>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</si>
  <si>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</si>
  <si>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</si>
  <si>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</si>
  <si>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</si>
  <si>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</si>
  <si>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</si>
  <si>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</si>
  <si>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</si>
  <si>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</si>
  <si>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</si>
  <si>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</si>
  <si>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</si>
  <si>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</si>
  <si>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</si>
  <si>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</si>
  <si>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</si>
  <si>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</si>
  <si>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</si>
  <si>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</si>
  <si>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</si>
  <si>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</si>
  <si>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</si>
  <si>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</si>
  <si>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</si>
  <si>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</si>
  <si>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</si>
  <si>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</si>
  <si>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</si>
  <si>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</si>
  <si>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</si>
  <si>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</si>
  <si>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</si>
  <si>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</si>
  <si>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</si>
  <si>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</si>
  <si>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</si>
  <si>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</si>
  <si>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</si>
  <si>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</si>
  <si>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</si>
  <si>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</si>
  <si>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</si>
  <si>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</si>
  <si>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</si>
  <si>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</si>
  <si>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</si>
  <si>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</si>
  <si>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</si>
  <si>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</si>
  <si>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</si>
  <si>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</si>
  <si>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</si>
  <si>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</si>
  <si>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</si>
  <si>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</si>
  <si>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</si>
  <si>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</si>
  <si>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</si>
  <si>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</si>
  <si>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</si>
  <si>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</si>
  <si>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</si>
  <si>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</si>
  <si>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</si>
  <si>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</si>
  <si>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</si>
  <si>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</si>
  <si>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</si>
  <si>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</si>
  <si>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</si>
  <si>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</si>
  <si>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</si>
  <si>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</si>
  <si>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</si>
  <si>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</si>
  <si>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</si>
  <si>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</si>
  <si>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</si>
  <si>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</si>
  <si>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</si>
  <si>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</si>
  <si>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</si>
  <si>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</si>
  <si>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</si>
  <si>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</si>
  <si>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</si>
  <si>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</si>
  <si>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</si>
  <si>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</si>
  <si>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</si>
  <si>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</si>
  <si>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</si>
  <si>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</si>
  <si>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</si>
  <si>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</si>
  <si>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</si>
  <si>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</si>
  <si>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</si>
  <si>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</si>
  <si>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</si>
  <si>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</si>
  <si>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</si>
  <si>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</si>
  <si>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</si>
  <si>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</si>
  <si>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</si>
  <si>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</si>
  <si>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</si>
  <si>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</si>
  <si>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</si>
  <si>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</si>
  <si>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</si>
  <si>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</si>
  <si>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</si>
  <si>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</si>
  <si>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</si>
  <si>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</si>
  <si>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</si>
  <si>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</si>
  <si>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</si>
  <si>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</si>
  <si>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</si>
  <si>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</si>
  <si>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</si>
  <si>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</si>
  <si>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</si>
  <si>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</si>
  <si>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</si>
  <si>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</si>
  <si>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</si>
  <si>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</si>
  <si>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</si>
  <si>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</si>
  <si>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</si>
  <si>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</si>
  <si>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</si>
  <si>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</si>
  <si>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</si>
  <si>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</si>
  <si>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</si>
  <si>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</si>
  <si>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</si>
  <si>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</si>
  <si>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</si>
  <si>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</si>
  <si>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</si>
  <si>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</si>
  <si>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</si>
  <si>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</si>
  <si>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</si>
  <si>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</si>
  <si>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</si>
  <si>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</si>
  <si>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</si>
  <si>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</si>
  <si>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</si>
  <si>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</si>
  <si>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</si>
  <si>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</si>
  <si>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</si>
  <si>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</si>
  <si>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</si>
  <si>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</si>
  <si>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</si>
  <si>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</si>
  <si>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</si>
  <si>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</si>
  <si>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</si>
  <si>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</si>
  <si>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</si>
  <si>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</si>
  <si>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</si>
  <si>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</si>
  <si>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</si>
  <si>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</si>
  <si>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</si>
  <si>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</si>
  <si>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</si>
  <si>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</si>
  <si>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</si>
  <si>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</si>
  <si>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</si>
  <si>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</si>
  <si>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</si>
  <si>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</si>
  <si>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</si>
  <si>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</si>
  <si>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</si>
  <si>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</si>
  <si>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</si>
  <si>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</si>
  <si>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</si>
  <si>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</si>
  <si>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</si>
  <si>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</si>
  <si>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</si>
  <si>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</si>
  <si>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</si>
  <si>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</si>
  <si>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</si>
  <si>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</si>
  <si>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</si>
  <si>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</si>
  <si>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</si>
  <si>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</si>
  <si>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</si>
  <si>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</si>
  <si>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</si>
  <si>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</si>
  <si>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</si>
  <si>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</si>
  <si>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</si>
  <si>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</si>
  <si>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</si>
  <si>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</si>
  <si>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</si>
  <si>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</si>
  <si>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</si>
  <si>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</si>
  <si>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</si>
  <si>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</si>
  <si>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</si>
  <si>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</si>
  <si>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</si>
  <si>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</si>
  <si>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</si>
  <si>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</si>
  <si>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</si>
  <si>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</si>
  <si>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</si>
  <si>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</si>
  <si>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</si>
  <si>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</si>
  <si>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</si>
  <si>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</si>
  <si>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</si>
  <si>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</si>
  <si>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</si>
  <si>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</si>
  <si>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</si>
  <si>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</si>
  <si>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</si>
  <si>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</si>
  <si>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</si>
  <si>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</si>
  <si>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</si>
  <si>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</si>
  <si>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</si>
  <si>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</si>
  <si>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</si>
  <si>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</si>
  <si>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</si>
  <si>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</si>
  <si>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</si>
  <si>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</si>
  <si>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</si>
  <si>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</si>
  <si>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</si>
  <si>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</si>
  <si>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</si>
  <si>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</si>
  <si>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</si>
  <si>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</si>
  <si>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</si>
  <si>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</si>
  <si>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</si>
  <si>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</si>
  <si>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</si>
  <si>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</si>
  <si>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</si>
  <si>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</si>
  <si>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</si>
  <si>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</si>
  <si>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</si>
  <si>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</si>
  <si>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</si>
  <si>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</si>
  <si>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</si>
  <si>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</si>
  <si>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</si>
  <si>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</si>
  <si>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</si>
  <si>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</si>
  <si>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</si>
  <si>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</si>
  <si>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</si>
  <si>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</si>
  <si>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</si>
  <si>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</si>
  <si>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</si>
  <si>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</si>
  <si>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</si>
  <si>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</si>
  <si>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</si>
  <si>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</si>
  <si>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</si>
  <si>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</si>
  <si>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</si>
  <si>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</si>
  <si>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</si>
  <si>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</si>
  <si>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</si>
  <si>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</si>
  <si>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</si>
  <si>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</si>
  <si>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</si>
  <si>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</si>
  <si>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</si>
  <si>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</si>
  <si>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</si>
  <si>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</si>
  <si>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</si>
  <si>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</si>
  <si>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</si>
  <si>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</si>
  <si>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</si>
  <si>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</si>
  <si>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</si>
  <si>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</si>
  <si>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</si>
  <si>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</si>
  <si>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</si>
  <si>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</si>
  <si>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</si>
  <si>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</si>
  <si>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</si>
  <si>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</si>
  <si>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</si>
  <si>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</si>
  <si>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</si>
  <si>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</si>
  <si>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</si>
  <si>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</si>
  <si>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</si>
  <si>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</si>
  <si>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</si>
  <si>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</si>
  <si>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</si>
  <si>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</si>
  <si>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</si>
  <si>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</si>
  <si>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</si>
  <si>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</si>
  <si>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</si>
  <si>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</si>
  <si>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</si>
  <si>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</si>
  <si>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</si>
  <si>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</si>
  <si>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</si>
  <si>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</si>
  <si>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</si>
  <si>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</si>
  <si>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</si>
  <si>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</si>
  <si>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</si>
  <si>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</si>
  <si>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</si>
  <si>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</si>
  <si>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</si>
  <si>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</si>
  <si>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</si>
  <si>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</si>
  <si>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</si>
  <si>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</si>
  <si>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</si>
  <si>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</si>
  <si>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</si>
  <si>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</si>
  <si>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</si>
  <si>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</si>
  <si>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</si>
  <si>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</si>
  <si>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</si>
  <si>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</si>
  <si>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</si>
  <si>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</si>
  <si>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</si>
  <si>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</si>
  <si>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</si>
  <si>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</si>
  <si>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</si>
  <si>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</si>
  <si>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</si>
  <si>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</si>
  <si>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</si>
  <si>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</si>
  <si>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</si>
  <si>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</si>
  <si>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</si>
  <si>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</si>
  <si>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</si>
  <si>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</si>
  <si>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</si>
  <si>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</si>
  <si>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</si>
  <si>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</si>
  <si>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</si>
  <si>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</si>
  <si>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</si>
  <si>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</si>
  <si>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</si>
  <si>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</si>
  <si>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</si>
  <si>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</si>
  <si>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</si>
  <si>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</si>
  <si>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</si>
  <si>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</si>
  <si>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</si>
  <si>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</si>
  <si>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</si>
  <si>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</si>
  <si>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</si>
  <si>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</si>
  <si>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</si>
  <si>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</si>
  <si>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</si>
  <si>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</si>
  <si>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</si>
  <si>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</si>
  <si>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</si>
  <si>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</si>
  <si>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</si>
  <si>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</si>
  <si>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</si>
  <si>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</si>
  <si>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</si>
  <si>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</si>
  <si>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</si>
  <si>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</si>
  <si>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</si>
  <si>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</si>
  <si>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</si>
  <si>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</si>
  <si>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</si>
  <si>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</si>
  <si>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</si>
  <si>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</si>
  <si>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</si>
  <si>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</si>
  <si>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</si>
  <si>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</si>
  <si>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</si>
  <si>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</si>
  <si>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</si>
  <si>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</si>
  <si>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</si>
  <si>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</si>
  <si>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</si>
  <si>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</si>
  <si>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</si>
  <si>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</si>
  <si>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</si>
  <si>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</si>
  <si>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</si>
  <si>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</si>
  <si>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</si>
  <si>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</si>
  <si>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</si>
  <si>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</si>
  <si>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</si>
  <si>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</si>
  <si>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</si>
  <si>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</si>
  <si>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</si>
  <si>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</si>
  <si>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</si>
  <si>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</si>
  <si>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</si>
  <si>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</si>
  <si>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</si>
  <si>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</si>
  <si>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</si>
  <si>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</si>
  <si>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</si>
  <si>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</si>
  <si>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</si>
  <si>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</si>
  <si>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</si>
  <si>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</si>
  <si>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</si>
  <si>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</si>
  <si>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</si>
  <si>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</si>
  <si>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</si>
  <si>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</si>
  <si>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</si>
  <si>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</si>
  <si>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</si>
  <si>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</si>
  <si>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</si>
  <si>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</si>
  <si>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</si>
  <si>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</si>
  <si>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</si>
  <si>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</si>
  <si>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</si>
  <si>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</si>
  <si>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</si>
  <si>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</si>
  <si>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</si>
  <si>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</si>
  <si>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</si>
  <si>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</si>
  <si>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</si>
  <si>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</si>
  <si>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</si>
  <si>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</si>
  <si>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</si>
  <si>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</si>
  <si>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</si>
  <si>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</si>
  <si>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</si>
  <si>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</si>
  <si>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</si>
  <si>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</si>
  <si>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</si>
  <si>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</si>
  <si>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</si>
  <si>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</si>
  <si>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</si>
  <si>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</si>
  <si>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</si>
  <si>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</si>
  <si>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</si>
  <si>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</si>
  <si>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</si>
  <si>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</si>
  <si>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</si>
  <si>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</si>
  <si>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</si>
  <si>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</si>
  <si>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</si>
  <si>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</si>
  <si>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</si>
  <si>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</si>
  <si>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</si>
  <si>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</si>
  <si>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</si>
  <si>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</si>
  <si>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</si>
  <si>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</si>
  <si>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</si>
  <si>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</si>
  <si>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</si>
  <si>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</si>
  <si>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</si>
  <si>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</si>
  <si>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</si>
  <si>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</si>
  <si>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</si>
  <si>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</si>
  <si>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</si>
  <si>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</si>
  <si>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</si>
  <si>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</si>
  <si>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</si>
  <si>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</si>
  <si>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</si>
  <si>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</si>
  <si>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</si>
  <si>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</si>
  <si>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</si>
  <si>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</si>
  <si>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</si>
  <si>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</si>
  <si>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</si>
  <si>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</si>
  <si>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</si>
  <si>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</si>
  <si>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</si>
  <si>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</si>
  <si>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</si>
  <si>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</si>
  <si>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</si>
  <si>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</si>
  <si>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</si>
  <si>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</si>
  <si>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</si>
  <si>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</si>
  <si>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</si>
  <si>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</si>
  <si>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</si>
  <si>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</si>
  <si>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</si>
  <si>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</si>
  <si>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</si>
  <si>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</si>
  <si>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</si>
  <si>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</si>
  <si>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</si>
  <si>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</si>
  <si>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</si>
  <si>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</si>
  <si>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</si>
  <si>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</si>
  <si>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</si>
  <si>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</si>
  <si>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</si>
  <si>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</si>
  <si>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</si>
  <si>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</si>
  <si>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</si>
  <si>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</si>
  <si>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</si>
  <si>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</si>
  <si>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</si>
  <si>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</si>
  <si>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</si>
  <si>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</si>
  <si>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</si>
  <si>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</si>
  <si>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</si>
  <si>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</si>
  <si>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</si>
  <si>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</si>
  <si>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</si>
  <si>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</si>
  <si>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</si>
  <si>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</si>
  <si>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</si>
  <si>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</si>
  <si>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</si>
  <si>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</si>
  <si>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</si>
  <si>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</si>
  <si>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</si>
  <si>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</si>
  <si>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</si>
  <si>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</si>
  <si>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</si>
  <si>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</si>
  <si>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</si>
  <si>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</si>
  <si>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</si>
  <si>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</si>
  <si>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</si>
  <si>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</si>
  <si>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</si>
  <si>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</si>
  <si>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</si>
  <si>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</si>
  <si>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</si>
  <si>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</si>
  <si>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</si>
  <si>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</si>
  <si>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</si>
  <si>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</si>
  <si>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</si>
  <si>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</si>
  <si>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</si>
  <si>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</si>
  <si>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</si>
  <si>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</si>
  <si>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</si>
  <si>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</si>
  <si>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</si>
  <si>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</si>
  <si>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</si>
  <si>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</si>
  <si>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</si>
  <si>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</si>
  <si>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</si>
  <si>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</si>
  <si>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</si>
  <si>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</si>
  <si>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</si>
  <si>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</si>
  <si>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</si>
  <si>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</si>
  <si>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</si>
  <si>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</si>
  <si>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</si>
  <si>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</si>
  <si>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</si>
  <si>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</si>
  <si>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</si>
  <si>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</si>
  <si>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</si>
  <si>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</si>
  <si>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</si>
  <si>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</si>
  <si>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</si>
  <si>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</si>
  <si>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</si>
  <si>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</si>
  <si>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</si>
  <si>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</si>
  <si>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</si>
  <si>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</si>
  <si>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</si>
  <si>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</si>
  <si>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</si>
  <si>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</si>
  <si>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</si>
  <si>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</si>
  <si>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</si>
  <si>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</si>
  <si>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</si>
  <si>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</si>
  <si>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</si>
  <si>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</si>
  <si>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</si>
  <si>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</si>
  <si>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</si>
  <si>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</si>
  <si>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</si>
  <si>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</si>
  <si>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</si>
  <si>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</si>
  <si>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</si>
  <si>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</si>
  <si>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</si>
  <si>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</si>
  <si>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</si>
  <si>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</si>
  <si>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</si>
  <si>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</si>
  <si>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</si>
  <si>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</si>
  <si>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</si>
  <si>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</si>
  <si>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</si>
  <si>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</si>
  <si>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</si>
  <si>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</si>
  <si>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</si>
  <si>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</si>
  <si>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</si>
  <si>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</si>
  <si>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</si>
  <si>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</si>
  <si>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</si>
  <si>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</si>
  <si>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</si>
  <si>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</si>
  <si>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</si>
  <si>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</si>
  <si>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</si>
  <si>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</si>
  <si>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</si>
  <si>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</si>
  <si>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</si>
  <si>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</si>
  <si>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</si>
  <si>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</si>
  <si>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</si>
  <si>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</si>
  <si>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</si>
  <si>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</si>
  <si>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</si>
  <si>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</si>
  <si>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</si>
  <si>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</si>
  <si>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</si>
  <si>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</si>
  <si>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</si>
  <si>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</si>
  <si>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</si>
  <si>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</si>
  <si>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</si>
  <si>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</si>
  <si>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</si>
  <si>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</si>
  <si>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</si>
  <si>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</si>
  <si>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</si>
  <si>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</si>
  <si>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</si>
  <si>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</si>
  <si>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</si>
  <si>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</si>
  <si>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</si>
  <si>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</si>
  <si>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</si>
  <si>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</si>
  <si>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</si>
  <si>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</si>
  <si>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</si>
  <si>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</si>
  <si>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</si>
  <si>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</si>
  <si>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</si>
  <si>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</si>
  <si>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</si>
  <si>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</si>
  <si>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</si>
  <si>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</si>
  <si>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</si>
  <si>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</si>
  <si>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</si>
  <si>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</si>
  <si>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</si>
  <si>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</si>
  <si>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</si>
  <si>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</si>
  <si>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</si>
  <si>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</si>
  <si>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</si>
  <si>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</si>
  <si>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</si>
  <si>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</si>
  <si>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</si>
  <si>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</si>
  <si>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</si>
  <si>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</si>
  <si>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</si>
  <si>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</si>
  <si>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</si>
  <si>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</si>
  <si>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</si>
  <si>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</si>
  <si>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</si>
  <si>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</si>
  <si>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</si>
  <si>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</si>
  <si>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</si>
  <si>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</si>
  <si>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</si>
  <si>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</si>
  <si>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</si>
  <si>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</si>
  <si>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</si>
  <si>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</si>
  <si>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</si>
  <si>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</si>
  <si>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</si>
  <si>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</si>
  <si>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</si>
  <si>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</si>
  <si>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</si>
  <si>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</si>
  <si>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</si>
  <si>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</si>
  <si>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</si>
  <si>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</si>
  <si>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</si>
  <si>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</si>
  <si>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</si>
  <si>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</si>
  <si>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</si>
  <si>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</si>
  <si>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</si>
  <si>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</si>
  <si>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</si>
  <si>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</si>
  <si>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</si>
  <si>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</si>
  <si>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</si>
  <si>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</si>
  <si>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</si>
  <si>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</si>
  <si>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</si>
  <si>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</si>
  <si>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</si>
  <si>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</si>
  <si>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</si>
  <si>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</si>
  <si>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</si>
  <si>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</si>
  <si>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</si>
  <si>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</si>
  <si>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</si>
  <si>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</si>
  <si>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</si>
  <si>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</si>
  <si>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</si>
  <si>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</si>
  <si>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</si>
  <si>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</si>
  <si>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</si>
  <si>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</si>
  <si>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</si>
  <si>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</si>
  <si>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</si>
  <si>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</si>
  <si>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</si>
  <si>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</si>
  <si>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</si>
  <si>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</si>
  <si>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</si>
  <si>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</si>
  <si>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</si>
  <si>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</si>
  <si>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</si>
  <si>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</si>
  <si>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</si>
  <si>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</si>
  <si>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</si>
  <si>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</si>
  <si>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</si>
  <si>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</si>
  <si>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</si>
  <si>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</si>
  <si>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</si>
  <si>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</si>
  <si>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</si>
  <si>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</si>
  <si>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</si>
  <si>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</si>
  <si>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</si>
  <si>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</si>
  <si>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</si>
  <si>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</si>
  <si>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</si>
  <si>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</si>
  <si>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</si>
  <si>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</si>
  <si>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</si>
  <si>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</si>
  <si>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</si>
  <si>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</si>
  <si>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</si>
  <si>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</si>
  <si>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</si>
  <si>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</si>
  <si>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</si>
  <si>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</si>
  <si>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</si>
  <si>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</si>
  <si>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</si>
  <si>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</si>
  <si>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</si>
  <si>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</si>
  <si>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</si>
  <si>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</si>
  <si>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</si>
  <si>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</si>
  <si>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</si>
  <si>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</si>
  <si>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</si>
  <si>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</si>
  <si>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</si>
  <si>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</si>
  <si>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</si>
  <si>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</si>
  <si>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</si>
  <si>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</si>
  <si>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</si>
  <si>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</si>
  <si>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</si>
  <si>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</si>
  <si>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</si>
  <si>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</si>
  <si>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</si>
  <si>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</si>
  <si>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</si>
  <si>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</si>
  <si>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</si>
  <si>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</si>
  <si>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</si>
  <si>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</si>
  <si>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</si>
  <si>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</si>
  <si>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</si>
  <si>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</si>
  <si>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</si>
  <si>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</si>
  <si>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</si>
  <si>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</si>
  <si>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</si>
  <si>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</si>
  <si>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</si>
  <si>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</si>
  <si>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</si>
  <si>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</si>
  <si>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</si>
  <si>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</si>
  <si>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</si>
  <si>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</si>
  <si>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</si>
  <si>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</si>
  <si>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</si>
  <si>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</si>
  <si>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</si>
  <si>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</si>
  <si>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</si>
  <si>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</si>
  <si>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</si>
  <si>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</si>
  <si>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</si>
  <si>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</si>
  <si>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</si>
  <si>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</si>
  <si>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</si>
  <si>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</si>
  <si>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</si>
  <si>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</si>
  <si>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</si>
  <si>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</si>
  <si>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</si>
  <si>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</si>
  <si>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</si>
  <si>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</si>
  <si>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</si>
  <si>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</si>
  <si>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</si>
  <si>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</si>
  <si>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</si>
  <si>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</si>
  <si>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</si>
  <si>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</si>
  <si>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</si>
  <si>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</si>
  <si>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</si>
  <si>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</si>
  <si>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</si>
  <si>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</si>
  <si>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</si>
  <si>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</si>
  <si>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</si>
  <si>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</si>
  <si>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</si>
  <si>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</si>
  <si>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</si>
  <si>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</si>
  <si>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</si>
  <si>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</si>
  <si>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</si>
  <si>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</si>
  <si>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</si>
  <si>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</si>
  <si>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</si>
  <si>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</si>
  <si>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</si>
  <si>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</si>
  <si>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</si>
  <si>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</si>
  <si>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</si>
  <si>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</si>
  <si>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</si>
  <si>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</si>
  <si>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</si>
  <si>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</si>
  <si>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</si>
  <si>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</si>
  <si>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</si>
  <si>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</si>
  <si>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</si>
  <si>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</si>
  <si>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</si>
  <si>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</si>
  <si>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</si>
  <si>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</si>
  <si>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</si>
  <si>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</si>
  <si>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</si>
  <si>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</si>
  <si>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</si>
  <si>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</si>
  <si>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</si>
  <si>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</si>
  <si>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</si>
  <si>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</si>
  <si>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</si>
  <si>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</si>
  <si>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</si>
  <si>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</si>
  <si>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</si>
  <si>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</si>
  <si>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</si>
  <si>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</si>
  <si>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</si>
  <si>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</si>
  <si>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</si>
  <si>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</si>
  <si>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</si>
  <si>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</si>
  <si>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</si>
  <si>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</si>
  <si>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</si>
  <si>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</si>
  <si>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</si>
  <si>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</si>
  <si>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</si>
  <si>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</si>
  <si>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</si>
  <si>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</si>
  <si>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</si>
  <si>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</si>
  <si>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</si>
  <si>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</si>
  <si>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</si>
  <si>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</si>
  <si>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</si>
  <si>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</si>
  <si>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</si>
  <si>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</si>
  <si>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</si>
  <si>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</si>
  <si>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</si>
  <si>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</si>
  <si>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</si>
  <si>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</si>
  <si>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</si>
  <si>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</si>
  <si>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</si>
  <si>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</si>
  <si>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</si>
  <si>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</si>
  <si>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</si>
  <si>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</si>
  <si>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</si>
  <si>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</si>
  <si>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</si>
  <si>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</si>
  <si>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</si>
  <si>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</si>
  <si>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</si>
  <si>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</si>
  <si>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</si>
  <si>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</si>
  <si>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</si>
  <si>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</si>
  <si>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</si>
  <si>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</si>
  <si>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</si>
  <si>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</si>
  <si>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</si>
  <si>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</si>
  <si>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</si>
  <si>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</si>
  <si>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</si>
  <si>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</si>
  <si>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</si>
  <si>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</si>
  <si>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</si>
  <si>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</si>
  <si>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</si>
  <si>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</si>
  <si>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</si>
  <si>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</si>
  <si>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</si>
  <si>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</si>
  <si>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</si>
  <si>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</si>
  <si>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</si>
  <si>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</si>
  <si>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</si>
  <si>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</si>
  <si>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</si>
  <si>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</si>
  <si>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</si>
  <si>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</si>
  <si>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</si>
  <si>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</si>
  <si>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</si>
  <si>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</si>
  <si>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</si>
  <si>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</si>
  <si>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</si>
  <si>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</si>
  <si>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</si>
  <si>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</si>
  <si>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</si>
  <si>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</si>
  <si>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</si>
  <si>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</si>
  <si>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</si>
  <si>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</si>
  <si>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</si>
  <si>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</si>
  <si>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</si>
  <si>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</si>
  <si>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</si>
  <si>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</si>
  <si>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</si>
  <si>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</si>
  <si>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</si>
  <si>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</si>
  <si>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</si>
  <si>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</si>
  <si>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</si>
  <si>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</si>
  <si>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</si>
  <si>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</si>
  <si>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</si>
  <si>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</si>
  <si>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</si>
  <si>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</si>
  <si>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</si>
  <si>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</si>
  <si>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</si>
  <si>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</si>
  <si>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</si>
  <si>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</si>
  <si>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</si>
  <si>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</si>
  <si>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</si>
  <si>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</si>
  <si>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</si>
  <si>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</si>
  <si>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</si>
  <si>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</si>
  <si>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</si>
  <si>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</si>
  <si>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</si>
  <si>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</si>
  <si>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</si>
  <si>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</si>
  <si>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</si>
  <si>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</si>
  <si>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</si>
  <si>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</si>
  <si>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</si>
  <si>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</si>
  <si>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</si>
  <si>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</si>
  <si>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</si>
  <si>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</si>
  <si>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</si>
  <si>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</si>
  <si>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</si>
  <si>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</si>
  <si>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</si>
  <si>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</si>
  <si>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</si>
  <si>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</si>
  <si>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</si>
  <si>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</si>
  <si>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</si>
  <si>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</si>
  <si>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</si>
  <si>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</si>
  <si>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</si>
  <si>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</si>
  <si>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</si>
  <si>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</si>
  <si>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</si>
  <si>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</si>
  <si>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</si>
  <si>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</si>
  <si>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</si>
  <si>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</si>
  <si>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</si>
  <si>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</si>
  <si>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</si>
  <si>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</si>
  <si>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</si>
  <si>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</si>
  <si>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</si>
  <si>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</si>
  <si>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</si>
  <si>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</si>
  <si>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</si>
  <si>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</si>
  <si>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</si>
  <si>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</si>
  <si>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</si>
  <si>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</si>
  <si>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</si>
  <si>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</si>
  <si>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</si>
  <si>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</si>
  <si>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</si>
  <si>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</si>
  <si>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</si>
  <si>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</si>
  <si>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</si>
  <si>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</si>
  <si>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</si>
  <si>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</si>
  <si>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</si>
  <si>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</si>
  <si>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</si>
  <si>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</si>
  <si>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</si>
  <si>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</si>
  <si>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</si>
  <si>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</si>
  <si>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</si>
  <si>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</si>
  <si>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</si>
  <si>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</si>
  <si>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</si>
  <si>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</si>
  <si>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</si>
  <si>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</si>
  <si>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</si>
  <si>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</si>
  <si>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</si>
  <si>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</si>
  <si>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</si>
  <si>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</si>
  <si>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</si>
  <si>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</si>
  <si>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</si>
  <si>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</si>
  <si>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</si>
  <si>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</si>
  <si>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</si>
  <si>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</si>
  <si>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</si>
  <si>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</si>
  <si>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</si>
  <si>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</si>
  <si>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</si>
  <si>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</si>
  <si>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</si>
  <si>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</si>
  <si>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</si>
  <si>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</si>
  <si>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</si>
  <si>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</si>
  <si>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</si>
  <si>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</si>
  <si>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</si>
  <si>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</si>
  <si>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</si>
  <si>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</si>
  <si>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</si>
  <si>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</si>
  <si>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</si>
  <si>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</si>
  <si>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</si>
  <si>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</si>
  <si>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</si>
  <si>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</si>
  <si>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</si>
  <si>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</si>
  <si>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</si>
  <si>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</si>
  <si>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</si>
  <si>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</si>
  <si>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</si>
  <si>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</si>
  <si>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</si>
  <si>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</si>
  <si>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</si>
  <si>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</si>
  <si>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</si>
  <si>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</si>
  <si>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</si>
  <si>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</si>
  <si>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</si>
  <si>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</si>
  <si>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</si>
  <si>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</si>
  <si>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</si>
  <si>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</si>
  <si>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</si>
  <si>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</si>
  <si>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</si>
  <si>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</si>
  <si>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</si>
  <si>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</si>
  <si>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</si>
  <si>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</si>
  <si>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</si>
  <si>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</si>
  <si>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</si>
  <si>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</si>
  <si>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</si>
  <si>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</si>
  <si>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</si>
  <si>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</si>
  <si>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</si>
  <si>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</si>
  <si>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</si>
  <si>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</si>
  <si>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</si>
  <si>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</si>
  <si>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</si>
  <si>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</si>
  <si>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</si>
  <si>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</si>
  <si>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</si>
  <si>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</si>
  <si>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</si>
  <si>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</si>
  <si>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</si>
  <si>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</si>
  <si>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</si>
  <si>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</si>
  <si>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</si>
  <si>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</si>
  <si>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</si>
  <si>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</si>
  <si>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</si>
  <si>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</si>
  <si>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</si>
  <si>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</si>
  <si>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</si>
  <si>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</si>
  <si>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</si>
  <si>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</si>
  <si>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</si>
  <si>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</si>
  <si>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</si>
  <si>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</si>
  <si>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</si>
  <si>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</si>
  <si>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</si>
  <si>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</si>
  <si>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</si>
  <si>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</si>
  <si>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</si>
  <si>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</si>
  <si>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</si>
  <si>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</si>
  <si>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</si>
  <si>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</si>
  <si>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</si>
  <si>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</si>
  <si>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</si>
  <si>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</si>
  <si>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</si>
  <si>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</si>
  <si>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</si>
  <si>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</si>
  <si>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</si>
  <si>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</si>
  <si>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</si>
  <si>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</si>
  <si>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</si>
  <si>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</si>
  <si>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</si>
  <si>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</si>
  <si>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</si>
  <si>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</si>
  <si>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</si>
  <si>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</si>
  <si>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</si>
  <si>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</si>
  <si>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</si>
  <si>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</si>
  <si>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</si>
  <si>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</si>
  <si>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</si>
  <si>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</si>
  <si>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</si>
  <si>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</si>
  <si>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</si>
  <si>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</si>
  <si>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</si>
  <si>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</si>
  <si>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</si>
  <si>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</si>
  <si>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</si>
  <si>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</si>
  <si>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</si>
  <si>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</si>
  <si>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</si>
  <si>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</si>
  <si>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</si>
  <si>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</si>
  <si>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</si>
  <si>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</si>
  <si>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</si>
  <si>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</si>
  <si>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</si>
  <si>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</si>
  <si>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</si>
  <si>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</si>
  <si>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</si>
  <si>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</si>
  <si>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</si>
  <si>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</si>
  <si>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</si>
  <si>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</si>
  <si>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</si>
  <si>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</si>
  <si>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</si>
  <si>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</si>
  <si>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</si>
  <si>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</si>
  <si>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</si>
  <si>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</si>
  <si>
    <t>3335933250</t>
  </si>
  <si>
    <t>3335933245</t>
  </si>
  <si>
    <t>3335933244</t>
  </si>
  <si>
    <t>3335933243</t>
  </si>
  <si>
    <t>3335933242</t>
  </si>
  <si>
    <t>3335933236</t>
  </si>
  <si>
    <t>3335933227</t>
  </si>
  <si>
    <t>3335933215</t>
  </si>
  <si>
    <t>3335933214</t>
  </si>
  <si>
    <t>3335933212</t>
  </si>
  <si>
    <t>3335933206</t>
  </si>
  <si>
    <t>3335933202</t>
  </si>
  <si>
    <t>3335933185</t>
  </si>
  <si>
    <t>3335933184</t>
  </si>
  <si>
    <t>3335933178</t>
  </si>
  <si>
    <t>3335933174</t>
  </si>
  <si>
    <t>3335933173</t>
  </si>
  <si>
    <t>3335933172</t>
  </si>
  <si>
    <t>SIN ACTIVIDAD DE RETIRO</t>
  </si>
  <si>
    <t>Aybar Villa, Guillermo Emigdio</t>
  </si>
  <si>
    <t>ReservaC Norte</t>
  </si>
  <si>
    <t>REINICIO FALLIDO</t>
  </si>
  <si>
    <t>3335933235</t>
  </si>
  <si>
    <t>3335933233</t>
  </si>
  <si>
    <t>3335933229</t>
  </si>
  <si>
    <t>3335933199</t>
  </si>
  <si>
    <t>3335933183</t>
  </si>
  <si>
    <t>3335933138</t>
  </si>
  <si>
    <t>FUERA DE SERVICIO</t>
  </si>
  <si>
    <t xml:space="preserve">LECTOR </t>
  </si>
  <si>
    <t xml:space="preserve">LECTOR   </t>
  </si>
  <si>
    <t>CARGA EXITOSA</t>
  </si>
  <si>
    <t>REINICIO EXITOSO</t>
  </si>
  <si>
    <t>3335933359</t>
  </si>
  <si>
    <t>3335933357</t>
  </si>
  <si>
    <t>3335933338</t>
  </si>
  <si>
    <t>3335933330</t>
  </si>
  <si>
    <t>3335933328</t>
  </si>
  <si>
    <t>3335933327</t>
  </si>
  <si>
    <t>3335933324</t>
  </si>
  <si>
    <t>3335933319</t>
  </si>
  <si>
    <t>3335933314</t>
  </si>
  <si>
    <t>3335933301</t>
  </si>
  <si>
    <t>3335933299</t>
  </si>
  <si>
    <t>3335933298</t>
  </si>
  <si>
    <t>3335933288</t>
  </si>
  <si>
    <t>3335933282</t>
  </si>
  <si>
    <t>3335933276</t>
  </si>
  <si>
    <t>3335933275</t>
  </si>
  <si>
    <t>3335933263</t>
  </si>
  <si>
    <t>3335933260</t>
  </si>
  <si>
    <t>LECTOR</t>
  </si>
  <si>
    <t>3335933378</t>
  </si>
  <si>
    <t>3335933358</t>
  </si>
  <si>
    <t>3335933356</t>
  </si>
  <si>
    <t>3335933354</t>
  </si>
  <si>
    <t>3335933353</t>
  </si>
  <si>
    <t>3335933431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</si>
  <si>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</si>
  <si>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</si>
  <si>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</si>
  <si>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</si>
  <si>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</si>
  <si>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</si>
  <si>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</si>
  <si>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</si>
  <si>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</si>
  <si>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</si>
  <si>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</si>
  <si>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</si>
  <si>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</si>
  <si>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</si>
  <si>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 xml:space="preserve">Perez Almonte, Franklin </t>
  </si>
  <si>
    <t>Triinet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</si>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</sst>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9"/>
      <tableStyleElement type="headerRow" dxfId="288"/>
      <tableStyleElement type="totalRow" dxfId="287"/>
      <tableStyleElement type="firstColumn" dxfId="286"/>
      <tableStyleElement type="lastColumn" dxfId="285"/>
      <tableStyleElement type="firstRowStripe" dxfId="284"/>
      <tableStyleElement type="firstColumnStripe" dxfId="2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10" priority="99295"/>
  </conditionalFormatting>
  <conditionalFormatting sqref="B7">
    <cfRule type="duplicateValues" dxfId="109" priority="79"/>
    <cfRule type="duplicateValues" dxfId="108" priority="80"/>
    <cfRule type="duplicateValues" dxfId="107" priority="81"/>
  </conditionalFormatting>
  <conditionalFormatting sqref="B7">
    <cfRule type="duplicateValues" dxfId="106" priority="78"/>
  </conditionalFormatting>
  <conditionalFormatting sqref="B7">
    <cfRule type="duplicateValues" dxfId="105" priority="76"/>
    <cfRule type="duplicateValues" dxfId="104" priority="77"/>
  </conditionalFormatting>
  <conditionalFormatting sqref="B7">
    <cfRule type="duplicateValues" dxfId="103" priority="73"/>
    <cfRule type="duplicateValues" dxfId="102" priority="74"/>
    <cfRule type="duplicateValues" dxfId="101" priority="75"/>
  </conditionalFormatting>
  <conditionalFormatting sqref="B7">
    <cfRule type="duplicateValues" dxfId="100" priority="72"/>
  </conditionalFormatting>
  <conditionalFormatting sqref="B7">
    <cfRule type="duplicateValues" dxfId="99" priority="70"/>
    <cfRule type="duplicateValues" dxfId="98" priority="71"/>
  </conditionalFormatting>
  <conditionalFormatting sqref="B7">
    <cfRule type="duplicateValues" dxfId="97" priority="69"/>
  </conditionalFormatting>
  <conditionalFormatting sqref="B7">
    <cfRule type="duplicateValues" dxfId="96" priority="66"/>
    <cfRule type="duplicateValues" dxfId="95" priority="67"/>
    <cfRule type="duplicateValues" dxfId="94" priority="68"/>
  </conditionalFormatting>
  <conditionalFormatting sqref="B7">
    <cfRule type="duplicateValues" dxfId="93" priority="65"/>
  </conditionalFormatting>
  <conditionalFormatting sqref="B7">
    <cfRule type="duplicateValues" dxfId="92" priority="64"/>
  </conditionalFormatting>
  <conditionalFormatting sqref="B9">
    <cfRule type="duplicateValues" dxfId="91" priority="63"/>
  </conditionalFormatting>
  <conditionalFormatting sqref="B9">
    <cfRule type="duplicateValues" dxfId="90" priority="60"/>
    <cfRule type="duplicateValues" dxfId="89" priority="61"/>
    <cfRule type="duplicateValues" dxfId="88" priority="62"/>
  </conditionalFormatting>
  <conditionalFormatting sqref="B9">
    <cfRule type="duplicateValues" dxfId="87" priority="58"/>
    <cfRule type="duplicateValues" dxfId="86" priority="59"/>
  </conditionalFormatting>
  <conditionalFormatting sqref="B9">
    <cfRule type="duplicateValues" dxfId="85" priority="55"/>
    <cfRule type="duplicateValues" dxfId="84" priority="56"/>
    <cfRule type="duplicateValues" dxfId="83" priority="57"/>
  </conditionalFormatting>
  <conditionalFormatting sqref="B9">
    <cfRule type="duplicateValues" dxfId="82" priority="54"/>
  </conditionalFormatting>
  <conditionalFormatting sqref="B9">
    <cfRule type="duplicateValues" dxfId="81" priority="53"/>
  </conditionalFormatting>
  <conditionalFormatting sqref="B9">
    <cfRule type="duplicateValues" dxfId="80" priority="52"/>
  </conditionalFormatting>
  <conditionalFormatting sqref="B9">
    <cfRule type="duplicateValues" dxfId="79" priority="49"/>
    <cfRule type="duplicateValues" dxfId="78" priority="50"/>
    <cfRule type="duplicateValues" dxfId="77" priority="51"/>
  </conditionalFormatting>
  <conditionalFormatting sqref="B9">
    <cfRule type="duplicateValues" dxfId="76" priority="47"/>
    <cfRule type="duplicateValues" dxfId="75" priority="48"/>
  </conditionalFormatting>
  <conditionalFormatting sqref="C9">
    <cfRule type="duplicateValues" dxfId="74" priority="46"/>
  </conditionalFormatting>
  <conditionalFormatting sqref="E3">
    <cfRule type="duplicateValues" dxfId="73" priority="121658"/>
  </conditionalFormatting>
  <conditionalFormatting sqref="E3">
    <cfRule type="duplicateValues" dxfId="72" priority="121659"/>
    <cfRule type="duplicateValues" dxfId="71" priority="121660"/>
  </conditionalFormatting>
  <conditionalFormatting sqref="E3">
    <cfRule type="duplicateValues" dxfId="70" priority="121661"/>
    <cfRule type="duplicateValues" dxfId="69" priority="121662"/>
    <cfRule type="duplicateValues" dxfId="68" priority="121663"/>
    <cfRule type="duplicateValues" dxfId="67" priority="121664"/>
  </conditionalFormatting>
  <conditionalFormatting sqref="B3">
    <cfRule type="duplicateValues" dxfId="66" priority="121665"/>
  </conditionalFormatting>
  <conditionalFormatting sqref="E4">
    <cfRule type="duplicateValues" dxfId="65" priority="20"/>
  </conditionalFormatting>
  <conditionalFormatting sqref="E4">
    <cfRule type="duplicateValues" dxfId="64" priority="17"/>
    <cfRule type="duplicateValues" dxfId="63" priority="18"/>
    <cfRule type="duplicateValues" dxfId="62" priority="19"/>
  </conditionalFormatting>
  <conditionalFormatting sqref="E4">
    <cfRule type="duplicateValues" dxfId="61" priority="16"/>
  </conditionalFormatting>
  <conditionalFormatting sqref="E4">
    <cfRule type="duplicateValues" dxfId="60" priority="13"/>
    <cfRule type="duplicateValues" dxfId="59" priority="14"/>
    <cfRule type="duplicateValues" dxfId="58" priority="15"/>
  </conditionalFormatting>
  <conditionalFormatting sqref="B4">
    <cfRule type="duplicateValues" dxfId="57" priority="12"/>
  </conditionalFormatting>
  <conditionalFormatting sqref="E4">
    <cfRule type="duplicateValues" dxfId="56" priority="11"/>
  </conditionalFormatting>
  <conditionalFormatting sqref="E5">
    <cfRule type="duplicateValues" dxfId="55" priority="10"/>
  </conditionalFormatting>
  <conditionalFormatting sqref="E5">
    <cfRule type="duplicateValues" dxfId="54" priority="7"/>
    <cfRule type="duplicateValues" dxfId="53" priority="8"/>
    <cfRule type="duplicateValues" dxfId="52" priority="9"/>
  </conditionalFormatting>
  <conditionalFormatting sqref="E5">
    <cfRule type="duplicateValues" dxfId="51" priority="6"/>
  </conditionalFormatting>
  <conditionalFormatting sqref="E5">
    <cfRule type="duplicateValues" dxfId="50" priority="3"/>
    <cfRule type="duplicateValues" dxfId="49" priority="4"/>
    <cfRule type="duplicateValues" dxfId="48" priority="5"/>
  </conditionalFormatting>
  <conditionalFormatting sqref="B5">
    <cfRule type="duplicateValues" dxfId="47" priority="2"/>
  </conditionalFormatting>
  <conditionalFormatting sqref="E5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4" priority="2"/>
  </conditionalFormatting>
  <conditionalFormatting sqref="B1:B1048576">
    <cfRule type="duplicateValues" dxfId="4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49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28515625" style="87" bestFit="1" customWidth="1"/>
    <col min="2" max="2" width="18.7109375" style="94" bestFit="1" customWidth="1"/>
    <col min="3" max="3" width="16.28515625" style="44" bestFit="1" customWidth="1"/>
    <col min="4" max="4" width="27.28515625" style="8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bestFit="1" customWidth="1"/>
    <col min="13" max="13" width="18.7109375" style="87" bestFit="1" customWidth="1"/>
    <col min="14" max="14" width="16.140625" style="87" customWidth="1"/>
    <col min="15" max="15" width="39.85546875" style="8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9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9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9" ht="18.75" thickBot="1" x14ac:dyDescent="0.3">
      <c r="A3" s="168" t="s">
        <v>2632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9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8" x14ac:dyDescent="0.25">
      <c r="A5" s="116" t="str">
        <f>VLOOKUP(E5,'LISTADO ATM'!$A$2:$C$898,3,0)</f>
        <v>DISTRITO NACIONAL</v>
      </c>
      <c r="B5" s="137" t="s">
        <v>2720</v>
      </c>
      <c r="C5" s="110">
        <v>44373.729548611111</v>
      </c>
      <c r="D5" s="110" t="s">
        <v>2449</v>
      </c>
      <c r="E5" s="133">
        <v>836</v>
      </c>
      <c r="F5" s="116" t="str">
        <f>VLOOKUP(E5,VIP!$A$2:$O13932,2,0)</f>
        <v>DRBR836</v>
      </c>
      <c r="G5" s="116" t="str">
        <f>VLOOKUP(E5,'LISTADO ATM'!$A$2:$B$897,2,0)</f>
        <v xml:space="preserve">ATM UNP Plaza Luperón </v>
      </c>
      <c r="H5" s="116" t="str">
        <f>VLOOKUP(E5,VIP!$A$2:$O18815,7,FALSE)</f>
        <v>Si</v>
      </c>
      <c r="I5" s="116" t="str">
        <f>VLOOKUP(E5,VIP!$A$2:$O10780,8,FALSE)</f>
        <v>Si</v>
      </c>
      <c r="J5" s="116" t="str">
        <f>VLOOKUP(E5,VIP!$A$2:$O10730,8,FALSE)</f>
        <v>Si</v>
      </c>
      <c r="K5" s="116" t="str">
        <f>VLOOKUP(E5,VIP!$A$2:$O14304,6,0)</f>
        <v>NO</v>
      </c>
      <c r="L5" s="141" t="s">
        <v>2731</v>
      </c>
      <c r="M5" s="109" t="s">
        <v>2446</v>
      </c>
      <c r="N5" s="109" t="s">
        <v>2453</v>
      </c>
      <c r="O5" s="116" t="s">
        <v>2454</v>
      </c>
      <c r="P5" s="116"/>
      <c r="Q5" s="109" t="s">
        <v>2731</v>
      </c>
    </row>
    <row r="6" spans="1:19" ht="18" x14ac:dyDescent="0.25">
      <c r="A6" s="116" t="str">
        <f>VLOOKUP(E6,'LISTADO ATM'!$A$2:$C$898,3,0)</f>
        <v>DISTRITO NACIONAL</v>
      </c>
      <c r="B6" s="137" t="s">
        <v>2636</v>
      </c>
      <c r="C6" s="110">
        <v>44373.401724537034</v>
      </c>
      <c r="D6" s="110" t="s">
        <v>2180</v>
      </c>
      <c r="E6" s="133">
        <v>70</v>
      </c>
      <c r="F6" s="116" t="str">
        <f>VLOOKUP(E6,VIP!$A$2:$O13954,2,0)</f>
        <v>DRBR070</v>
      </c>
      <c r="G6" s="116" t="str">
        <f>VLOOKUP(E6,'LISTADO ATM'!$A$2:$B$897,2,0)</f>
        <v xml:space="preserve">ATM Autoservicio Plaza Lama Zona Oriental </v>
      </c>
      <c r="H6" s="116" t="str">
        <f>VLOOKUP(E6,VIP!$A$2:$O18915,7,FALSE)</f>
        <v>Si</v>
      </c>
      <c r="I6" s="116" t="str">
        <f>VLOOKUP(E6,VIP!$A$2:$O10880,8,FALSE)</f>
        <v>Si</v>
      </c>
      <c r="J6" s="116" t="str">
        <f>VLOOKUP(E6,VIP!$A$2:$O10830,8,FALSE)</f>
        <v>Si</v>
      </c>
      <c r="K6" s="116" t="str">
        <f>VLOOKUP(E6,VIP!$A$2:$O14404,6,0)</f>
        <v>NO</v>
      </c>
      <c r="L6" s="141" t="s">
        <v>2219</v>
      </c>
      <c r="M6" s="160" t="s">
        <v>2550</v>
      </c>
      <c r="N6" s="109" t="s">
        <v>2453</v>
      </c>
      <c r="O6" s="116" t="s">
        <v>2455</v>
      </c>
      <c r="P6" s="116"/>
      <c r="Q6" s="161">
        <v>44373.548194444447</v>
      </c>
    </row>
    <row r="7" spans="1:19" ht="18" x14ac:dyDescent="0.25">
      <c r="A7" s="116" t="str">
        <f>VLOOKUP(E7,'LISTADO ATM'!$A$2:$C$898,3,0)</f>
        <v>DISTRITO NACIONAL</v>
      </c>
      <c r="B7" s="137" t="s">
        <v>2645</v>
      </c>
      <c r="C7" s="110">
        <v>44373.377546296295</v>
      </c>
      <c r="D7" s="110" t="s">
        <v>2180</v>
      </c>
      <c r="E7" s="133">
        <v>487</v>
      </c>
      <c r="F7" s="116" t="str">
        <f>VLOOKUP(E7,VIP!$A$2:$O13963,2,0)</f>
        <v>DRBR487</v>
      </c>
      <c r="G7" s="116" t="str">
        <f>VLOOKUP(E7,'LISTADO ATM'!$A$2:$B$897,2,0)</f>
        <v xml:space="preserve">ATM Olé Hainamosa </v>
      </c>
      <c r="H7" s="116" t="str">
        <f>VLOOKUP(E7,VIP!$A$2:$O18924,7,FALSE)</f>
        <v>Si</v>
      </c>
      <c r="I7" s="116" t="str">
        <f>VLOOKUP(E7,VIP!$A$2:$O10889,8,FALSE)</f>
        <v>Si</v>
      </c>
      <c r="J7" s="116" t="str">
        <f>VLOOKUP(E7,VIP!$A$2:$O10839,8,FALSE)</f>
        <v>Si</v>
      </c>
      <c r="K7" s="116" t="str">
        <f>VLOOKUP(E7,VIP!$A$2:$O14413,6,0)</f>
        <v>SI</v>
      </c>
      <c r="L7" s="141" t="s">
        <v>2219</v>
      </c>
      <c r="M7" s="160" t="s">
        <v>2550</v>
      </c>
      <c r="N7" s="109" t="s">
        <v>2453</v>
      </c>
      <c r="O7" s="116" t="s">
        <v>2455</v>
      </c>
      <c r="P7" s="116"/>
      <c r="Q7" s="161">
        <v>44373.548194444447</v>
      </c>
    </row>
    <row r="8" spans="1:19" ht="18" x14ac:dyDescent="0.25">
      <c r="A8" s="116" t="str">
        <f>VLOOKUP(E8,'LISTADO ATM'!$A$2:$C$898,3,0)</f>
        <v>DISTRITO NACIONAL</v>
      </c>
      <c r="B8" s="137" t="s">
        <v>2650</v>
      </c>
      <c r="C8" s="110">
        <v>44373.307604166665</v>
      </c>
      <c r="D8" s="110" t="s">
        <v>2180</v>
      </c>
      <c r="E8" s="133">
        <v>896</v>
      </c>
      <c r="F8" s="116" t="str">
        <f>VLOOKUP(E8,VIP!$A$2:$O13968,2,0)</f>
        <v>DRBR896</v>
      </c>
      <c r="G8" s="116" t="str">
        <f>VLOOKUP(E8,'LISTADO ATM'!$A$2:$B$897,2,0)</f>
        <v xml:space="preserve">ATM Campamento Militar 16 de Agosto I </v>
      </c>
      <c r="H8" s="116" t="str">
        <f>VLOOKUP(E8,VIP!$A$2:$O18929,7,FALSE)</f>
        <v>Si</v>
      </c>
      <c r="I8" s="116" t="str">
        <f>VLOOKUP(E8,VIP!$A$2:$O10894,8,FALSE)</f>
        <v>Si</v>
      </c>
      <c r="J8" s="116" t="str">
        <f>VLOOKUP(E8,VIP!$A$2:$O10844,8,FALSE)</f>
        <v>Si</v>
      </c>
      <c r="K8" s="116" t="str">
        <f>VLOOKUP(E8,VIP!$A$2:$O14418,6,0)</f>
        <v>NO</v>
      </c>
      <c r="L8" s="141" t="s">
        <v>2219</v>
      </c>
      <c r="M8" s="160" t="s">
        <v>2550</v>
      </c>
      <c r="N8" s="109" t="s">
        <v>2453</v>
      </c>
      <c r="O8" s="116" t="s">
        <v>2455</v>
      </c>
      <c r="P8" s="116"/>
      <c r="Q8" s="161">
        <v>44373.540555555555</v>
      </c>
    </row>
    <row r="9" spans="1:19" ht="18" x14ac:dyDescent="0.25">
      <c r="A9" s="116" t="str">
        <f>VLOOKUP(E9,'LISTADO ATM'!$A$2:$C$898,3,0)</f>
        <v>NORTE</v>
      </c>
      <c r="B9" s="137">
        <v>3335933169</v>
      </c>
      <c r="C9" s="110">
        <v>44373.157071759262</v>
      </c>
      <c r="D9" s="110" t="s">
        <v>2181</v>
      </c>
      <c r="E9" s="133">
        <v>854</v>
      </c>
      <c r="F9" s="116" t="str">
        <f>VLOOKUP(E9,VIP!$A$2:$O13953,2,0)</f>
        <v>DRBR854</v>
      </c>
      <c r="G9" s="116" t="str">
        <f>VLOOKUP(E9,'LISTADO ATM'!$A$2:$B$897,2,0)</f>
        <v xml:space="preserve">ATM Centro Comercial Blanco Batista </v>
      </c>
      <c r="H9" s="116" t="str">
        <f>VLOOKUP(E9,VIP!$A$2:$O18914,7,FALSE)</f>
        <v>Si</v>
      </c>
      <c r="I9" s="116" t="str">
        <f>VLOOKUP(E9,VIP!$A$2:$O10879,8,FALSE)</f>
        <v>Si</v>
      </c>
      <c r="J9" s="116" t="str">
        <f>VLOOKUP(E9,VIP!$A$2:$O10829,8,FALSE)</f>
        <v>Si</v>
      </c>
      <c r="K9" s="116" t="str">
        <f>VLOOKUP(E9,VIP!$A$2:$O14403,6,0)</f>
        <v>NO</v>
      </c>
      <c r="L9" s="141" t="s">
        <v>2219</v>
      </c>
      <c r="M9" s="160" t="s">
        <v>2550</v>
      </c>
      <c r="N9" s="109" t="s">
        <v>2453</v>
      </c>
      <c r="O9" s="116" t="s">
        <v>2585</v>
      </c>
      <c r="P9" s="116"/>
      <c r="Q9" s="161">
        <v>44373.430833333332</v>
      </c>
    </row>
    <row r="10" spans="1:19" ht="18" x14ac:dyDescent="0.25">
      <c r="A10" s="116" t="str">
        <f>VLOOKUP(E10,'LISTADO ATM'!$A$2:$C$898,3,0)</f>
        <v>DISTRITO NACIONAL</v>
      </c>
      <c r="B10" s="137">
        <v>3335933166</v>
      </c>
      <c r="C10" s="110">
        <v>44373.05127314815</v>
      </c>
      <c r="D10" s="110" t="s">
        <v>2180</v>
      </c>
      <c r="E10" s="133">
        <v>883</v>
      </c>
      <c r="F10" s="116" t="str">
        <f>VLOOKUP(E10,VIP!$A$2:$O13955,2,0)</f>
        <v>DRBR883</v>
      </c>
      <c r="G10" s="116" t="str">
        <f>VLOOKUP(E10,'LISTADO ATM'!$A$2:$B$897,2,0)</f>
        <v xml:space="preserve">ATM Oficina Filadelfia Plaza </v>
      </c>
      <c r="H10" s="116" t="str">
        <f>VLOOKUP(E10,VIP!$A$2:$O18916,7,FALSE)</f>
        <v>Si</v>
      </c>
      <c r="I10" s="116" t="str">
        <f>VLOOKUP(E10,VIP!$A$2:$O10881,8,FALSE)</f>
        <v>Si</v>
      </c>
      <c r="J10" s="116" t="str">
        <f>VLOOKUP(E10,VIP!$A$2:$O10831,8,FALSE)</f>
        <v>Si</v>
      </c>
      <c r="K10" s="116" t="str">
        <f>VLOOKUP(E10,VIP!$A$2:$O14405,6,0)</f>
        <v>NO</v>
      </c>
      <c r="L10" s="141" t="s">
        <v>2219</v>
      </c>
      <c r="M10" s="160" t="s">
        <v>2550</v>
      </c>
      <c r="N10" s="109" t="s">
        <v>2453</v>
      </c>
      <c r="O10" s="116" t="s">
        <v>2455</v>
      </c>
      <c r="P10" s="116"/>
      <c r="Q10" s="161">
        <v>44373.609305555554</v>
      </c>
    </row>
    <row r="11" spans="1:19" ht="18" x14ac:dyDescent="0.25">
      <c r="A11" s="116" t="str">
        <f>VLOOKUP(E11,'LISTADO ATM'!$A$2:$C$898,3,0)</f>
        <v>DISTRITO NACIONAL</v>
      </c>
      <c r="B11" s="137">
        <v>3335933163</v>
      </c>
      <c r="C11" s="110">
        <v>44373.007349537038</v>
      </c>
      <c r="D11" s="110" t="s">
        <v>2180</v>
      </c>
      <c r="E11" s="133">
        <v>321</v>
      </c>
      <c r="F11" s="116" t="str">
        <f>VLOOKUP(E11,VIP!$A$2:$O13952,2,0)</f>
        <v>DRBR321</v>
      </c>
      <c r="G11" s="116" t="str">
        <f>VLOOKUP(E11,'LISTADO ATM'!$A$2:$B$897,2,0)</f>
        <v xml:space="preserve">ATM Oficina Jiménez Moya I </v>
      </c>
      <c r="H11" s="116" t="str">
        <f>VLOOKUP(E11,VIP!$A$2:$O18913,7,FALSE)</f>
        <v>Si</v>
      </c>
      <c r="I11" s="116" t="str">
        <f>VLOOKUP(E11,VIP!$A$2:$O10878,8,FALSE)</f>
        <v>Si</v>
      </c>
      <c r="J11" s="116" t="str">
        <f>VLOOKUP(E11,VIP!$A$2:$O10828,8,FALSE)</f>
        <v>Si</v>
      </c>
      <c r="K11" s="116" t="str">
        <f>VLOOKUP(E11,VIP!$A$2:$O14402,6,0)</f>
        <v>NO</v>
      </c>
      <c r="L11" s="141" t="s">
        <v>2219</v>
      </c>
      <c r="M11" s="160" t="s">
        <v>2550</v>
      </c>
      <c r="N11" s="109" t="s">
        <v>2453</v>
      </c>
      <c r="O11" s="116" t="s">
        <v>2455</v>
      </c>
      <c r="P11" s="116"/>
      <c r="Q11" s="161">
        <v>44373.429444444446</v>
      </c>
    </row>
    <row r="12" spans="1:19" ht="18" x14ac:dyDescent="0.25">
      <c r="A12" s="116" t="str">
        <f>VLOOKUP(E12,'LISTADO ATM'!$A$2:$C$898,3,0)</f>
        <v>DISTRITO NACIONAL</v>
      </c>
      <c r="B12" s="137">
        <v>3335933162</v>
      </c>
      <c r="C12" s="110">
        <v>44373.006249999999</v>
      </c>
      <c r="D12" s="110" t="s">
        <v>2180</v>
      </c>
      <c r="E12" s="133">
        <v>517</v>
      </c>
      <c r="F12" s="116" t="str">
        <f>VLOOKUP(E12,VIP!$A$2:$O13953,2,0)</f>
        <v>DRBR517</v>
      </c>
      <c r="G12" s="116" t="str">
        <f>VLOOKUP(E12,'LISTADO ATM'!$A$2:$B$897,2,0)</f>
        <v xml:space="preserve">ATM Autobanco Oficina Sans Soucí </v>
      </c>
      <c r="H12" s="116" t="str">
        <f>VLOOKUP(E12,VIP!$A$2:$O18914,7,FALSE)</f>
        <v>Si</v>
      </c>
      <c r="I12" s="116" t="str">
        <f>VLOOKUP(E12,VIP!$A$2:$O10879,8,FALSE)</f>
        <v>Si</v>
      </c>
      <c r="J12" s="116" t="str">
        <f>VLOOKUP(E12,VIP!$A$2:$O10829,8,FALSE)</f>
        <v>Si</v>
      </c>
      <c r="K12" s="116" t="str">
        <f>VLOOKUP(E12,VIP!$A$2:$O14403,6,0)</f>
        <v>SI</v>
      </c>
      <c r="L12" s="141" t="s">
        <v>2219</v>
      </c>
      <c r="M12" s="160" t="s">
        <v>2550</v>
      </c>
      <c r="N12" s="109" t="s">
        <v>2453</v>
      </c>
      <c r="O12" s="116" t="s">
        <v>2455</v>
      </c>
      <c r="P12" s="116"/>
      <c r="Q12" s="161">
        <v>44373.607916666668</v>
      </c>
    </row>
    <row r="13" spans="1:19" ht="18" x14ac:dyDescent="0.25">
      <c r="A13" s="116" t="str">
        <f>VLOOKUP(E13,'LISTADO ATM'!$A$2:$C$898,3,0)</f>
        <v>DISTRITO NACIONAL</v>
      </c>
      <c r="B13" s="137">
        <v>3335933160</v>
      </c>
      <c r="C13" s="110">
        <v>44373.000844907408</v>
      </c>
      <c r="D13" s="110" t="s">
        <v>2180</v>
      </c>
      <c r="E13" s="133">
        <v>239</v>
      </c>
      <c r="F13" s="116" t="str">
        <f>VLOOKUP(E13,VIP!$A$2:$O13955,2,0)</f>
        <v>DRBR239</v>
      </c>
      <c r="G13" s="116" t="str">
        <f>VLOOKUP(E13,'LISTADO ATM'!$A$2:$B$897,2,0)</f>
        <v xml:space="preserve">ATM Autobanco Charles de Gaulle </v>
      </c>
      <c r="H13" s="116" t="str">
        <f>VLOOKUP(E13,VIP!$A$2:$O18916,7,FALSE)</f>
        <v>Si</v>
      </c>
      <c r="I13" s="116" t="str">
        <f>VLOOKUP(E13,VIP!$A$2:$O10881,8,FALSE)</f>
        <v>Si</v>
      </c>
      <c r="J13" s="116" t="str">
        <f>VLOOKUP(E13,VIP!$A$2:$O10831,8,FALSE)</f>
        <v>Si</v>
      </c>
      <c r="K13" s="116" t="str">
        <f>VLOOKUP(E13,VIP!$A$2:$O14405,6,0)</f>
        <v>SI</v>
      </c>
      <c r="L13" s="141" t="s">
        <v>2219</v>
      </c>
      <c r="M13" s="160" t="s">
        <v>2550</v>
      </c>
      <c r="N13" s="109" t="s">
        <v>2453</v>
      </c>
      <c r="O13" s="116" t="s">
        <v>2455</v>
      </c>
      <c r="P13" s="116"/>
      <c r="Q13" s="161">
        <v>44373.548194444447</v>
      </c>
      <c r="R13" s="117"/>
      <c r="S13" s="117"/>
    </row>
    <row r="14" spans="1:19" ht="18" x14ac:dyDescent="0.25">
      <c r="A14" s="116" t="str">
        <f>VLOOKUP(E14,'LISTADO ATM'!$A$2:$C$898,3,0)</f>
        <v>ESTE</v>
      </c>
      <c r="B14" s="137">
        <v>3335933159</v>
      </c>
      <c r="C14" s="110">
        <v>44372.999699074076</v>
      </c>
      <c r="D14" s="110" t="s">
        <v>2180</v>
      </c>
      <c r="E14" s="133">
        <v>608</v>
      </c>
      <c r="F14" s="116" t="str">
        <f>VLOOKUP(E14,VIP!$A$2:$O13956,2,0)</f>
        <v>DRBR305</v>
      </c>
      <c r="G14" s="116" t="str">
        <f>VLOOKUP(E14,'LISTADO ATM'!$A$2:$B$897,2,0)</f>
        <v xml:space="preserve">ATM Oficina Jumbo (San Pedro) </v>
      </c>
      <c r="H14" s="116" t="str">
        <f>VLOOKUP(E14,VIP!$A$2:$O18917,7,FALSE)</f>
        <v>Si</v>
      </c>
      <c r="I14" s="116" t="str">
        <f>VLOOKUP(E14,VIP!$A$2:$O10882,8,FALSE)</f>
        <v>Si</v>
      </c>
      <c r="J14" s="116" t="str">
        <f>VLOOKUP(E14,VIP!$A$2:$O10832,8,FALSE)</f>
        <v>Si</v>
      </c>
      <c r="K14" s="116" t="str">
        <f>VLOOKUP(E14,VIP!$A$2:$O14406,6,0)</f>
        <v>SI</v>
      </c>
      <c r="L14" s="141" t="s">
        <v>2219</v>
      </c>
      <c r="M14" s="160" t="s">
        <v>2550</v>
      </c>
      <c r="N14" s="109" t="s">
        <v>2453</v>
      </c>
      <c r="O14" s="116" t="s">
        <v>2455</v>
      </c>
      <c r="P14" s="116"/>
      <c r="Q14" s="161">
        <v>44373.603055555555</v>
      </c>
    </row>
    <row r="15" spans="1:19" ht="18" x14ac:dyDescent="0.25">
      <c r="A15" s="116" t="str">
        <f>VLOOKUP(E15,'LISTADO ATM'!$A$2:$C$898,3,0)</f>
        <v>DISTRITO NACIONAL</v>
      </c>
      <c r="B15" s="137">
        <v>3335933156</v>
      </c>
      <c r="C15" s="110">
        <v>44372.990972222222</v>
      </c>
      <c r="D15" s="110" t="s">
        <v>2180</v>
      </c>
      <c r="E15" s="133">
        <v>35</v>
      </c>
      <c r="F15" s="116" t="str">
        <f>VLOOKUP(E15,VIP!$A$2:$O13959,2,0)</f>
        <v>DRBR035</v>
      </c>
      <c r="G15" s="116" t="str">
        <f>VLOOKUP(E15,'LISTADO ATM'!$A$2:$B$897,2,0)</f>
        <v xml:space="preserve">ATM Dirección General de Aduanas I </v>
      </c>
      <c r="H15" s="116" t="str">
        <f>VLOOKUP(E15,VIP!$A$2:$O18920,7,FALSE)</f>
        <v>Si</v>
      </c>
      <c r="I15" s="116" t="str">
        <f>VLOOKUP(E15,VIP!$A$2:$O10885,8,FALSE)</f>
        <v>Si</v>
      </c>
      <c r="J15" s="116" t="str">
        <f>VLOOKUP(E15,VIP!$A$2:$O10835,8,FALSE)</f>
        <v>Si</v>
      </c>
      <c r="K15" s="116" t="str">
        <f>VLOOKUP(E15,VIP!$A$2:$O14409,6,0)</f>
        <v>NO</v>
      </c>
      <c r="L15" s="141" t="s">
        <v>2219</v>
      </c>
      <c r="M15" s="160" t="s">
        <v>2550</v>
      </c>
      <c r="N15" s="109" t="s">
        <v>2453</v>
      </c>
      <c r="O15" s="116" t="s">
        <v>2455</v>
      </c>
      <c r="P15" s="116"/>
      <c r="Q15" s="161">
        <v>44373.559305555558</v>
      </c>
    </row>
    <row r="16" spans="1:19" ht="18" x14ac:dyDescent="0.25">
      <c r="A16" s="116" t="str">
        <f>VLOOKUP(E16,'LISTADO ATM'!$A$2:$C$898,3,0)</f>
        <v>DISTRITO NACIONAL</v>
      </c>
      <c r="B16" s="137">
        <v>3335933154</v>
      </c>
      <c r="C16" s="110">
        <v>44372.98951388889</v>
      </c>
      <c r="D16" s="110" t="s">
        <v>2180</v>
      </c>
      <c r="E16" s="133">
        <v>953</v>
      </c>
      <c r="F16" s="116" t="str">
        <f>VLOOKUP(E16,VIP!$A$2:$O13960,2,0)</f>
        <v>DRBR01I</v>
      </c>
      <c r="G16" s="116" t="str">
        <f>VLOOKUP(E16,'LISTADO ATM'!$A$2:$B$897,2,0)</f>
        <v xml:space="preserve">ATM Estafeta Dirección General de Pasaportes/Migración </v>
      </c>
      <c r="H16" s="116" t="str">
        <f>VLOOKUP(E16,VIP!$A$2:$O18921,7,FALSE)</f>
        <v>Si</v>
      </c>
      <c r="I16" s="116" t="str">
        <f>VLOOKUP(E16,VIP!$A$2:$O10886,8,FALSE)</f>
        <v>Si</v>
      </c>
      <c r="J16" s="116" t="str">
        <f>VLOOKUP(E16,VIP!$A$2:$O10836,8,FALSE)</f>
        <v>Si</v>
      </c>
      <c r="K16" s="116" t="str">
        <f>VLOOKUP(E16,VIP!$A$2:$O14410,6,0)</f>
        <v>No</v>
      </c>
      <c r="L16" s="141" t="s">
        <v>2219</v>
      </c>
      <c r="M16" s="160" t="s">
        <v>2550</v>
      </c>
      <c r="N16" s="109" t="s">
        <v>2453</v>
      </c>
      <c r="O16" s="116" t="s">
        <v>2455</v>
      </c>
      <c r="P16" s="116"/>
      <c r="Q16" s="161">
        <v>44373.607916666668</v>
      </c>
    </row>
    <row r="17" spans="1:17" ht="18" x14ac:dyDescent="0.25">
      <c r="A17" s="116" t="str">
        <f>VLOOKUP(E17,'LISTADO ATM'!$A$2:$C$898,3,0)</f>
        <v>DISTRITO NACIONAL</v>
      </c>
      <c r="B17" s="137">
        <v>3335933151</v>
      </c>
      <c r="C17" s="110">
        <v>44372.986354166664</v>
      </c>
      <c r="D17" s="110" t="s">
        <v>2180</v>
      </c>
      <c r="E17" s="133">
        <v>406</v>
      </c>
      <c r="F17" s="116" t="str">
        <f>VLOOKUP(E17,VIP!$A$2:$O13963,2,0)</f>
        <v>DRBR406</v>
      </c>
      <c r="G17" s="116" t="str">
        <f>VLOOKUP(E17,'LISTADO ATM'!$A$2:$B$897,2,0)</f>
        <v xml:space="preserve">ATM UNP Plaza Lama Máximo Gómez </v>
      </c>
      <c r="H17" s="116" t="str">
        <f>VLOOKUP(E17,VIP!$A$2:$O18924,7,FALSE)</f>
        <v>Si</v>
      </c>
      <c r="I17" s="116" t="str">
        <f>VLOOKUP(E17,VIP!$A$2:$O10889,8,FALSE)</f>
        <v>Si</v>
      </c>
      <c r="J17" s="116" t="str">
        <f>VLOOKUP(E17,VIP!$A$2:$O10839,8,FALSE)</f>
        <v>Si</v>
      </c>
      <c r="K17" s="116" t="str">
        <f>VLOOKUP(E17,VIP!$A$2:$O14413,6,0)</f>
        <v>SI</v>
      </c>
      <c r="L17" s="141" t="s">
        <v>2219</v>
      </c>
      <c r="M17" s="160" t="s">
        <v>2550</v>
      </c>
      <c r="N17" s="109" t="s">
        <v>2453</v>
      </c>
      <c r="O17" s="116" t="s">
        <v>2455</v>
      </c>
      <c r="P17" s="116"/>
      <c r="Q17" s="161">
        <v>44373.429444444446</v>
      </c>
    </row>
    <row r="18" spans="1:17" ht="18" x14ac:dyDescent="0.25">
      <c r="A18" s="116" t="str">
        <f>VLOOKUP(E18,'LISTADO ATM'!$A$2:$C$898,3,0)</f>
        <v>DISTRITO NACIONAL</v>
      </c>
      <c r="B18" s="137">
        <v>3335933150</v>
      </c>
      <c r="C18" s="110">
        <v>44372.984363425923</v>
      </c>
      <c r="D18" s="110" t="s">
        <v>2180</v>
      </c>
      <c r="E18" s="133">
        <v>34</v>
      </c>
      <c r="F18" s="116" t="str">
        <f>VLOOKUP(E18,VIP!$A$2:$O13964,2,0)</f>
        <v>DRBR034</v>
      </c>
      <c r="G18" s="116" t="str">
        <f>VLOOKUP(E18,'LISTADO ATM'!$A$2:$B$897,2,0)</f>
        <v xml:space="preserve">ATM Plaza de la Salud </v>
      </c>
      <c r="H18" s="116" t="str">
        <f>VLOOKUP(E18,VIP!$A$2:$O18925,7,FALSE)</f>
        <v>Si</v>
      </c>
      <c r="I18" s="116" t="str">
        <f>VLOOKUP(E18,VIP!$A$2:$O10890,8,FALSE)</f>
        <v>Si</v>
      </c>
      <c r="J18" s="116" t="str">
        <f>VLOOKUP(E18,VIP!$A$2:$O10840,8,FALSE)</f>
        <v>Si</v>
      </c>
      <c r="K18" s="116" t="str">
        <f>VLOOKUP(E18,VIP!$A$2:$O14414,6,0)</f>
        <v>NO</v>
      </c>
      <c r="L18" s="141" t="s">
        <v>2219</v>
      </c>
      <c r="M18" s="160" t="s">
        <v>2550</v>
      </c>
      <c r="N18" s="109" t="s">
        <v>2453</v>
      </c>
      <c r="O18" s="116" t="s">
        <v>2455</v>
      </c>
      <c r="P18" s="116"/>
      <c r="Q18" s="161">
        <v>44373.426666666666</v>
      </c>
    </row>
    <row r="19" spans="1:17" ht="18" x14ac:dyDescent="0.25">
      <c r="A19" s="116" t="str">
        <f>VLOOKUP(E19,'LISTADO ATM'!$A$2:$C$898,3,0)</f>
        <v>DISTRITO NACIONAL</v>
      </c>
      <c r="B19" s="137">
        <v>3335933114</v>
      </c>
      <c r="C19" s="110">
        <v>44372.768263888887</v>
      </c>
      <c r="D19" s="110" t="s">
        <v>2180</v>
      </c>
      <c r="E19" s="133">
        <v>993</v>
      </c>
      <c r="F19" s="116" t="str">
        <f>VLOOKUP(E19,VIP!$A$2:$O13928,2,0)</f>
        <v>DRBR993</v>
      </c>
      <c r="G19" s="116" t="str">
        <f>VLOOKUP(E19,'LISTADO ATM'!$A$2:$B$897,2,0)</f>
        <v xml:space="preserve">ATM Centro Medico Integral II </v>
      </c>
      <c r="H19" s="116" t="str">
        <f>VLOOKUP(E19,VIP!$A$2:$O18889,7,FALSE)</f>
        <v>Si</v>
      </c>
      <c r="I19" s="116" t="str">
        <f>VLOOKUP(E19,VIP!$A$2:$O10854,8,FALSE)</f>
        <v>Si</v>
      </c>
      <c r="J19" s="116" t="str">
        <f>VLOOKUP(E19,VIP!$A$2:$O10804,8,FALSE)</f>
        <v>Si</v>
      </c>
      <c r="K19" s="116" t="str">
        <f>VLOOKUP(E19,VIP!$A$2:$O14378,6,0)</f>
        <v>NO</v>
      </c>
      <c r="L19" s="141" t="s">
        <v>2219</v>
      </c>
      <c r="M19" s="160" t="s">
        <v>2550</v>
      </c>
      <c r="N19" s="109" t="s">
        <v>2453</v>
      </c>
      <c r="O19" s="116" t="s">
        <v>2455</v>
      </c>
      <c r="P19" s="116"/>
      <c r="Q19" s="161">
        <v>44373.546805555554</v>
      </c>
    </row>
    <row r="20" spans="1:17" s="117" customFormat="1" ht="18" x14ac:dyDescent="0.25">
      <c r="A20" s="116" t="str">
        <f>VLOOKUP(E20,'LISTADO ATM'!$A$2:$C$898,3,0)</f>
        <v>NORTE</v>
      </c>
      <c r="B20" s="137">
        <v>3335933078</v>
      </c>
      <c r="C20" s="110">
        <v>44372.728784722225</v>
      </c>
      <c r="D20" s="110" t="s">
        <v>2181</v>
      </c>
      <c r="E20" s="133">
        <v>144</v>
      </c>
      <c r="F20" s="116" t="str">
        <f>VLOOKUP(E20,VIP!$A$2:$O13935,2,0)</f>
        <v>DRBR144</v>
      </c>
      <c r="G20" s="116" t="str">
        <f>VLOOKUP(E20,'LISTADO ATM'!$A$2:$B$897,2,0)</f>
        <v xml:space="preserve">ATM Oficina Villa Altagracia </v>
      </c>
      <c r="H20" s="116" t="str">
        <f>VLOOKUP(E20,VIP!$A$2:$O18896,7,FALSE)</f>
        <v>Si</v>
      </c>
      <c r="I20" s="116" t="str">
        <f>VLOOKUP(E20,VIP!$A$2:$O10861,8,FALSE)</f>
        <v>Si</v>
      </c>
      <c r="J20" s="116" t="str">
        <f>VLOOKUP(E20,VIP!$A$2:$O10811,8,FALSE)</f>
        <v>Si</v>
      </c>
      <c r="K20" s="116" t="str">
        <f>VLOOKUP(E20,VIP!$A$2:$O14385,6,0)</f>
        <v>SI</v>
      </c>
      <c r="L20" s="141" t="s">
        <v>2219</v>
      </c>
      <c r="M20" s="160" t="s">
        <v>2550</v>
      </c>
      <c r="N20" s="109" t="s">
        <v>2453</v>
      </c>
      <c r="O20" s="116" t="s">
        <v>2567</v>
      </c>
      <c r="P20" s="116"/>
      <c r="Q20" s="161">
        <v>44373.546111111114</v>
      </c>
    </row>
    <row r="21" spans="1:17" ht="18" x14ac:dyDescent="0.25">
      <c r="A21" s="116" t="str">
        <f>VLOOKUP(E21,'LISTADO ATM'!$A$2:$C$898,3,0)</f>
        <v>DISTRITO NACIONAL</v>
      </c>
      <c r="B21" s="137">
        <v>3335933033</v>
      </c>
      <c r="C21" s="110">
        <v>44372.702361111114</v>
      </c>
      <c r="D21" s="110" t="s">
        <v>2180</v>
      </c>
      <c r="E21" s="133">
        <v>938</v>
      </c>
      <c r="F21" s="116" t="str">
        <f>VLOOKUP(E21,VIP!$A$2:$O13940,2,0)</f>
        <v>DRBR938</v>
      </c>
      <c r="G21" s="116" t="str">
        <f>VLOOKUP(E21,'LISTADO ATM'!$A$2:$B$897,2,0)</f>
        <v xml:space="preserve">ATM Autobanco Oficina Filadelfia Plaza </v>
      </c>
      <c r="H21" s="116" t="str">
        <f>VLOOKUP(E21,VIP!$A$2:$O18901,7,FALSE)</f>
        <v>Si</v>
      </c>
      <c r="I21" s="116" t="str">
        <f>VLOOKUP(E21,VIP!$A$2:$O10866,8,FALSE)</f>
        <v>Si</v>
      </c>
      <c r="J21" s="116" t="str">
        <f>VLOOKUP(E21,VIP!$A$2:$O10816,8,FALSE)</f>
        <v>Si</v>
      </c>
      <c r="K21" s="116" t="str">
        <f>VLOOKUP(E21,VIP!$A$2:$O14390,6,0)</f>
        <v>NO</v>
      </c>
      <c r="L21" s="141" t="s">
        <v>2219</v>
      </c>
      <c r="M21" s="160" t="s">
        <v>2550</v>
      </c>
      <c r="N21" s="109" t="s">
        <v>2453</v>
      </c>
      <c r="O21" s="116" t="s">
        <v>2455</v>
      </c>
      <c r="P21" s="116"/>
      <c r="Q21" s="161">
        <v>44373.546111111114</v>
      </c>
    </row>
    <row r="22" spans="1:17" ht="18" x14ac:dyDescent="0.25">
      <c r="A22" s="116" t="str">
        <f>VLOOKUP(E22,'LISTADO ATM'!$A$2:$C$898,3,0)</f>
        <v>DISTRITO NACIONAL</v>
      </c>
      <c r="B22" s="137">
        <v>3335931919</v>
      </c>
      <c r="C22" s="110">
        <v>44372.099618055552</v>
      </c>
      <c r="D22" s="110" t="s">
        <v>2180</v>
      </c>
      <c r="E22" s="133">
        <v>951</v>
      </c>
      <c r="F22" s="116" t="str">
        <f>VLOOKUP(E22,VIP!$A$2:$O13924,2,0)</f>
        <v>DRBR203</v>
      </c>
      <c r="G22" s="116" t="str">
        <f>VLOOKUP(E22,'LISTADO ATM'!$A$2:$B$897,2,0)</f>
        <v xml:space="preserve">ATM Oficina Plaza Haché JFK </v>
      </c>
      <c r="H22" s="116" t="str">
        <f>VLOOKUP(E22,VIP!$A$2:$O18885,7,FALSE)</f>
        <v>Si</v>
      </c>
      <c r="I22" s="116" t="str">
        <f>VLOOKUP(E22,VIP!$A$2:$O10850,8,FALSE)</f>
        <v>Si</v>
      </c>
      <c r="J22" s="116" t="str">
        <f>VLOOKUP(E22,VIP!$A$2:$O10800,8,FALSE)</f>
        <v>Si</v>
      </c>
      <c r="K22" s="116" t="str">
        <f>VLOOKUP(E22,VIP!$A$2:$O14374,6,0)</f>
        <v>NO</v>
      </c>
      <c r="L22" s="141" t="s">
        <v>2219</v>
      </c>
      <c r="M22" s="160" t="s">
        <v>2550</v>
      </c>
      <c r="N22" s="109" t="s">
        <v>2453</v>
      </c>
      <c r="O22" s="116" t="s">
        <v>2455</v>
      </c>
      <c r="P22" s="116"/>
      <c r="Q22" s="161">
        <v>44373.545416666668</v>
      </c>
    </row>
    <row r="23" spans="1:17" ht="18" x14ac:dyDescent="0.25">
      <c r="A23" s="116" t="str">
        <f>VLOOKUP(E23,'LISTADO ATM'!$A$2:$C$898,3,0)</f>
        <v>DISTRITO NACIONAL</v>
      </c>
      <c r="B23" s="137">
        <v>3335931847</v>
      </c>
      <c r="C23" s="110">
        <v>44371.750150462962</v>
      </c>
      <c r="D23" s="110" t="s">
        <v>2180</v>
      </c>
      <c r="E23" s="133">
        <v>585</v>
      </c>
      <c r="F23" s="116" t="str">
        <f>VLOOKUP(E23,VIP!$A$2:$O13932,2,0)</f>
        <v>DRBR083</v>
      </c>
      <c r="G23" s="116" t="str">
        <f>VLOOKUP(E23,'LISTADO ATM'!$A$2:$B$897,2,0)</f>
        <v xml:space="preserve">ATM Oficina Haina Oriental </v>
      </c>
      <c r="H23" s="116" t="str">
        <f>VLOOKUP(E23,VIP!$A$2:$O18893,7,FALSE)</f>
        <v>Si</v>
      </c>
      <c r="I23" s="116" t="str">
        <f>VLOOKUP(E23,VIP!$A$2:$O10858,8,FALSE)</f>
        <v>Si</v>
      </c>
      <c r="J23" s="116" t="str">
        <f>VLOOKUP(E23,VIP!$A$2:$O10808,8,FALSE)</f>
        <v>Si</v>
      </c>
      <c r="K23" s="116" t="str">
        <f>VLOOKUP(E23,VIP!$A$2:$O14382,6,0)</f>
        <v>NO</v>
      </c>
      <c r="L23" s="141" t="s">
        <v>2219</v>
      </c>
      <c r="M23" s="160" t="s">
        <v>2550</v>
      </c>
      <c r="N23" s="109" t="s">
        <v>2453</v>
      </c>
      <c r="O23" s="116" t="s">
        <v>2455</v>
      </c>
      <c r="P23" s="116"/>
      <c r="Q23" s="161">
        <v>44373.593333333331</v>
      </c>
    </row>
    <row r="24" spans="1:17" ht="18" x14ac:dyDescent="0.25">
      <c r="A24" s="116" t="str">
        <f>VLOOKUP(E24,'LISTADO ATM'!$A$2:$C$898,3,0)</f>
        <v>ESTE</v>
      </c>
      <c r="B24" s="137" t="s">
        <v>2710</v>
      </c>
      <c r="C24" s="110">
        <v>44373.640300925923</v>
      </c>
      <c r="D24" s="110" t="s">
        <v>2180</v>
      </c>
      <c r="E24" s="133">
        <v>294</v>
      </c>
      <c r="F24" s="116" t="str">
        <f>VLOOKUP(E24,VIP!$A$2:$O13968,2,0)</f>
        <v>DRBR294</v>
      </c>
      <c r="G24" s="116" t="str">
        <f>VLOOKUP(E24,'LISTADO ATM'!$A$2:$B$897,2,0)</f>
        <v xml:space="preserve">ATM Plaza Zaglul San Pedro II </v>
      </c>
      <c r="H24" s="116" t="str">
        <f>VLOOKUP(E24,VIP!$A$2:$O18929,7,FALSE)</f>
        <v>Si</v>
      </c>
      <c r="I24" s="116" t="str">
        <f>VLOOKUP(E24,VIP!$A$2:$O10894,8,FALSE)</f>
        <v>Si</v>
      </c>
      <c r="J24" s="116" t="str">
        <f>VLOOKUP(E24,VIP!$A$2:$O10844,8,FALSE)</f>
        <v>Si</v>
      </c>
      <c r="K24" s="116" t="str">
        <f>VLOOKUP(E24,VIP!$A$2:$O14418,6,0)</f>
        <v>NO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ht="18" x14ac:dyDescent="0.25">
      <c r="A25" s="116" t="str">
        <f>VLOOKUP(E25,'LISTADO ATM'!$A$2:$C$898,3,0)</f>
        <v>DISTRITO NACIONAL</v>
      </c>
      <c r="B25" s="137" t="s">
        <v>2703</v>
      </c>
      <c r="C25" s="110">
        <v>44373.568888888891</v>
      </c>
      <c r="D25" s="110" t="s">
        <v>2180</v>
      </c>
      <c r="E25" s="133">
        <v>424</v>
      </c>
      <c r="F25" s="116" t="str">
        <f>VLOOKUP(E25,VIP!$A$2:$O13977,2,0)</f>
        <v>DRBR424</v>
      </c>
      <c r="G25" s="116" t="str">
        <f>VLOOKUP(E25,'LISTADO ATM'!$A$2:$B$897,2,0)</f>
        <v xml:space="preserve">ATM UNP Jumbo Luperón I </v>
      </c>
      <c r="H25" s="116" t="str">
        <f>VLOOKUP(E25,VIP!$A$2:$O18938,7,FALSE)</f>
        <v>Si</v>
      </c>
      <c r="I25" s="116" t="str">
        <f>VLOOKUP(E25,VIP!$A$2:$O10903,8,FALSE)</f>
        <v>Si</v>
      </c>
      <c r="J25" s="116" t="str">
        <f>VLOOKUP(E25,VIP!$A$2:$O10853,8,FALSE)</f>
        <v>Si</v>
      </c>
      <c r="K25" s="116" t="str">
        <f>VLOOKUP(E25,VIP!$A$2:$O14427,6,0)</f>
        <v>NO</v>
      </c>
      <c r="L25" s="141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ht="18" x14ac:dyDescent="0.25">
      <c r="A26" s="116" t="str">
        <f>VLOOKUP(E26,'LISTADO ATM'!$A$2:$C$898,3,0)</f>
        <v>NORTE</v>
      </c>
      <c r="B26" s="137" t="s">
        <v>2704</v>
      </c>
      <c r="C26" s="110">
        <v>44373.568425925929</v>
      </c>
      <c r="D26" s="110" t="s">
        <v>2181</v>
      </c>
      <c r="E26" s="133">
        <v>75</v>
      </c>
      <c r="F26" s="116" t="str">
        <f>VLOOKUP(E26,VIP!$A$2:$O13978,2,0)</f>
        <v>DRBR075</v>
      </c>
      <c r="G26" s="116" t="str">
        <f>VLOOKUP(E26,'LISTADO ATM'!$A$2:$B$897,2,0)</f>
        <v xml:space="preserve">ATM Oficina Gaspar Hernández </v>
      </c>
      <c r="H26" s="116" t="str">
        <f>VLOOKUP(E26,VIP!$A$2:$O18939,7,FALSE)</f>
        <v>Si</v>
      </c>
      <c r="I26" s="116" t="str">
        <f>VLOOKUP(E26,VIP!$A$2:$O10904,8,FALSE)</f>
        <v>Si</v>
      </c>
      <c r="J26" s="116" t="str">
        <f>VLOOKUP(E26,VIP!$A$2:$O10854,8,FALSE)</f>
        <v>Si</v>
      </c>
      <c r="K26" s="116" t="str">
        <f>VLOOKUP(E26,VIP!$A$2:$O14428,6,0)</f>
        <v>NO</v>
      </c>
      <c r="L26" s="141" t="s">
        <v>2219</v>
      </c>
      <c r="M26" s="109" t="s">
        <v>2446</v>
      </c>
      <c r="N26" s="109" t="s">
        <v>2453</v>
      </c>
      <c r="O26" s="116" t="s">
        <v>2585</v>
      </c>
      <c r="P26" s="116"/>
      <c r="Q26" s="109" t="s">
        <v>2219</v>
      </c>
    </row>
    <row r="27" spans="1:17" ht="18" x14ac:dyDescent="0.25">
      <c r="A27" s="116" t="str">
        <f>VLOOKUP(E27,'LISTADO ATM'!$A$2:$C$898,3,0)</f>
        <v>DISTRITO NACIONAL</v>
      </c>
      <c r="B27" s="137" t="s">
        <v>2705</v>
      </c>
      <c r="C27" s="110">
        <v>44373.56795138889</v>
      </c>
      <c r="D27" s="110" t="s">
        <v>2180</v>
      </c>
      <c r="E27" s="133">
        <v>539</v>
      </c>
      <c r="F27" s="116" t="str">
        <f>VLOOKUP(E27,VIP!$A$2:$O13979,2,0)</f>
        <v>DRBR539</v>
      </c>
      <c r="G27" s="116" t="str">
        <f>VLOOKUP(E27,'LISTADO ATM'!$A$2:$B$897,2,0)</f>
        <v>ATM S/M La Cadena Los Proceres</v>
      </c>
      <c r="H27" s="116" t="str">
        <f>VLOOKUP(E27,VIP!$A$2:$O18940,7,FALSE)</f>
        <v>Si</v>
      </c>
      <c r="I27" s="116" t="str">
        <f>VLOOKUP(E27,VIP!$A$2:$O10905,8,FALSE)</f>
        <v>Si</v>
      </c>
      <c r="J27" s="116" t="str">
        <f>VLOOKUP(E27,VIP!$A$2:$O10855,8,FALSE)</f>
        <v>Si</v>
      </c>
      <c r="K27" s="116" t="str">
        <f>VLOOKUP(E27,VIP!$A$2:$O14429,6,0)</f>
        <v>NO</v>
      </c>
      <c r="L27" s="141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ht="18" x14ac:dyDescent="0.25">
      <c r="A28" s="116" t="str">
        <f>VLOOKUP(E28,'LISTADO ATM'!$A$2:$C$898,3,0)</f>
        <v>DISTRITO NACIONAL</v>
      </c>
      <c r="B28" s="137" t="s">
        <v>2669</v>
      </c>
      <c r="C28" s="110">
        <v>44373.486215277779</v>
      </c>
      <c r="D28" s="110" t="s">
        <v>2180</v>
      </c>
      <c r="E28" s="133">
        <v>473</v>
      </c>
      <c r="F28" s="116" t="str">
        <f>VLOOKUP(E28,VIP!$A$2:$O13955,2,0)</f>
        <v>DRBR473</v>
      </c>
      <c r="G28" s="116" t="str">
        <f>VLOOKUP(E28,'LISTADO ATM'!$A$2:$B$897,2,0)</f>
        <v xml:space="preserve">ATM Oficina Carrefour II </v>
      </c>
      <c r="H28" s="116" t="str">
        <f>VLOOKUP(E28,VIP!$A$2:$O18916,7,FALSE)</f>
        <v>Si</v>
      </c>
      <c r="I28" s="116" t="str">
        <f>VLOOKUP(E28,VIP!$A$2:$O10881,8,FALSE)</f>
        <v>Si</v>
      </c>
      <c r="J28" s="116" t="str">
        <f>VLOOKUP(E28,VIP!$A$2:$O10831,8,FALSE)</f>
        <v>Si</v>
      </c>
      <c r="K28" s="116" t="str">
        <f>VLOOKUP(E28,VIP!$A$2:$O14405,6,0)</f>
        <v>NO</v>
      </c>
      <c r="L28" s="141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</row>
    <row r="29" spans="1:17" ht="18" x14ac:dyDescent="0.25">
      <c r="A29" s="116" t="str">
        <f>VLOOKUP(E29,'LISTADO ATM'!$A$2:$C$898,3,0)</f>
        <v>ESTE</v>
      </c>
      <c r="B29" s="137" t="s">
        <v>2672</v>
      </c>
      <c r="C29" s="110">
        <v>44373.477835648147</v>
      </c>
      <c r="D29" s="110" t="s">
        <v>2180</v>
      </c>
      <c r="E29" s="133">
        <v>963</v>
      </c>
      <c r="F29" s="116" t="str">
        <f>VLOOKUP(E29,VIP!$A$2:$O13958,2,0)</f>
        <v>DRBR963</v>
      </c>
      <c r="G29" s="116" t="str">
        <f>VLOOKUP(E29,'LISTADO ATM'!$A$2:$B$897,2,0)</f>
        <v xml:space="preserve">ATM Multiplaza La Romana </v>
      </c>
      <c r="H29" s="116" t="str">
        <f>VLOOKUP(E29,VIP!$A$2:$O18919,7,FALSE)</f>
        <v>Si</v>
      </c>
      <c r="I29" s="116" t="str">
        <f>VLOOKUP(E29,VIP!$A$2:$O10884,8,FALSE)</f>
        <v>Si</v>
      </c>
      <c r="J29" s="116" t="str">
        <f>VLOOKUP(E29,VIP!$A$2:$O10834,8,FALSE)</f>
        <v>Si</v>
      </c>
      <c r="K29" s="116" t="str">
        <f>VLOOKUP(E29,VIP!$A$2:$O14408,6,0)</f>
        <v>NO</v>
      </c>
      <c r="L29" s="141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ht="18" x14ac:dyDescent="0.25">
      <c r="A30" s="116" t="str">
        <f>VLOOKUP(E30,'LISTADO ATM'!$A$2:$C$898,3,0)</f>
        <v>DISTRITO NACIONAL</v>
      </c>
      <c r="B30" s="137" t="s">
        <v>2673</v>
      </c>
      <c r="C30" s="110">
        <v>44373.476886574077</v>
      </c>
      <c r="D30" s="110" t="s">
        <v>2180</v>
      </c>
      <c r="E30" s="133">
        <v>149</v>
      </c>
      <c r="F30" s="116" t="str">
        <f>VLOOKUP(E30,VIP!$A$2:$O13959,2,0)</f>
        <v>DRBR149</v>
      </c>
      <c r="G30" s="116" t="str">
        <f>VLOOKUP(E30,'LISTADO ATM'!$A$2:$B$897,2,0)</f>
        <v>ATM Estación Metro Concepción</v>
      </c>
      <c r="H30" s="116" t="str">
        <f>VLOOKUP(E30,VIP!$A$2:$O18920,7,FALSE)</f>
        <v>N/A</v>
      </c>
      <c r="I30" s="116" t="str">
        <f>VLOOKUP(E30,VIP!$A$2:$O10885,8,FALSE)</f>
        <v>N/A</v>
      </c>
      <c r="J30" s="116" t="str">
        <f>VLOOKUP(E30,VIP!$A$2:$O10835,8,FALSE)</f>
        <v>N/A</v>
      </c>
      <c r="K30" s="116" t="str">
        <f>VLOOKUP(E30,VIP!$A$2:$O14409,6,0)</f>
        <v>N/A</v>
      </c>
      <c r="L30" s="141" t="s">
        <v>2219</v>
      </c>
      <c r="M30" s="109" t="s">
        <v>2446</v>
      </c>
      <c r="N30" s="109" t="s">
        <v>2453</v>
      </c>
      <c r="O30" s="116" t="s">
        <v>2455</v>
      </c>
      <c r="P30" s="116"/>
      <c r="Q30" s="109" t="s">
        <v>2219</v>
      </c>
    </row>
    <row r="31" spans="1:17" ht="18" x14ac:dyDescent="0.25">
      <c r="A31" s="116" t="str">
        <f>VLOOKUP(E31,'LISTADO ATM'!$A$2:$C$898,3,0)</f>
        <v>DISTRITO NACIONAL</v>
      </c>
      <c r="B31" s="137" t="s">
        <v>2678</v>
      </c>
      <c r="C31" s="110">
        <v>44373.448784722219</v>
      </c>
      <c r="D31" s="110" t="s">
        <v>2180</v>
      </c>
      <c r="E31" s="133">
        <v>425</v>
      </c>
      <c r="F31" s="116" t="str">
        <f>VLOOKUP(E31,VIP!$A$2:$O13964,2,0)</f>
        <v>DRBR425</v>
      </c>
      <c r="G31" s="116" t="str">
        <f>VLOOKUP(E31,'LISTADO ATM'!$A$2:$B$897,2,0)</f>
        <v xml:space="preserve">ATM UNP Jumbo Luperón II </v>
      </c>
      <c r="H31" s="116" t="str">
        <f>VLOOKUP(E31,VIP!$A$2:$O18925,7,FALSE)</f>
        <v>Si</v>
      </c>
      <c r="I31" s="116" t="str">
        <f>VLOOKUP(E31,VIP!$A$2:$O10890,8,FALSE)</f>
        <v>Si</v>
      </c>
      <c r="J31" s="116" t="str">
        <f>VLOOKUP(E31,VIP!$A$2:$O10840,8,FALSE)</f>
        <v>Si</v>
      </c>
      <c r="K31" s="116" t="str">
        <f>VLOOKUP(E31,VIP!$A$2:$O14414,6,0)</f>
        <v>NO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ht="18" x14ac:dyDescent="0.25">
      <c r="A32" s="116" t="str">
        <f>VLOOKUP(E32,'LISTADO ATM'!$A$2:$C$898,3,0)</f>
        <v>DISTRITO NACIONAL</v>
      </c>
      <c r="B32" s="137" t="s">
        <v>2644</v>
      </c>
      <c r="C32" s="110">
        <v>44373.381064814814</v>
      </c>
      <c r="D32" s="110" t="s">
        <v>2180</v>
      </c>
      <c r="E32" s="133">
        <v>476</v>
      </c>
      <c r="F32" s="116" t="str">
        <f>VLOOKUP(E32,VIP!$A$2:$O13962,2,0)</f>
        <v>DRBR476</v>
      </c>
      <c r="G32" s="116" t="str">
        <f>VLOOKUP(E32,'LISTADO ATM'!$A$2:$B$897,2,0)</f>
        <v xml:space="preserve">ATM Multicentro La Sirena Las Caobas </v>
      </c>
      <c r="H32" s="116" t="str">
        <f>VLOOKUP(E32,VIP!$A$2:$O18923,7,FALSE)</f>
        <v>Si</v>
      </c>
      <c r="I32" s="116" t="str">
        <f>VLOOKUP(E32,VIP!$A$2:$O10888,8,FALSE)</f>
        <v>Si</v>
      </c>
      <c r="J32" s="116" t="str">
        <f>VLOOKUP(E32,VIP!$A$2:$O10838,8,FALSE)</f>
        <v>Si</v>
      </c>
      <c r="K32" s="116" t="str">
        <f>VLOOKUP(E32,VIP!$A$2:$O14412,6,0)</f>
        <v>SI</v>
      </c>
      <c r="L32" s="141" t="s">
        <v>2219</v>
      </c>
      <c r="M32" s="109" t="s">
        <v>2446</v>
      </c>
      <c r="N32" s="109" t="s">
        <v>2453</v>
      </c>
      <c r="O32" s="116" t="s">
        <v>2455</v>
      </c>
      <c r="P32" s="116"/>
      <c r="Q32" s="109" t="s">
        <v>2219</v>
      </c>
    </row>
    <row r="33" spans="1:17" ht="18" x14ac:dyDescent="0.25">
      <c r="A33" s="116" t="str">
        <f>VLOOKUP(E33,'LISTADO ATM'!$A$2:$C$898,3,0)</f>
        <v>SUR</v>
      </c>
      <c r="B33" s="137" t="s">
        <v>2649</v>
      </c>
      <c r="C33" s="110">
        <v>44373.30804398148</v>
      </c>
      <c r="D33" s="110" t="s">
        <v>2180</v>
      </c>
      <c r="E33" s="133">
        <v>619</v>
      </c>
      <c r="F33" s="116" t="str">
        <f>VLOOKUP(E33,VIP!$A$2:$O13967,2,0)</f>
        <v>DRBR619</v>
      </c>
      <c r="G33" s="116" t="str">
        <f>VLOOKUP(E33,'LISTADO ATM'!$A$2:$B$897,2,0)</f>
        <v xml:space="preserve">ATM Academia P.N. Hatillo (San Cristóbal) </v>
      </c>
      <c r="H33" s="116" t="str">
        <f>VLOOKUP(E33,VIP!$A$2:$O18928,7,FALSE)</f>
        <v>Si</v>
      </c>
      <c r="I33" s="116" t="str">
        <f>VLOOKUP(E33,VIP!$A$2:$O10893,8,FALSE)</f>
        <v>Si</v>
      </c>
      <c r="J33" s="116" t="str">
        <f>VLOOKUP(E33,VIP!$A$2:$O10843,8,FALSE)</f>
        <v>Si</v>
      </c>
      <c r="K33" s="116" t="str">
        <f>VLOOKUP(E33,VIP!$A$2:$O14417,6,0)</f>
        <v>NO</v>
      </c>
      <c r="L33" s="141" t="s">
        <v>2219</v>
      </c>
      <c r="M33" s="109" t="s">
        <v>2446</v>
      </c>
      <c r="N33" s="109" t="s">
        <v>2453</v>
      </c>
      <c r="O33" s="116" t="s">
        <v>2455</v>
      </c>
      <c r="P33" s="116"/>
      <c r="Q33" s="109" t="s">
        <v>2219</v>
      </c>
    </row>
    <row r="34" spans="1:17" ht="18" x14ac:dyDescent="0.25">
      <c r="A34" s="116" t="str">
        <f>VLOOKUP(E34,'LISTADO ATM'!$A$2:$C$898,3,0)</f>
        <v>NORTE</v>
      </c>
      <c r="B34" s="137">
        <v>3335933168</v>
      </c>
      <c r="C34" s="110">
        <v>44373.154953703706</v>
      </c>
      <c r="D34" s="110" t="s">
        <v>2181</v>
      </c>
      <c r="E34" s="133">
        <v>668</v>
      </c>
      <c r="F34" s="116" t="str">
        <f>VLOOKUP(E34,VIP!$A$2:$O13954,2,0)</f>
        <v>DRBR668</v>
      </c>
      <c r="G34" s="116" t="str">
        <f>VLOOKUP(E34,'LISTADO ATM'!$A$2:$B$897,2,0)</f>
        <v>ATM Hospital HEMMI (Santiago)</v>
      </c>
      <c r="H34" s="116" t="str">
        <f>VLOOKUP(E34,VIP!$A$2:$O18915,7,FALSE)</f>
        <v>N/A</v>
      </c>
      <c r="I34" s="116" t="str">
        <f>VLOOKUP(E34,VIP!$A$2:$O10880,8,FALSE)</f>
        <v>N/A</v>
      </c>
      <c r="J34" s="116" t="str">
        <f>VLOOKUP(E34,VIP!$A$2:$O10830,8,FALSE)</f>
        <v>N/A</v>
      </c>
      <c r="K34" s="116" t="str">
        <f>VLOOKUP(E34,VIP!$A$2:$O14404,6,0)</f>
        <v>N/A</v>
      </c>
      <c r="L34" s="141" t="s">
        <v>2219</v>
      </c>
      <c r="M34" s="109" t="s">
        <v>2446</v>
      </c>
      <c r="N34" s="109" t="s">
        <v>2453</v>
      </c>
      <c r="O34" s="116" t="s">
        <v>2585</v>
      </c>
      <c r="P34" s="116"/>
      <c r="Q34" s="109" t="s">
        <v>2219</v>
      </c>
    </row>
    <row r="35" spans="1:17" ht="18" x14ac:dyDescent="0.25">
      <c r="A35" s="116" t="str">
        <f>VLOOKUP(E35,'LISTADO ATM'!$A$2:$C$898,3,0)</f>
        <v>DISTRITO NACIONAL</v>
      </c>
      <c r="B35" s="137">
        <v>3335933165</v>
      </c>
      <c r="C35" s="110">
        <v>44373.011493055557</v>
      </c>
      <c r="D35" s="110" t="s">
        <v>2180</v>
      </c>
      <c r="E35" s="133">
        <v>264</v>
      </c>
      <c r="F35" s="116" t="str">
        <f>VLOOKUP(E35,VIP!$A$2:$O13950,2,0)</f>
        <v>DRBR264</v>
      </c>
      <c r="G35" s="116" t="str">
        <f>VLOOKUP(E35,'LISTADO ATM'!$A$2:$B$897,2,0)</f>
        <v xml:space="preserve">ATM S/M Nacional Independencia </v>
      </c>
      <c r="H35" s="116" t="str">
        <f>VLOOKUP(E35,VIP!$A$2:$O18911,7,FALSE)</f>
        <v>Si</v>
      </c>
      <c r="I35" s="116" t="str">
        <f>VLOOKUP(E35,VIP!$A$2:$O10876,8,FALSE)</f>
        <v>Si</v>
      </c>
      <c r="J35" s="116" t="str">
        <f>VLOOKUP(E35,VIP!$A$2:$O10826,8,FALSE)</f>
        <v>Si</v>
      </c>
      <c r="K35" s="116" t="str">
        <f>VLOOKUP(E35,VIP!$A$2:$O14400,6,0)</f>
        <v>SI</v>
      </c>
      <c r="L35" s="141" t="s">
        <v>2219</v>
      </c>
      <c r="M35" s="109" t="s">
        <v>2446</v>
      </c>
      <c r="N35" s="109" t="s">
        <v>2453</v>
      </c>
      <c r="O35" s="116" t="s">
        <v>2455</v>
      </c>
      <c r="P35" s="116"/>
      <c r="Q35" s="109" t="s">
        <v>2219</v>
      </c>
    </row>
    <row r="36" spans="1:17" ht="18" x14ac:dyDescent="0.25">
      <c r="A36" s="116" t="str">
        <f>VLOOKUP(E36,'LISTADO ATM'!$A$2:$C$898,3,0)</f>
        <v>DISTRITO NACIONAL</v>
      </c>
      <c r="B36" s="137">
        <v>3335933164</v>
      </c>
      <c r="C36" s="110">
        <v>44373.009270833332</v>
      </c>
      <c r="D36" s="110" t="s">
        <v>2180</v>
      </c>
      <c r="E36" s="133">
        <v>280</v>
      </c>
      <c r="F36" s="116" t="str">
        <f>VLOOKUP(E36,VIP!$A$2:$O13951,2,0)</f>
        <v>DRBR752</v>
      </c>
      <c r="G36" s="116" t="str">
        <f>VLOOKUP(E36,'LISTADO ATM'!$A$2:$B$897,2,0)</f>
        <v xml:space="preserve">ATM Cooperativa BR </v>
      </c>
      <c r="H36" s="116" t="str">
        <f>VLOOKUP(E36,VIP!$A$2:$O18912,7,FALSE)</f>
        <v>Si</v>
      </c>
      <c r="I36" s="116" t="str">
        <f>VLOOKUP(E36,VIP!$A$2:$O10877,8,FALSE)</f>
        <v>Si</v>
      </c>
      <c r="J36" s="116" t="str">
        <f>VLOOKUP(E36,VIP!$A$2:$O10827,8,FALSE)</f>
        <v>Si</v>
      </c>
      <c r="K36" s="116" t="str">
        <f>VLOOKUP(E36,VIP!$A$2:$O14401,6,0)</f>
        <v>NO</v>
      </c>
      <c r="L36" s="141" t="s">
        <v>2219</v>
      </c>
      <c r="M36" s="109" t="s">
        <v>2446</v>
      </c>
      <c r="N36" s="109" t="s">
        <v>2453</v>
      </c>
      <c r="O36" s="116" t="s">
        <v>2455</v>
      </c>
      <c r="P36" s="116"/>
      <c r="Q36" s="109" t="s">
        <v>2219</v>
      </c>
    </row>
    <row r="37" spans="1:17" ht="18" x14ac:dyDescent="0.25">
      <c r="A37" s="116" t="str">
        <f>VLOOKUP(E37,'LISTADO ATM'!$A$2:$C$898,3,0)</f>
        <v>DISTRITO NACIONAL</v>
      </c>
      <c r="B37" s="137">
        <v>3335933161</v>
      </c>
      <c r="C37" s="110">
        <v>44373.003113425926</v>
      </c>
      <c r="D37" s="110" t="s">
        <v>2180</v>
      </c>
      <c r="E37" s="133">
        <v>244</v>
      </c>
      <c r="F37" s="116" t="str">
        <f>VLOOKUP(E37,VIP!$A$2:$O13954,2,0)</f>
        <v>DRBR244</v>
      </c>
      <c r="G37" s="116" t="str">
        <f>VLOOKUP(E37,'LISTADO ATM'!$A$2:$B$897,2,0)</f>
        <v xml:space="preserve">ATM Ministerio de Hacienda (antiguo Finanzas) </v>
      </c>
      <c r="H37" s="116" t="str">
        <f>VLOOKUP(E37,VIP!$A$2:$O18915,7,FALSE)</f>
        <v>Si</v>
      </c>
      <c r="I37" s="116" t="str">
        <f>VLOOKUP(E37,VIP!$A$2:$O10880,8,FALSE)</f>
        <v>Si</v>
      </c>
      <c r="J37" s="116" t="str">
        <f>VLOOKUP(E37,VIP!$A$2:$O10830,8,FALSE)</f>
        <v>Si</v>
      </c>
      <c r="K37" s="116" t="str">
        <f>VLOOKUP(E37,VIP!$A$2:$O14404,6,0)</f>
        <v>NO</v>
      </c>
      <c r="L37" s="141" t="s">
        <v>2219</v>
      </c>
      <c r="M37" s="109" t="s">
        <v>2446</v>
      </c>
      <c r="N37" s="109" t="s">
        <v>2453</v>
      </c>
      <c r="O37" s="116" t="s">
        <v>2455</v>
      </c>
      <c r="P37" s="116"/>
      <c r="Q37" s="109" t="s">
        <v>2219</v>
      </c>
    </row>
    <row r="38" spans="1:17" ht="18" x14ac:dyDescent="0.25">
      <c r="A38" s="116" t="str">
        <f>VLOOKUP(E38,'LISTADO ATM'!$A$2:$C$898,3,0)</f>
        <v>DISTRITO NACIONAL</v>
      </c>
      <c r="B38" s="137">
        <v>3335933158</v>
      </c>
      <c r="C38" s="110">
        <v>44372.99496527778</v>
      </c>
      <c r="D38" s="110" t="s">
        <v>2180</v>
      </c>
      <c r="E38" s="133">
        <v>180</v>
      </c>
      <c r="F38" s="116" t="str">
        <f>VLOOKUP(E38,VIP!$A$2:$O13957,2,0)</f>
        <v>DRBR180</v>
      </c>
      <c r="G38" s="116" t="str">
        <f>VLOOKUP(E38,'LISTADO ATM'!$A$2:$B$897,2,0)</f>
        <v xml:space="preserve">ATM Megacentro II </v>
      </c>
      <c r="H38" s="116" t="str">
        <f>VLOOKUP(E38,VIP!$A$2:$O18918,7,FALSE)</f>
        <v>Si</v>
      </c>
      <c r="I38" s="116" t="str">
        <f>VLOOKUP(E38,VIP!$A$2:$O10883,8,FALSE)</f>
        <v>Si</v>
      </c>
      <c r="J38" s="116" t="str">
        <f>VLOOKUP(E38,VIP!$A$2:$O10833,8,FALSE)</f>
        <v>Si</v>
      </c>
      <c r="K38" s="116" t="str">
        <f>VLOOKUP(E38,VIP!$A$2:$O14407,6,0)</f>
        <v>SI</v>
      </c>
      <c r="L38" s="141" t="s">
        <v>2219</v>
      </c>
      <c r="M38" s="109" t="s">
        <v>2446</v>
      </c>
      <c r="N38" s="109" t="s">
        <v>2453</v>
      </c>
      <c r="O38" s="116" t="s">
        <v>2455</v>
      </c>
      <c r="P38" s="116"/>
      <c r="Q38" s="109" t="s">
        <v>2219</v>
      </c>
    </row>
    <row r="39" spans="1:17" ht="18" x14ac:dyDescent="0.25">
      <c r="A39" s="116" t="str">
        <f>VLOOKUP(E39,'LISTADO ATM'!$A$2:$C$898,3,0)</f>
        <v>DISTRITO NACIONAL</v>
      </c>
      <c r="B39" s="137">
        <v>3335933157</v>
      </c>
      <c r="C39" s="110">
        <v>44372.994189814817</v>
      </c>
      <c r="D39" s="110" t="s">
        <v>2180</v>
      </c>
      <c r="E39" s="133">
        <v>115</v>
      </c>
      <c r="F39" s="116" t="str">
        <f>VLOOKUP(E39,VIP!$A$2:$O13958,2,0)</f>
        <v>DRBR115</v>
      </c>
      <c r="G39" s="116" t="str">
        <f>VLOOKUP(E39,'LISTADO ATM'!$A$2:$B$897,2,0)</f>
        <v xml:space="preserve">ATM Oficina Megacentro I </v>
      </c>
      <c r="H39" s="116" t="str">
        <f>VLOOKUP(E39,VIP!$A$2:$O18919,7,FALSE)</f>
        <v>Si</v>
      </c>
      <c r="I39" s="116" t="str">
        <f>VLOOKUP(E39,VIP!$A$2:$O10884,8,FALSE)</f>
        <v>Si</v>
      </c>
      <c r="J39" s="116" t="str">
        <f>VLOOKUP(E39,VIP!$A$2:$O10834,8,FALSE)</f>
        <v>Si</v>
      </c>
      <c r="K39" s="116" t="str">
        <f>VLOOKUP(E39,VIP!$A$2:$O14408,6,0)</f>
        <v>SI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DISTRITO NACIONAL</v>
      </c>
      <c r="B40" s="137">
        <v>3335933153</v>
      </c>
      <c r="C40" s="110">
        <v>44372.988506944443</v>
      </c>
      <c r="D40" s="110" t="s">
        <v>2180</v>
      </c>
      <c r="E40" s="133">
        <v>943</v>
      </c>
      <c r="F40" s="116" t="str">
        <f>VLOOKUP(E40,VIP!$A$2:$O13961,2,0)</f>
        <v>DRBR16K</v>
      </c>
      <c r="G40" s="116" t="str">
        <f>VLOOKUP(E40,'LISTADO ATM'!$A$2:$B$897,2,0)</f>
        <v xml:space="preserve">ATM Oficina Tránsito Terreste </v>
      </c>
      <c r="H40" s="116" t="str">
        <f>VLOOKUP(E40,VIP!$A$2:$O18922,7,FALSE)</f>
        <v>Si</v>
      </c>
      <c r="I40" s="116" t="str">
        <f>VLOOKUP(E40,VIP!$A$2:$O10887,8,FALSE)</f>
        <v>Si</v>
      </c>
      <c r="J40" s="116" t="str">
        <f>VLOOKUP(E40,VIP!$A$2:$O10837,8,FALSE)</f>
        <v>Si</v>
      </c>
      <c r="K40" s="116" t="str">
        <f>VLOOKUP(E40,VIP!$A$2:$O14411,6,0)</f>
        <v>NO</v>
      </c>
      <c r="L40" s="141" t="s">
        <v>2219</v>
      </c>
      <c r="M40" s="109" t="s">
        <v>2446</v>
      </c>
      <c r="N40" s="109" t="s">
        <v>2453</v>
      </c>
      <c r="O40" s="116" t="s">
        <v>2455</v>
      </c>
      <c r="P40" s="116"/>
      <c r="Q40" s="109" t="s">
        <v>2219</v>
      </c>
    </row>
    <row r="41" spans="1:17" ht="18" x14ac:dyDescent="0.25">
      <c r="A41" s="116" t="str">
        <f>VLOOKUP(E41,'LISTADO ATM'!$A$2:$C$898,3,0)</f>
        <v>NORTE</v>
      </c>
      <c r="B41" s="137">
        <v>3335933152</v>
      </c>
      <c r="C41" s="110">
        <v>44372.987523148149</v>
      </c>
      <c r="D41" s="110" t="s">
        <v>2180</v>
      </c>
      <c r="E41" s="133">
        <v>926</v>
      </c>
      <c r="F41" s="116" t="str">
        <f>VLOOKUP(E41,VIP!$A$2:$O13962,2,0)</f>
        <v>DRBR926</v>
      </c>
      <c r="G41" s="116" t="str">
        <f>VLOOKUP(E41,'LISTADO ATM'!$A$2:$B$897,2,0)</f>
        <v>ATM S/M Juan Cepin</v>
      </c>
      <c r="H41" s="116" t="str">
        <f>VLOOKUP(E41,VIP!$A$2:$O18923,7,FALSE)</f>
        <v>N/A</v>
      </c>
      <c r="I41" s="116" t="str">
        <f>VLOOKUP(E41,VIP!$A$2:$O10888,8,FALSE)</f>
        <v>N/A</v>
      </c>
      <c r="J41" s="116" t="str">
        <f>VLOOKUP(E41,VIP!$A$2:$O10838,8,FALSE)</f>
        <v>N/A</v>
      </c>
      <c r="K41" s="116" t="str">
        <f>VLOOKUP(E41,VIP!$A$2:$O14412,6,0)</f>
        <v>N/A</v>
      </c>
      <c r="L41" s="141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</row>
    <row r="42" spans="1:17" ht="18" x14ac:dyDescent="0.25">
      <c r="A42" s="116" t="str">
        <f>VLOOKUP(E42,'LISTADO ATM'!$A$2:$C$898,3,0)</f>
        <v>DISTRITO NACIONAL</v>
      </c>
      <c r="B42" s="137">
        <v>3335933149</v>
      </c>
      <c r="C42" s="110">
        <v>44372.982731481483</v>
      </c>
      <c r="D42" s="110" t="s">
        <v>2180</v>
      </c>
      <c r="E42" s="133">
        <v>10</v>
      </c>
      <c r="F42" s="116" t="str">
        <f>VLOOKUP(E42,VIP!$A$2:$O13965,2,0)</f>
        <v>DRBR010</v>
      </c>
      <c r="G42" s="116" t="str">
        <f>VLOOKUP(E42,'LISTADO ATM'!$A$2:$B$897,2,0)</f>
        <v xml:space="preserve">ATM Ministerio Salud Pública </v>
      </c>
      <c r="H42" s="116" t="str">
        <f>VLOOKUP(E42,VIP!$A$2:$O18926,7,FALSE)</f>
        <v>Si</v>
      </c>
      <c r="I42" s="116" t="str">
        <f>VLOOKUP(E42,VIP!$A$2:$O10891,8,FALSE)</f>
        <v>Si</v>
      </c>
      <c r="J42" s="116" t="str">
        <f>VLOOKUP(E42,VIP!$A$2:$O10841,8,FALSE)</f>
        <v>Si</v>
      </c>
      <c r="K42" s="116" t="str">
        <f>VLOOKUP(E42,VIP!$A$2:$O14415,6,0)</f>
        <v>NO</v>
      </c>
      <c r="L42" s="141" t="s">
        <v>2219</v>
      </c>
      <c r="M42" s="109" t="s">
        <v>2446</v>
      </c>
      <c r="N42" s="109" t="s">
        <v>2453</v>
      </c>
      <c r="O42" s="116" t="s">
        <v>2455</v>
      </c>
      <c r="P42" s="116"/>
      <c r="Q42" s="109" t="s">
        <v>2219</v>
      </c>
    </row>
    <row r="43" spans="1:17" ht="18" x14ac:dyDescent="0.25">
      <c r="A43" s="116" t="str">
        <f>VLOOKUP(E43,'LISTADO ATM'!$A$2:$C$898,3,0)</f>
        <v>DISTRITO NACIONAL</v>
      </c>
      <c r="B43" s="137">
        <v>3335933030</v>
      </c>
      <c r="C43" s="110">
        <v>44372.701863425929</v>
      </c>
      <c r="D43" s="110" t="s">
        <v>2180</v>
      </c>
      <c r="E43" s="133">
        <v>160</v>
      </c>
      <c r="F43" s="116" t="str">
        <f>VLOOKUP(E43,VIP!$A$2:$O13941,2,0)</f>
        <v>DRBR160</v>
      </c>
      <c r="G43" s="116" t="str">
        <f>VLOOKUP(E43,'LISTADO ATM'!$A$2:$B$897,2,0)</f>
        <v xml:space="preserve">ATM Oficina Herrera </v>
      </c>
      <c r="H43" s="116" t="str">
        <f>VLOOKUP(E43,VIP!$A$2:$O18902,7,FALSE)</f>
        <v>Si</v>
      </c>
      <c r="I43" s="116" t="str">
        <f>VLOOKUP(E43,VIP!$A$2:$O10867,8,FALSE)</f>
        <v>Si</v>
      </c>
      <c r="J43" s="116" t="str">
        <f>VLOOKUP(E43,VIP!$A$2:$O10817,8,FALSE)</f>
        <v>Si</v>
      </c>
      <c r="K43" s="116" t="str">
        <f>VLOOKUP(E43,VIP!$A$2:$O14391,6,0)</f>
        <v>NO</v>
      </c>
      <c r="L43" s="141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8" x14ac:dyDescent="0.25">
      <c r="A44" s="116" t="str">
        <f>VLOOKUP(E44,'LISTADO ATM'!$A$2:$C$898,3,0)</f>
        <v>DISTRITO NACIONAL</v>
      </c>
      <c r="B44" s="137">
        <v>3335932691</v>
      </c>
      <c r="C44" s="110">
        <v>44372.546458333331</v>
      </c>
      <c r="D44" s="110" t="s">
        <v>2180</v>
      </c>
      <c r="E44" s="133">
        <v>240</v>
      </c>
      <c r="F44" s="116" t="str">
        <f>VLOOKUP(E44,VIP!$A$2:$O13945,2,0)</f>
        <v>DRBR24D</v>
      </c>
      <c r="G44" s="116" t="str">
        <f>VLOOKUP(E44,'LISTADO ATM'!$A$2:$B$897,2,0)</f>
        <v xml:space="preserve">ATM Oficina Carrefour I </v>
      </c>
      <c r="H44" s="116" t="str">
        <f>VLOOKUP(E44,VIP!$A$2:$O18906,7,FALSE)</f>
        <v>Si</v>
      </c>
      <c r="I44" s="116" t="str">
        <f>VLOOKUP(E44,VIP!$A$2:$O10871,8,FALSE)</f>
        <v>Si</v>
      </c>
      <c r="J44" s="116" t="str">
        <f>VLOOKUP(E44,VIP!$A$2:$O10821,8,FALSE)</f>
        <v>Si</v>
      </c>
      <c r="K44" s="116" t="str">
        <f>VLOOKUP(E44,VIP!$A$2:$O14395,6,0)</f>
        <v>SI</v>
      </c>
      <c r="L44" s="141" t="s">
        <v>2219</v>
      </c>
      <c r="M44" s="109" t="s">
        <v>2446</v>
      </c>
      <c r="N44" s="109" t="s">
        <v>2558</v>
      </c>
      <c r="O44" s="116" t="s">
        <v>2455</v>
      </c>
      <c r="P44" s="116"/>
      <c r="Q44" s="109" t="s">
        <v>2219</v>
      </c>
    </row>
    <row r="45" spans="1:17" ht="18" x14ac:dyDescent="0.25">
      <c r="A45" s="116" t="str">
        <f>VLOOKUP(E45,'LISTADO ATM'!$A$2:$C$898,3,0)</f>
        <v>DISTRITO NACIONAL</v>
      </c>
      <c r="B45" s="137">
        <v>3335932386</v>
      </c>
      <c r="C45" s="110">
        <v>44372.434872685182</v>
      </c>
      <c r="D45" s="110" t="s">
        <v>2180</v>
      </c>
      <c r="E45" s="133">
        <v>387</v>
      </c>
      <c r="F45" s="116" t="str">
        <f>VLOOKUP(E45,VIP!$A$2:$O13958,2,0)</f>
        <v>DRBR387</v>
      </c>
      <c r="G45" s="116" t="str">
        <f>VLOOKUP(E45,'LISTADO ATM'!$A$2:$B$897,2,0)</f>
        <v xml:space="preserve">ATM S/M La Cadena San Vicente de Paul </v>
      </c>
      <c r="H45" s="116" t="str">
        <f>VLOOKUP(E45,VIP!$A$2:$O18919,7,FALSE)</f>
        <v>Si</v>
      </c>
      <c r="I45" s="116" t="str">
        <f>VLOOKUP(E45,VIP!$A$2:$O10884,8,FALSE)</f>
        <v>Si</v>
      </c>
      <c r="J45" s="116" t="str">
        <f>VLOOKUP(E45,VIP!$A$2:$O10834,8,FALSE)</f>
        <v>Si</v>
      </c>
      <c r="K45" s="116" t="str">
        <f>VLOOKUP(E45,VIP!$A$2:$O14408,6,0)</f>
        <v>NO</v>
      </c>
      <c r="L45" s="141" t="s">
        <v>2219</v>
      </c>
      <c r="M45" s="109" t="s">
        <v>2446</v>
      </c>
      <c r="N45" s="109" t="s">
        <v>2618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ESTE</v>
      </c>
      <c r="B46" s="137">
        <v>3335931889</v>
      </c>
      <c r="C46" s="110">
        <v>44371.85292824074</v>
      </c>
      <c r="D46" s="110" t="s">
        <v>2180</v>
      </c>
      <c r="E46" s="133">
        <v>368</v>
      </c>
      <c r="F46" s="116" t="str">
        <f>VLOOKUP(E46,VIP!$A$2:$O13938,2,0)</f>
        <v xml:space="preserve">DRBR368 </v>
      </c>
      <c r="G46" s="116" t="str">
        <f>VLOOKUP(E46,'LISTADO ATM'!$A$2:$B$897,2,0)</f>
        <v>ATM Ayuntamiento Peralvillo</v>
      </c>
      <c r="H46" s="116" t="str">
        <f>VLOOKUP(E46,VIP!$A$2:$O18899,7,FALSE)</f>
        <v>N/A</v>
      </c>
      <c r="I46" s="116" t="str">
        <f>VLOOKUP(E46,VIP!$A$2:$O10864,8,FALSE)</f>
        <v>N/A</v>
      </c>
      <c r="J46" s="116" t="str">
        <f>VLOOKUP(E46,VIP!$A$2:$O10814,8,FALSE)</f>
        <v>N/A</v>
      </c>
      <c r="K46" s="116" t="str">
        <f>VLOOKUP(E46,VIP!$A$2:$O14388,6,0)</f>
        <v>N/A</v>
      </c>
      <c r="L46" s="141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8" x14ac:dyDescent="0.25">
      <c r="A47" s="116" t="str">
        <f>VLOOKUP(E47,'LISTADO ATM'!$A$2:$C$898,3,0)</f>
        <v>DISTRITO NACIONAL</v>
      </c>
      <c r="B47" s="137">
        <v>3335925842</v>
      </c>
      <c r="C47" s="110">
        <v>44366.649305555555</v>
      </c>
      <c r="D47" s="110" t="s">
        <v>2180</v>
      </c>
      <c r="E47" s="133">
        <v>545</v>
      </c>
      <c r="F47" s="116" t="str">
        <f>VLOOKUP(E47,VIP!$A$2:$O13922,2,0)</f>
        <v>DRBR995</v>
      </c>
      <c r="G47" s="116" t="str">
        <f>VLOOKUP(E47,'LISTADO ATM'!$A$2:$B$897,2,0)</f>
        <v xml:space="preserve">ATM Oficina Isabel La Católica II  </v>
      </c>
      <c r="H47" s="116" t="str">
        <f>VLOOKUP(E47,VIP!$A$2:$O18805,7,FALSE)</f>
        <v>Si</v>
      </c>
      <c r="I47" s="116" t="str">
        <f>VLOOKUP(E47,VIP!$A$2:$O10770,8,FALSE)</f>
        <v>Si</v>
      </c>
      <c r="J47" s="116" t="str">
        <f>VLOOKUP(E47,VIP!$A$2:$O10720,8,FALSE)</f>
        <v>Si</v>
      </c>
      <c r="K47" s="116" t="str">
        <f>VLOOKUP(E47,VIP!$A$2:$O14294,6,0)</f>
        <v>NO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DISTRITO NACIONAL</v>
      </c>
      <c r="B48" s="137" t="s">
        <v>2646</v>
      </c>
      <c r="C48" s="110">
        <v>44373.359027777777</v>
      </c>
      <c r="D48" s="110" t="s">
        <v>2180</v>
      </c>
      <c r="E48" s="133">
        <v>300</v>
      </c>
      <c r="F48" s="116" t="str">
        <f>VLOOKUP(E48,VIP!$A$2:$O13964,2,0)</f>
        <v>DRBR300</v>
      </c>
      <c r="G48" s="116" t="str">
        <f>VLOOKUP(E48,'LISTADO ATM'!$A$2:$B$897,2,0)</f>
        <v xml:space="preserve">ATM S/M Aprezio Los Guaricanos </v>
      </c>
      <c r="H48" s="116" t="str">
        <f>VLOOKUP(E48,VIP!$A$2:$O18925,7,FALSE)</f>
        <v>Si</v>
      </c>
      <c r="I48" s="116" t="str">
        <f>VLOOKUP(E48,VIP!$A$2:$O10890,8,FALSE)</f>
        <v>Si</v>
      </c>
      <c r="J48" s="116" t="str">
        <f>VLOOKUP(E48,VIP!$A$2:$O10840,8,FALSE)</f>
        <v>Si</v>
      </c>
      <c r="K48" s="116" t="str">
        <f>VLOOKUP(E48,VIP!$A$2:$O14414,6,0)</f>
        <v>NO</v>
      </c>
      <c r="L48" s="141" t="s">
        <v>2245</v>
      </c>
      <c r="M48" s="160" t="s">
        <v>2550</v>
      </c>
      <c r="N48" s="109" t="s">
        <v>2453</v>
      </c>
      <c r="O48" s="116" t="s">
        <v>2455</v>
      </c>
      <c r="P48" s="116"/>
      <c r="Q48" s="161">
        <v>44373.607222222221</v>
      </c>
    </row>
    <row r="49" spans="1:17" ht="18" x14ac:dyDescent="0.25">
      <c r="A49" s="116" t="str">
        <f>VLOOKUP(E49,'LISTADO ATM'!$A$2:$C$898,3,0)</f>
        <v>DISTRITO NACIONAL</v>
      </c>
      <c r="B49" s="137" t="s">
        <v>2647</v>
      </c>
      <c r="C49" s="110">
        <v>44373.358680555553</v>
      </c>
      <c r="D49" s="110" t="s">
        <v>2180</v>
      </c>
      <c r="E49" s="133">
        <v>570</v>
      </c>
      <c r="F49" s="116" t="str">
        <f>VLOOKUP(E49,VIP!$A$2:$O13965,2,0)</f>
        <v>DRBR478</v>
      </c>
      <c r="G49" s="116" t="str">
        <f>VLOOKUP(E49,'LISTADO ATM'!$A$2:$B$897,2,0)</f>
        <v xml:space="preserve">ATM S/M Liverpool Villa Mella </v>
      </c>
      <c r="H49" s="116" t="str">
        <f>VLOOKUP(E49,VIP!$A$2:$O18926,7,FALSE)</f>
        <v>Si</v>
      </c>
      <c r="I49" s="116" t="str">
        <f>VLOOKUP(E49,VIP!$A$2:$O10891,8,FALSE)</f>
        <v>Si</v>
      </c>
      <c r="J49" s="116" t="str">
        <f>VLOOKUP(E49,VIP!$A$2:$O10841,8,FALSE)</f>
        <v>Si</v>
      </c>
      <c r="K49" s="116" t="str">
        <f>VLOOKUP(E49,VIP!$A$2:$O14415,6,0)</f>
        <v>NO</v>
      </c>
      <c r="L49" s="141" t="s">
        <v>2245</v>
      </c>
      <c r="M49" s="160" t="s">
        <v>2550</v>
      </c>
      <c r="N49" s="109" t="s">
        <v>2453</v>
      </c>
      <c r="O49" s="116" t="s">
        <v>2455</v>
      </c>
      <c r="P49" s="116"/>
      <c r="Q49" s="161">
        <v>44373.547500000001</v>
      </c>
    </row>
    <row r="50" spans="1:17" ht="18" x14ac:dyDescent="0.25">
      <c r="A50" s="116" t="str">
        <f>VLOOKUP(E50,'LISTADO ATM'!$A$2:$C$898,3,0)</f>
        <v>DISTRITO NACIONAL</v>
      </c>
      <c r="B50" s="137" t="s">
        <v>2708</v>
      </c>
      <c r="C50" s="110">
        <v>44373.644918981481</v>
      </c>
      <c r="D50" s="110" t="s">
        <v>2180</v>
      </c>
      <c r="E50" s="133">
        <v>725</v>
      </c>
      <c r="F50" s="116" t="str">
        <f>VLOOKUP(E50,VIP!$A$2:$O13966,2,0)</f>
        <v>DRBR998</v>
      </c>
      <c r="G50" s="116" t="str">
        <f>VLOOKUP(E50,'LISTADO ATM'!$A$2:$B$897,2,0)</f>
        <v xml:space="preserve">ATM El Huacal II  </v>
      </c>
      <c r="H50" s="116" t="str">
        <f>VLOOKUP(E50,VIP!$A$2:$O18927,7,FALSE)</f>
        <v>Si</v>
      </c>
      <c r="I50" s="116" t="str">
        <f>VLOOKUP(E50,VIP!$A$2:$O10892,8,FALSE)</f>
        <v>Si</v>
      </c>
      <c r="J50" s="116" t="str">
        <f>VLOOKUP(E50,VIP!$A$2:$O10842,8,FALSE)</f>
        <v>Si</v>
      </c>
      <c r="K50" s="116" t="str">
        <f>VLOOKUP(E50,VIP!$A$2:$O14416,6,0)</f>
        <v>NO</v>
      </c>
      <c r="L50" s="141" t="s">
        <v>2245</v>
      </c>
      <c r="M50" s="109" t="s">
        <v>2446</v>
      </c>
      <c r="N50" s="109" t="s">
        <v>2453</v>
      </c>
      <c r="O50" s="116" t="s">
        <v>2455</v>
      </c>
      <c r="P50" s="116"/>
      <c r="Q50" s="109" t="s">
        <v>2245</v>
      </c>
    </row>
    <row r="51" spans="1:17" ht="18" x14ac:dyDescent="0.25">
      <c r="A51" s="116" t="str">
        <f>VLOOKUP(E51,'LISTADO ATM'!$A$2:$C$898,3,0)</f>
        <v>DISTRITO NACIONAL</v>
      </c>
      <c r="B51" s="137" t="s">
        <v>2692</v>
      </c>
      <c r="C51" s="110">
        <v>44373.603020833332</v>
      </c>
      <c r="D51" s="110" t="s">
        <v>2180</v>
      </c>
      <c r="E51" s="133">
        <v>761</v>
      </c>
      <c r="F51" s="116" t="str">
        <f>VLOOKUP(E51,VIP!$A$2:$O13966,2,0)</f>
        <v>DRBR761</v>
      </c>
      <c r="G51" s="116" t="str">
        <f>VLOOKUP(E51,'LISTADO ATM'!$A$2:$B$897,2,0)</f>
        <v xml:space="preserve">ATM ISSPOL </v>
      </c>
      <c r="H51" s="116" t="str">
        <f>VLOOKUP(E51,VIP!$A$2:$O18927,7,FALSE)</f>
        <v>Si</v>
      </c>
      <c r="I51" s="116" t="str">
        <f>VLOOKUP(E51,VIP!$A$2:$O10892,8,FALSE)</f>
        <v>Si</v>
      </c>
      <c r="J51" s="116" t="str">
        <f>VLOOKUP(E51,VIP!$A$2:$O10842,8,FALSE)</f>
        <v>Si</v>
      </c>
      <c r="K51" s="116" t="str">
        <f>VLOOKUP(E51,VIP!$A$2:$O14416,6,0)</f>
        <v>NO</v>
      </c>
      <c r="L51" s="141" t="s">
        <v>2245</v>
      </c>
      <c r="M51" s="109" t="s">
        <v>2446</v>
      </c>
      <c r="N51" s="109" t="s">
        <v>2453</v>
      </c>
      <c r="O51" s="116" t="s">
        <v>2455</v>
      </c>
      <c r="P51" s="116"/>
      <c r="Q51" s="109" t="s">
        <v>2245</v>
      </c>
    </row>
    <row r="52" spans="1:17" ht="18" x14ac:dyDescent="0.25">
      <c r="A52" s="116" t="str">
        <f>VLOOKUP(E52,'LISTADO ATM'!$A$2:$C$898,3,0)</f>
        <v>ESTE</v>
      </c>
      <c r="B52" s="137" t="s">
        <v>2693</v>
      </c>
      <c r="C52" s="110">
        <v>44373.602592592593</v>
      </c>
      <c r="D52" s="110" t="s">
        <v>2180</v>
      </c>
      <c r="E52" s="133">
        <v>776</v>
      </c>
      <c r="F52" s="116" t="str">
        <f>VLOOKUP(E52,VIP!$A$2:$O13967,2,0)</f>
        <v>DRBR03D</v>
      </c>
      <c r="G52" s="116" t="str">
        <f>VLOOKUP(E52,'LISTADO ATM'!$A$2:$B$897,2,0)</f>
        <v xml:space="preserve">ATM Oficina Monte Plata </v>
      </c>
      <c r="H52" s="116" t="str">
        <f>VLOOKUP(E52,VIP!$A$2:$O18928,7,FALSE)</f>
        <v>Si</v>
      </c>
      <c r="I52" s="116" t="str">
        <f>VLOOKUP(E52,VIP!$A$2:$O10893,8,FALSE)</f>
        <v>Si</v>
      </c>
      <c r="J52" s="116" t="str">
        <f>VLOOKUP(E52,VIP!$A$2:$O10843,8,FALSE)</f>
        <v>Si</v>
      </c>
      <c r="K52" s="116" t="str">
        <f>VLOOKUP(E52,VIP!$A$2:$O14417,6,0)</f>
        <v>SI</v>
      </c>
      <c r="L52" s="141" t="s">
        <v>2245</v>
      </c>
      <c r="M52" s="109" t="s">
        <v>2446</v>
      </c>
      <c r="N52" s="109" t="s">
        <v>2453</v>
      </c>
      <c r="O52" s="116" t="s">
        <v>2455</v>
      </c>
      <c r="P52" s="116"/>
      <c r="Q52" s="109" t="s">
        <v>2245</v>
      </c>
    </row>
    <row r="53" spans="1:17" ht="18" x14ac:dyDescent="0.25">
      <c r="A53" s="116" t="str">
        <f>VLOOKUP(E53,'LISTADO ATM'!$A$2:$C$898,3,0)</f>
        <v>DISTRITO NACIONAL</v>
      </c>
      <c r="B53" s="137" t="s">
        <v>2699</v>
      </c>
      <c r="C53" s="110">
        <v>44373.582337962966</v>
      </c>
      <c r="D53" s="110" t="s">
        <v>2180</v>
      </c>
      <c r="E53" s="133">
        <v>958</v>
      </c>
      <c r="F53" s="116" t="str">
        <f>VLOOKUP(E53,VIP!$A$2:$O13973,2,0)</f>
        <v>DRBR958</v>
      </c>
      <c r="G53" s="116" t="str">
        <f>VLOOKUP(E53,'LISTADO ATM'!$A$2:$B$897,2,0)</f>
        <v xml:space="preserve">ATM Olé Aut. San Isidro </v>
      </c>
      <c r="H53" s="116" t="str">
        <f>VLOOKUP(E53,VIP!$A$2:$O18934,7,FALSE)</f>
        <v>Si</v>
      </c>
      <c r="I53" s="116" t="str">
        <f>VLOOKUP(E53,VIP!$A$2:$O10899,8,FALSE)</f>
        <v>Si</v>
      </c>
      <c r="J53" s="116" t="str">
        <f>VLOOKUP(E53,VIP!$A$2:$O10849,8,FALSE)</f>
        <v>Si</v>
      </c>
      <c r="K53" s="116" t="str">
        <f>VLOOKUP(E53,VIP!$A$2:$O14423,6,0)</f>
        <v>NO</v>
      </c>
      <c r="L53" s="141" t="s">
        <v>2245</v>
      </c>
      <c r="M53" s="109" t="s">
        <v>2446</v>
      </c>
      <c r="N53" s="109" t="s">
        <v>2453</v>
      </c>
      <c r="O53" s="116" t="s">
        <v>2455</v>
      </c>
      <c r="P53" s="116"/>
      <c r="Q53" s="109" t="s">
        <v>2245</v>
      </c>
    </row>
    <row r="54" spans="1:17" ht="18" x14ac:dyDescent="0.25">
      <c r="A54" s="116" t="str">
        <f>VLOOKUP(E54,'LISTADO ATM'!$A$2:$C$898,3,0)</f>
        <v>DISTRITO NACIONAL</v>
      </c>
      <c r="B54" s="137" t="s">
        <v>2676</v>
      </c>
      <c r="C54" s="110">
        <v>44373.449872685182</v>
      </c>
      <c r="D54" s="110" t="s">
        <v>2180</v>
      </c>
      <c r="E54" s="133">
        <v>672</v>
      </c>
      <c r="F54" s="116" t="str">
        <f>VLOOKUP(E54,VIP!$A$2:$O13962,2,0)</f>
        <v>DRBR672</v>
      </c>
      <c r="G54" s="116" t="str">
        <f>VLOOKUP(E54,'LISTADO ATM'!$A$2:$B$897,2,0)</f>
        <v>ATM Destacamento Policía Nacional La Victoria</v>
      </c>
      <c r="H54" s="116" t="str">
        <f>VLOOKUP(E54,VIP!$A$2:$O18923,7,FALSE)</f>
        <v>Si</v>
      </c>
      <c r="I54" s="116" t="str">
        <f>VLOOKUP(E54,VIP!$A$2:$O10888,8,FALSE)</f>
        <v>Si</v>
      </c>
      <c r="J54" s="116" t="str">
        <f>VLOOKUP(E54,VIP!$A$2:$O10838,8,FALSE)</f>
        <v>Si</v>
      </c>
      <c r="K54" s="116" t="str">
        <f>VLOOKUP(E54,VIP!$A$2:$O14412,6,0)</f>
        <v>SI</v>
      </c>
      <c r="L54" s="141" t="s">
        <v>2245</v>
      </c>
      <c r="M54" s="109" t="s">
        <v>2446</v>
      </c>
      <c r="N54" s="109" t="s">
        <v>2453</v>
      </c>
      <c r="O54" s="116" t="s">
        <v>2455</v>
      </c>
      <c r="P54" s="116"/>
      <c r="Q54" s="109" t="s">
        <v>2245</v>
      </c>
    </row>
    <row r="55" spans="1:17" ht="18" x14ac:dyDescent="0.25">
      <c r="A55" s="116" t="str">
        <f>VLOOKUP(E55,'LISTADO ATM'!$A$2:$C$898,3,0)</f>
        <v>DISTRITO NACIONAL</v>
      </c>
      <c r="B55" s="137" t="s">
        <v>2638</v>
      </c>
      <c r="C55" s="110">
        <v>44373.40048611111</v>
      </c>
      <c r="D55" s="110" t="s">
        <v>2180</v>
      </c>
      <c r="E55" s="133">
        <v>524</v>
      </c>
      <c r="F55" s="116" t="str">
        <f>VLOOKUP(E55,VIP!$A$2:$O13956,2,0)</f>
        <v>DRBR524</v>
      </c>
      <c r="G55" s="116" t="str">
        <f>VLOOKUP(E55,'LISTADO ATM'!$A$2:$B$897,2,0)</f>
        <v xml:space="preserve">ATM DNCD </v>
      </c>
      <c r="H55" s="116" t="str">
        <f>VLOOKUP(E55,VIP!$A$2:$O18917,7,FALSE)</f>
        <v>Si</v>
      </c>
      <c r="I55" s="116" t="str">
        <f>VLOOKUP(E55,VIP!$A$2:$O10882,8,FALSE)</f>
        <v>Si</v>
      </c>
      <c r="J55" s="116" t="str">
        <f>VLOOKUP(E55,VIP!$A$2:$O10832,8,FALSE)</f>
        <v>Si</v>
      </c>
      <c r="K55" s="116" t="str">
        <f>VLOOKUP(E55,VIP!$A$2:$O14406,6,0)</f>
        <v>NO</v>
      </c>
      <c r="L55" s="141" t="s">
        <v>2245</v>
      </c>
      <c r="M55" s="109" t="s">
        <v>2446</v>
      </c>
      <c r="N55" s="109" t="s">
        <v>2453</v>
      </c>
      <c r="O55" s="116" t="s">
        <v>2455</v>
      </c>
      <c r="P55" s="116"/>
      <c r="Q55" s="109" t="s">
        <v>2245</v>
      </c>
    </row>
    <row r="56" spans="1:17" ht="18" x14ac:dyDescent="0.25">
      <c r="A56" s="116" t="str">
        <f>VLOOKUP(E56,'LISTADO ATM'!$A$2:$C$898,3,0)</f>
        <v>DISTRITO NACIONAL</v>
      </c>
      <c r="B56" s="137" t="s">
        <v>2643</v>
      </c>
      <c r="C56" s="110">
        <v>44373.382476851853</v>
      </c>
      <c r="D56" s="110" t="s">
        <v>2180</v>
      </c>
      <c r="E56" s="133">
        <v>919</v>
      </c>
      <c r="F56" s="116" t="str">
        <f>VLOOKUP(E56,VIP!$A$2:$O13961,2,0)</f>
        <v>DRBR16F</v>
      </c>
      <c r="G56" s="116" t="str">
        <f>VLOOKUP(E56,'LISTADO ATM'!$A$2:$B$897,2,0)</f>
        <v xml:space="preserve">ATM S/M La Cadena Sarasota </v>
      </c>
      <c r="H56" s="116" t="str">
        <f>VLOOKUP(E56,VIP!$A$2:$O18922,7,FALSE)</f>
        <v>Si</v>
      </c>
      <c r="I56" s="116" t="str">
        <f>VLOOKUP(E56,VIP!$A$2:$O10887,8,FALSE)</f>
        <v>Si</v>
      </c>
      <c r="J56" s="116" t="str">
        <f>VLOOKUP(E56,VIP!$A$2:$O10837,8,FALSE)</f>
        <v>Si</v>
      </c>
      <c r="K56" s="116" t="str">
        <f>VLOOKUP(E56,VIP!$A$2:$O14411,6,0)</f>
        <v>SI</v>
      </c>
      <c r="L56" s="141" t="s">
        <v>2245</v>
      </c>
      <c r="M56" s="109" t="s">
        <v>2446</v>
      </c>
      <c r="N56" s="109" t="s">
        <v>2453</v>
      </c>
      <c r="O56" s="116" t="s">
        <v>2455</v>
      </c>
      <c r="P56" s="116"/>
      <c r="Q56" s="109" t="s">
        <v>2245</v>
      </c>
    </row>
    <row r="57" spans="1:17" ht="18" x14ac:dyDescent="0.25">
      <c r="A57" s="116" t="str">
        <f>VLOOKUP(E57,'LISTADO ATM'!$A$2:$C$898,3,0)</f>
        <v>DISTRITO NACIONAL</v>
      </c>
      <c r="B57" s="137">
        <v>3335933137</v>
      </c>
      <c r="C57" s="110">
        <v>44372.857708333337</v>
      </c>
      <c r="D57" s="110" t="s">
        <v>2180</v>
      </c>
      <c r="E57" s="133">
        <v>850</v>
      </c>
      <c r="F57" s="116" t="str">
        <f>VLOOKUP(E57,VIP!$A$2:$O13950,2,0)</f>
        <v>DRBR850</v>
      </c>
      <c r="G57" s="116" t="str">
        <f>VLOOKUP(E57,'LISTADO ATM'!$A$2:$B$897,2,0)</f>
        <v xml:space="preserve">ATM Hotel Be Live Hamaca </v>
      </c>
      <c r="H57" s="116" t="str">
        <f>VLOOKUP(E57,VIP!$A$2:$O18911,7,FALSE)</f>
        <v>Si</v>
      </c>
      <c r="I57" s="116" t="str">
        <f>VLOOKUP(E57,VIP!$A$2:$O10876,8,FALSE)</f>
        <v>Si</v>
      </c>
      <c r="J57" s="116" t="str">
        <f>VLOOKUP(E57,VIP!$A$2:$O10826,8,FALSE)</f>
        <v>Si</v>
      </c>
      <c r="K57" s="116" t="str">
        <f>VLOOKUP(E57,VIP!$A$2:$O14400,6,0)</f>
        <v>NO</v>
      </c>
      <c r="L57" s="141" t="s">
        <v>2245</v>
      </c>
      <c r="M57" s="109" t="s">
        <v>2446</v>
      </c>
      <c r="N57" s="109" t="s">
        <v>2453</v>
      </c>
      <c r="O57" s="116" t="s">
        <v>2455</v>
      </c>
      <c r="P57" s="116"/>
      <c r="Q57" s="109" t="s">
        <v>2245</v>
      </c>
    </row>
    <row r="58" spans="1:17" ht="18" x14ac:dyDescent="0.25">
      <c r="A58" s="116" t="str">
        <f>VLOOKUP(E58,'LISTADO ATM'!$A$2:$C$898,3,0)</f>
        <v>NORTE</v>
      </c>
      <c r="B58" s="137" t="s">
        <v>2721</v>
      </c>
      <c r="C58" s="110">
        <v>44373.726053240738</v>
      </c>
      <c r="D58" s="110" t="s">
        <v>2181</v>
      </c>
      <c r="E58" s="133">
        <v>691</v>
      </c>
      <c r="F58" s="116" t="str">
        <f>VLOOKUP(E58,VIP!$A$2:$O13933,2,0)</f>
        <v>DRBR691</v>
      </c>
      <c r="G58" s="116" t="str">
        <f>VLOOKUP(E58,'LISTADO ATM'!$A$2:$B$897,2,0)</f>
        <v>ATM Eco Petroleo Manzanillo</v>
      </c>
      <c r="H58" s="116" t="str">
        <f>VLOOKUP(E58,VIP!$A$2:$O18816,7,FALSE)</f>
        <v>Si</v>
      </c>
      <c r="I58" s="116" t="str">
        <f>VLOOKUP(E58,VIP!$A$2:$O10781,8,FALSE)</f>
        <v>Si</v>
      </c>
      <c r="J58" s="116" t="str">
        <f>VLOOKUP(E58,VIP!$A$2:$O10731,8,FALSE)</f>
        <v>Si</v>
      </c>
      <c r="K58" s="116" t="str">
        <f>VLOOKUP(E58,VIP!$A$2:$O14305,6,0)</f>
        <v>NO</v>
      </c>
      <c r="L58" s="141" t="s">
        <v>2732</v>
      </c>
      <c r="M58" s="109" t="s">
        <v>2446</v>
      </c>
      <c r="N58" s="109" t="s">
        <v>2453</v>
      </c>
      <c r="O58" s="116" t="s">
        <v>2567</v>
      </c>
      <c r="P58" s="116"/>
      <c r="Q58" s="109" t="s">
        <v>2732</v>
      </c>
    </row>
    <row r="59" spans="1:17" ht="18" x14ac:dyDescent="0.25">
      <c r="A59" s="116" t="str">
        <f>VLOOKUP(E59,'LISTADO ATM'!$A$2:$C$898,3,0)</f>
        <v>ESTE</v>
      </c>
      <c r="B59" s="137" t="s">
        <v>2722</v>
      </c>
      <c r="C59" s="110">
        <v>44373.724803240744</v>
      </c>
      <c r="D59" s="110" t="s">
        <v>2180</v>
      </c>
      <c r="E59" s="133">
        <v>159</v>
      </c>
      <c r="F59" s="116" t="str">
        <f>VLOOKUP(E59,VIP!$A$2:$O13934,2,0)</f>
        <v>DRBR159</v>
      </c>
      <c r="G59" s="116" t="str">
        <f>VLOOKUP(E59,'LISTADO ATM'!$A$2:$B$897,2,0)</f>
        <v xml:space="preserve">ATM Hotel Dreams Bayahibe I </v>
      </c>
      <c r="H59" s="116" t="str">
        <f>VLOOKUP(E59,VIP!$A$2:$O18817,7,FALSE)</f>
        <v>Si</v>
      </c>
      <c r="I59" s="116" t="str">
        <f>VLOOKUP(E59,VIP!$A$2:$O10782,8,FALSE)</f>
        <v>Si</v>
      </c>
      <c r="J59" s="116" t="str">
        <f>VLOOKUP(E59,VIP!$A$2:$O10732,8,FALSE)</f>
        <v>Si</v>
      </c>
      <c r="K59" s="116" t="str">
        <f>VLOOKUP(E59,VIP!$A$2:$O14306,6,0)</f>
        <v>NO</v>
      </c>
      <c r="L59" s="141" t="s">
        <v>2732</v>
      </c>
      <c r="M59" s="109" t="s">
        <v>2446</v>
      </c>
      <c r="N59" s="109" t="s">
        <v>2453</v>
      </c>
      <c r="O59" s="116" t="s">
        <v>2455</v>
      </c>
      <c r="P59" s="116"/>
      <c r="Q59" s="109" t="s">
        <v>2732</v>
      </c>
    </row>
    <row r="60" spans="1:17" ht="18" x14ac:dyDescent="0.25">
      <c r="A60" s="116" t="str">
        <f>VLOOKUP(E60,'LISTADO ATM'!$A$2:$C$898,3,0)</f>
        <v>SUR</v>
      </c>
      <c r="B60" s="137" t="s">
        <v>2686</v>
      </c>
      <c r="C60" s="110">
        <v>44373.530868055554</v>
      </c>
      <c r="D60" s="110" t="s">
        <v>2470</v>
      </c>
      <c r="E60" s="133">
        <v>470</v>
      </c>
      <c r="F60" s="116" t="str">
        <f>VLOOKUP(E60,VIP!$A$2:$O13964,2,0)</f>
        <v>DRBR470</v>
      </c>
      <c r="G60" s="116" t="str">
        <f>VLOOKUP(E60,'LISTADO ATM'!$A$2:$B$897,2,0)</f>
        <v xml:space="preserve">ATM Hospital Taiwán (Azua) </v>
      </c>
      <c r="H60" s="116" t="str">
        <f>VLOOKUP(E60,VIP!$A$2:$O18925,7,FALSE)</f>
        <v>Si</v>
      </c>
      <c r="I60" s="116" t="str">
        <f>VLOOKUP(E60,VIP!$A$2:$O10890,8,FALSE)</f>
        <v>Si</v>
      </c>
      <c r="J60" s="116" t="str">
        <f>VLOOKUP(E60,VIP!$A$2:$O10840,8,FALSE)</f>
        <v>Si</v>
      </c>
      <c r="K60" s="116" t="str">
        <f>VLOOKUP(E60,VIP!$A$2:$O14414,6,0)</f>
        <v>NO</v>
      </c>
      <c r="L60" s="141" t="s">
        <v>2662</v>
      </c>
      <c r="M60" s="160" t="s">
        <v>2550</v>
      </c>
      <c r="N60" s="160" t="s">
        <v>2618</v>
      </c>
      <c r="O60" s="116" t="s">
        <v>2608</v>
      </c>
      <c r="P60" s="116" t="s">
        <v>2665</v>
      </c>
      <c r="Q60" s="161">
        <v>44373.558611111112</v>
      </c>
    </row>
    <row r="61" spans="1:17" ht="18" x14ac:dyDescent="0.25">
      <c r="A61" s="116" t="str">
        <f>VLOOKUP(E61,'LISTADO ATM'!$A$2:$C$898,3,0)</f>
        <v>DISTRITO NACIONAL</v>
      </c>
      <c r="B61" s="137" t="s">
        <v>2687</v>
      </c>
      <c r="C61" s="110">
        <v>44373.504745370374</v>
      </c>
      <c r="D61" s="110" t="s">
        <v>2470</v>
      </c>
      <c r="E61" s="133">
        <v>721</v>
      </c>
      <c r="F61" s="116" t="str">
        <f>VLOOKUP(E61,VIP!$A$2:$O13965,2,0)</f>
        <v>DRBR23A</v>
      </c>
      <c r="G61" s="116" t="str">
        <f>VLOOKUP(E61,'LISTADO ATM'!$A$2:$B$897,2,0)</f>
        <v xml:space="preserve">ATM Oficina Charles de Gaulle II </v>
      </c>
      <c r="H61" s="116" t="str">
        <f>VLOOKUP(E61,VIP!$A$2:$O18926,7,FALSE)</f>
        <v>Si</v>
      </c>
      <c r="I61" s="116" t="str">
        <f>VLOOKUP(E61,VIP!$A$2:$O10891,8,FALSE)</f>
        <v>Si</v>
      </c>
      <c r="J61" s="116" t="str">
        <f>VLOOKUP(E61,VIP!$A$2:$O10841,8,FALSE)</f>
        <v>Si</v>
      </c>
      <c r="K61" s="116" t="str">
        <f>VLOOKUP(E61,VIP!$A$2:$O14415,6,0)</f>
        <v>NO</v>
      </c>
      <c r="L61" s="141" t="s">
        <v>2662</v>
      </c>
      <c r="M61" s="160" t="s">
        <v>2550</v>
      </c>
      <c r="N61" s="160" t="s">
        <v>2618</v>
      </c>
      <c r="O61" s="116" t="s">
        <v>2471</v>
      </c>
      <c r="P61" s="116" t="s">
        <v>2665</v>
      </c>
      <c r="Q61" s="161">
        <v>44373.558611111112</v>
      </c>
    </row>
    <row r="62" spans="1:17" ht="18" x14ac:dyDescent="0.25">
      <c r="A62" s="116" t="str">
        <f>VLOOKUP(E62,'LISTADO ATM'!$A$2:$C$898,3,0)</f>
        <v>DISTRITO NACIONAL</v>
      </c>
      <c r="B62" s="137" t="s">
        <v>2688</v>
      </c>
      <c r="C62" s="110">
        <v>44373.504282407404</v>
      </c>
      <c r="D62" s="110" t="s">
        <v>2470</v>
      </c>
      <c r="E62" s="133">
        <v>957</v>
      </c>
      <c r="F62" s="116" t="str">
        <f>VLOOKUP(E62,VIP!$A$2:$O13966,2,0)</f>
        <v>DRBR23F</v>
      </c>
      <c r="G62" s="116" t="str">
        <f>VLOOKUP(E62,'LISTADO ATM'!$A$2:$B$897,2,0)</f>
        <v xml:space="preserve">ATM Oficina Venezuela </v>
      </c>
      <c r="H62" s="116" t="str">
        <f>VLOOKUP(E62,VIP!$A$2:$O18927,7,FALSE)</f>
        <v>Si</v>
      </c>
      <c r="I62" s="116" t="str">
        <f>VLOOKUP(E62,VIP!$A$2:$O10892,8,FALSE)</f>
        <v>Si</v>
      </c>
      <c r="J62" s="116" t="str">
        <f>VLOOKUP(E62,VIP!$A$2:$O10842,8,FALSE)</f>
        <v>Si</v>
      </c>
      <c r="K62" s="116" t="str">
        <f>VLOOKUP(E62,VIP!$A$2:$O14416,6,0)</f>
        <v>SI</v>
      </c>
      <c r="L62" s="141" t="s">
        <v>2662</v>
      </c>
      <c r="M62" s="160" t="s">
        <v>2550</v>
      </c>
      <c r="N62" s="160" t="s">
        <v>2618</v>
      </c>
      <c r="O62" s="116" t="s">
        <v>2471</v>
      </c>
      <c r="P62" s="116" t="s">
        <v>2665</v>
      </c>
      <c r="Q62" s="161">
        <v>44373.558611111112</v>
      </c>
    </row>
    <row r="63" spans="1:17" ht="18" x14ac:dyDescent="0.25">
      <c r="A63" s="116" t="str">
        <f>VLOOKUP(E63,'LISTADO ATM'!$A$2:$C$898,3,0)</f>
        <v>SUR</v>
      </c>
      <c r="B63" s="137" t="s">
        <v>2689</v>
      </c>
      <c r="C63" s="110">
        <v>44373.503912037035</v>
      </c>
      <c r="D63" s="110" t="s">
        <v>2470</v>
      </c>
      <c r="E63" s="133">
        <v>750</v>
      </c>
      <c r="F63" s="116" t="str">
        <f>VLOOKUP(E63,VIP!$A$2:$O13967,2,0)</f>
        <v>DRBR265</v>
      </c>
      <c r="G63" s="116" t="str">
        <f>VLOOKUP(E63,'LISTADO ATM'!$A$2:$B$897,2,0)</f>
        <v xml:space="preserve">ATM UNP Duvergé </v>
      </c>
      <c r="H63" s="116" t="str">
        <f>VLOOKUP(E63,VIP!$A$2:$O18928,7,FALSE)</f>
        <v>Si</v>
      </c>
      <c r="I63" s="116" t="str">
        <f>VLOOKUP(E63,VIP!$A$2:$O10893,8,FALSE)</f>
        <v>Si</v>
      </c>
      <c r="J63" s="116" t="str">
        <f>VLOOKUP(E63,VIP!$A$2:$O10843,8,FALSE)</f>
        <v>Si</v>
      </c>
      <c r="K63" s="116" t="str">
        <f>VLOOKUP(E63,VIP!$A$2:$O14417,6,0)</f>
        <v>SI</v>
      </c>
      <c r="L63" s="141" t="s">
        <v>2662</v>
      </c>
      <c r="M63" s="160" t="s">
        <v>2550</v>
      </c>
      <c r="N63" s="160" t="s">
        <v>2618</v>
      </c>
      <c r="O63" s="116" t="s">
        <v>2471</v>
      </c>
      <c r="P63" s="116" t="s">
        <v>2665</v>
      </c>
      <c r="Q63" s="161">
        <v>44373.558611111112</v>
      </c>
    </row>
    <row r="64" spans="1:17" ht="18" x14ac:dyDescent="0.25">
      <c r="A64" s="116" t="str">
        <f>VLOOKUP(E64,'LISTADO ATM'!$A$2:$C$898,3,0)</f>
        <v>ESTE</v>
      </c>
      <c r="B64" s="137" t="s">
        <v>2690</v>
      </c>
      <c r="C64" s="110">
        <v>44373.503425925926</v>
      </c>
      <c r="D64" s="110" t="s">
        <v>2470</v>
      </c>
      <c r="E64" s="133">
        <v>742</v>
      </c>
      <c r="F64" s="116" t="str">
        <f>VLOOKUP(E64,VIP!$A$2:$O13968,2,0)</f>
        <v>DRBR990</v>
      </c>
      <c r="G64" s="116" t="str">
        <f>VLOOKUP(E64,'LISTADO ATM'!$A$2:$B$897,2,0)</f>
        <v xml:space="preserve">ATM Oficina Plaza del Rey (La Romana) </v>
      </c>
      <c r="H64" s="116" t="str">
        <f>VLOOKUP(E64,VIP!$A$2:$O18929,7,FALSE)</f>
        <v>Si</v>
      </c>
      <c r="I64" s="116" t="str">
        <f>VLOOKUP(E64,VIP!$A$2:$O10894,8,FALSE)</f>
        <v>Si</v>
      </c>
      <c r="J64" s="116" t="str">
        <f>VLOOKUP(E64,VIP!$A$2:$O10844,8,FALSE)</f>
        <v>Si</v>
      </c>
      <c r="K64" s="116" t="str">
        <f>VLOOKUP(E64,VIP!$A$2:$O14418,6,0)</f>
        <v>NO</v>
      </c>
      <c r="L64" s="141" t="s">
        <v>2662</v>
      </c>
      <c r="M64" s="160" t="s">
        <v>2550</v>
      </c>
      <c r="N64" s="160" t="s">
        <v>2618</v>
      </c>
      <c r="O64" s="116" t="s">
        <v>2471</v>
      </c>
      <c r="P64" s="116" t="s">
        <v>2665</v>
      </c>
      <c r="Q64" s="161">
        <v>44373.558611111112</v>
      </c>
    </row>
    <row r="65" spans="1:17" ht="18" x14ac:dyDescent="0.25">
      <c r="A65" s="116" t="str">
        <f>VLOOKUP(E65,'LISTADO ATM'!$A$2:$C$898,3,0)</f>
        <v>ESTE</v>
      </c>
      <c r="B65" s="137" t="s">
        <v>2656</v>
      </c>
      <c r="C65" s="110">
        <v>44373.397534722222</v>
      </c>
      <c r="D65" s="110" t="s">
        <v>2470</v>
      </c>
      <c r="E65" s="133">
        <v>912</v>
      </c>
      <c r="F65" s="116" t="str">
        <f>VLOOKUP(E65,VIP!$A$2:$O13930,2,0)</f>
        <v>DRBR973</v>
      </c>
      <c r="G65" s="116" t="str">
        <f>VLOOKUP(E65,'LISTADO ATM'!$A$2:$B$897,2,0)</f>
        <v xml:space="preserve">ATM Oficina San Pedro II </v>
      </c>
      <c r="H65" s="116" t="str">
        <f>VLOOKUP(E65,VIP!$A$2:$O18891,7,FALSE)</f>
        <v>Si</v>
      </c>
      <c r="I65" s="116" t="str">
        <f>VLOOKUP(E65,VIP!$A$2:$O10856,8,FALSE)</f>
        <v>Si</v>
      </c>
      <c r="J65" s="116" t="str">
        <f>VLOOKUP(E65,VIP!$A$2:$O10806,8,FALSE)</f>
        <v>Si</v>
      </c>
      <c r="K65" s="116" t="str">
        <f>VLOOKUP(E65,VIP!$A$2:$O14380,6,0)</f>
        <v>SI</v>
      </c>
      <c r="L65" s="141" t="s">
        <v>2662</v>
      </c>
      <c r="M65" s="160" t="s">
        <v>2550</v>
      </c>
      <c r="N65" s="109" t="s">
        <v>2453</v>
      </c>
      <c r="O65" s="116" t="s">
        <v>2471</v>
      </c>
      <c r="P65" s="116" t="s">
        <v>2665</v>
      </c>
      <c r="Q65" s="161">
        <v>44373.429444444446</v>
      </c>
    </row>
    <row r="66" spans="1:17" ht="18" x14ac:dyDescent="0.25">
      <c r="A66" s="116" t="str">
        <f>VLOOKUP(E66,'LISTADO ATM'!$A$2:$C$898,3,0)</f>
        <v>SUR</v>
      </c>
      <c r="B66" s="137" t="s">
        <v>2658</v>
      </c>
      <c r="C66" s="110">
        <v>44373.392905092594</v>
      </c>
      <c r="D66" s="110" t="s">
        <v>2470</v>
      </c>
      <c r="E66" s="133">
        <v>582</v>
      </c>
      <c r="F66" s="116" t="str">
        <f>VLOOKUP(E66,VIP!$A$2:$O13932,2,0)</f>
        <v xml:space="preserve">DRBR582 </v>
      </c>
      <c r="G66" s="116" t="str">
        <f>VLOOKUP(E66,'LISTADO ATM'!$A$2:$B$897,2,0)</f>
        <v>ATM Estación Sabana Yegua</v>
      </c>
      <c r="H66" s="116" t="str">
        <f>VLOOKUP(E66,VIP!$A$2:$O18893,7,FALSE)</f>
        <v>N/A</v>
      </c>
      <c r="I66" s="116" t="str">
        <f>VLOOKUP(E66,VIP!$A$2:$O10858,8,FALSE)</f>
        <v>N/A</v>
      </c>
      <c r="J66" s="116" t="str">
        <f>VLOOKUP(E66,VIP!$A$2:$O10808,8,FALSE)</f>
        <v>N/A</v>
      </c>
      <c r="K66" s="116" t="str">
        <f>VLOOKUP(E66,VIP!$A$2:$O14382,6,0)</f>
        <v>N/A</v>
      </c>
      <c r="L66" s="141" t="s">
        <v>2662</v>
      </c>
      <c r="M66" s="160" t="s">
        <v>2550</v>
      </c>
      <c r="N66" s="109" t="s">
        <v>2453</v>
      </c>
      <c r="O66" s="116" t="s">
        <v>2471</v>
      </c>
      <c r="P66" s="116" t="s">
        <v>2665</v>
      </c>
      <c r="Q66" s="161">
        <v>44373.429444444446</v>
      </c>
    </row>
    <row r="67" spans="1:17" ht="18" x14ac:dyDescent="0.25">
      <c r="A67" s="116" t="str">
        <f>VLOOKUP(E67,'LISTADO ATM'!$A$2:$C$898,3,0)</f>
        <v>NORTE</v>
      </c>
      <c r="B67" s="137" t="s">
        <v>2659</v>
      </c>
      <c r="C67" s="110">
        <v>44373.374583333331</v>
      </c>
      <c r="D67" s="110" t="s">
        <v>2470</v>
      </c>
      <c r="E67" s="133">
        <v>731</v>
      </c>
      <c r="F67" s="116" t="str">
        <f>VLOOKUP(E67,VIP!$A$2:$O13933,2,0)</f>
        <v>DRBR311</v>
      </c>
      <c r="G67" s="116" t="str">
        <f>VLOOKUP(E67,'LISTADO ATM'!$A$2:$B$897,2,0)</f>
        <v xml:space="preserve">ATM UNP Villa González </v>
      </c>
      <c r="H67" s="116" t="str">
        <f>VLOOKUP(E67,VIP!$A$2:$O18894,7,FALSE)</f>
        <v>Si</v>
      </c>
      <c r="I67" s="116" t="str">
        <f>VLOOKUP(E67,VIP!$A$2:$O10859,8,FALSE)</f>
        <v>Si</v>
      </c>
      <c r="J67" s="116" t="str">
        <f>VLOOKUP(E67,VIP!$A$2:$O10809,8,FALSE)</f>
        <v>Si</v>
      </c>
      <c r="K67" s="116" t="str">
        <f>VLOOKUP(E67,VIP!$A$2:$O14383,6,0)</f>
        <v>NO</v>
      </c>
      <c r="L67" s="141" t="s">
        <v>2662</v>
      </c>
      <c r="M67" s="160" t="s">
        <v>2550</v>
      </c>
      <c r="N67" s="109" t="s">
        <v>2453</v>
      </c>
      <c r="O67" s="116" t="s">
        <v>2471</v>
      </c>
      <c r="P67" s="116" t="s">
        <v>2665</v>
      </c>
      <c r="Q67" s="161">
        <v>44373.429444444446</v>
      </c>
    </row>
    <row r="68" spans="1:17" ht="18" x14ac:dyDescent="0.25">
      <c r="A68" s="116" t="str">
        <f>VLOOKUP(E68,'LISTADO ATM'!$A$2:$C$898,3,0)</f>
        <v>SUR</v>
      </c>
      <c r="B68" s="137" t="s">
        <v>2661</v>
      </c>
      <c r="C68" s="110">
        <v>44372.858078703706</v>
      </c>
      <c r="D68" s="110" t="s">
        <v>2470</v>
      </c>
      <c r="E68" s="133">
        <v>751</v>
      </c>
      <c r="F68" s="116" t="str">
        <f>VLOOKUP(E68,VIP!$A$2:$O13935,2,0)</f>
        <v>DRBR751</v>
      </c>
      <c r="G68" s="116" t="str">
        <f>VLOOKUP(E68,'LISTADO ATM'!$A$2:$B$897,2,0)</f>
        <v>ATM Eco Petroleo Camilo</v>
      </c>
      <c r="H68" s="116" t="str">
        <f>VLOOKUP(E68,VIP!$A$2:$O18896,7,FALSE)</f>
        <v>N/A</v>
      </c>
      <c r="I68" s="116" t="str">
        <f>VLOOKUP(E68,VIP!$A$2:$O10861,8,FALSE)</f>
        <v>N/A</v>
      </c>
      <c r="J68" s="116" t="str">
        <f>VLOOKUP(E68,VIP!$A$2:$O10811,8,FALSE)</f>
        <v>N/A</v>
      </c>
      <c r="K68" s="116" t="str">
        <f>VLOOKUP(E68,VIP!$A$2:$O14385,6,0)</f>
        <v>N/A</v>
      </c>
      <c r="L68" s="141" t="s">
        <v>2662</v>
      </c>
      <c r="M68" s="160" t="s">
        <v>2550</v>
      </c>
      <c r="N68" s="109" t="s">
        <v>2453</v>
      </c>
      <c r="O68" s="116" t="s">
        <v>2471</v>
      </c>
      <c r="P68" s="116" t="s">
        <v>2665</v>
      </c>
      <c r="Q68" s="161">
        <v>44373.429444444446</v>
      </c>
    </row>
    <row r="69" spans="1:17" ht="18" x14ac:dyDescent="0.25">
      <c r="A69" s="116" t="str">
        <f>VLOOKUP(E69,'LISTADO ATM'!$A$2:$C$898,3,0)</f>
        <v>DISTRITO NACIONAL</v>
      </c>
      <c r="B69" s="137">
        <v>3335933051</v>
      </c>
      <c r="C69" s="110">
        <v>44372.715555555558</v>
      </c>
      <c r="D69" s="110" t="s">
        <v>2449</v>
      </c>
      <c r="E69" s="133">
        <v>980</v>
      </c>
      <c r="F69" s="116" t="str">
        <f>VLOOKUP(E69,VIP!$A$2:$O13939,2,0)</f>
        <v>DRBR980</v>
      </c>
      <c r="G69" s="116" t="str">
        <f>VLOOKUP(E69,'LISTADO ATM'!$A$2:$B$897,2,0)</f>
        <v xml:space="preserve">ATM Oficina Bella Vista Mall II </v>
      </c>
      <c r="H69" s="116" t="str">
        <f>VLOOKUP(E69,VIP!$A$2:$O18900,7,FALSE)</f>
        <v>Si</v>
      </c>
      <c r="I69" s="116" t="str">
        <f>VLOOKUP(E69,VIP!$A$2:$O10865,8,FALSE)</f>
        <v>Si</v>
      </c>
      <c r="J69" s="116" t="str">
        <f>VLOOKUP(E69,VIP!$A$2:$O10815,8,FALSE)</f>
        <v>Si</v>
      </c>
      <c r="K69" s="116" t="str">
        <f>VLOOKUP(E69,VIP!$A$2:$O14389,6,0)</f>
        <v>NO</v>
      </c>
      <c r="L69" s="141" t="s">
        <v>2568</v>
      </c>
      <c r="M69" s="160" t="s">
        <v>2550</v>
      </c>
      <c r="N69" s="109" t="s">
        <v>2453</v>
      </c>
      <c r="O69" s="116" t="s">
        <v>2454</v>
      </c>
      <c r="P69" s="116"/>
      <c r="Q69" s="161">
        <v>44373.421805555554</v>
      </c>
    </row>
    <row r="70" spans="1:17" ht="18" x14ac:dyDescent="0.25">
      <c r="A70" s="116" t="str">
        <f>VLOOKUP(E70,'LISTADO ATM'!$A$2:$C$898,3,0)</f>
        <v>NORTE</v>
      </c>
      <c r="B70" s="137" t="s">
        <v>2717</v>
      </c>
      <c r="C70" s="110">
        <v>44373.739155092589</v>
      </c>
      <c r="D70" s="110" t="s">
        <v>2654</v>
      </c>
      <c r="E70" s="133">
        <v>956</v>
      </c>
      <c r="F70" s="116" t="str">
        <f>VLOOKUP(E70,VIP!$A$2:$O13929,2,0)</f>
        <v>DRBR956</v>
      </c>
      <c r="G70" s="116" t="str">
        <f>VLOOKUP(E70,'LISTADO ATM'!$A$2:$B$897,2,0)</f>
        <v xml:space="preserve">ATM Autoservicio El Jaya (SFM) </v>
      </c>
      <c r="H70" s="116" t="str">
        <f>VLOOKUP(E70,VIP!$A$2:$O18812,7,FALSE)</f>
        <v>Si</v>
      </c>
      <c r="I70" s="116" t="str">
        <f>VLOOKUP(E70,VIP!$A$2:$O10777,8,FALSE)</f>
        <v>Si</v>
      </c>
      <c r="J70" s="116" t="str">
        <f>VLOOKUP(E70,VIP!$A$2:$O10727,8,FALSE)</f>
        <v>Si</v>
      </c>
      <c r="K70" s="116" t="str">
        <f>VLOOKUP(E70,VIP!$A$2:$O14301,6,0)</f>
        <v>NO</v>
      </c>
      <c r="L70" s="141" t="s">
        <v>2568</v>
      </c>
      <c r="M70" s="109" t="s">
        <v>2446</v>
      </c>
      <c r="N70" s="109" t="s">
        <v>2453</v>
      </c>
      <c r="O70" s="116" t="s">
        <v>2734</v>
      </c>
      <c r="P70" s="116"/>
      <c r="Q70" s="109" t="s">
        <v>2568</v>
      </c>
    </row>
    <row r="71" spans="1:17" ht="18" x14ac:dyDescent="0.25">
      <c r="A71" s="116" t="str">
        <f>VLOOKUP(E71,'LISTADO ATM'!$A$2:$C$898,3,0)</f>
        <v>NORTE</v>
      </c>
      <c r="B71" s="137" t="s">
        <v>2723</v>
      </c>
      <c r="C71" s="110">
        <v>44373.718171296299</v>
      </c>
      <c r="D71" s="110" t="s">
        <v>2470</v>
      </c>
      <c r="E71" s="133">
        <v>307</v>
      </c>
      <c r="F71" s="116" t="str">
        <f>VLOOKUP(E71,VIP!$A$2:$O13935,2,0)</f>
        <v>DRBR307</v>
      </c>
      <c r="G71" s="116" t="str">
        <f>VLOOKUP(E71,'LISTADO ATM'!$A$2:$B$897,2,0)</f>
        <v>ATM Oficina Nagua II</v>
      </c>
      <c r="H71" s="116" t="str">
        <f>VLOOKUP(E71,VIP!$A$2:$O18818,7,FALSE)</f>
        <v>Si</v>
      </c>
      <c r="I71" s="116" t="str">
        <f>VLOOKUP(E71,VIP!$A$2:$O10783,8,FALSE)</f>
        <v>Si</v>
      </c>
      <c r="J71" s="116" t="str">
        <f>VLOOKUP(E71,VIP!$A$2:$O10733,8,FALSE)</f>
        <v>Si</v>
      </c>
      <c r="K71" s="116" t="str">
        <f>VLOOKUP(E71,VIP!$A$2:$O14307,6,0)</f>
        <v>SI</v>
      </c>
      <c r="L71" s="141" t="s">
        <v>2568</v>
      </c>
      <c r="M71" s="109" t="s">
        <v>2446</v>
      </c>
      <c r="N71" s="109" t="s">
        <v>2453</v>
      </c>
      <c r="O71" s="116" t="s">
        <v>2471</v>
      </c>
      <c r="P71" s="116"/>
      <c r="Q71" s="109" t="s">
        <v>2568</v>
      </c>
    </row>
    <row r="72" spans="1:17" ht="18" x14ac:dyDescent="0.25">
      <c r="A72" s="116" t="str">
        <f>VLOOKUP(E72,'LISTADO ATM'!$A$2:$C$898,3,0)</f>
        <v>SUR</v>
      </c>
      <c r="B72" s="137" t="s">
        <v>2724</v>
      </c>
      <c r="C72" s="110">
        <v>44373.70103009259</v>
      </c>
      <c r="D72" s="110" t="s">
        <v>2449</v>
      </c>
      <c r="E72" s="133">
        <v>44</v>
      </c>
      <c r="F72" s="116" t="str">
        <f>VLOOKUP(E72,VIP!$A$2:$O13936,2,0)</f>
        <v>DRBR044</v>
      </c>
      <c r="G72" s="116" t="str">
        <f>VLOOKUP(E72,'LISTADO ATM'!$A$2:$B$897,2,0)</f>
        <v xml:space="preserve">ATM Oficina Pedernales </v>
      </c>
      <c r="H72" s="116" t="str">
        <f>VLOOKUP(E72,VIP!$A$2:$O18819,7,FALSE)</f>
        <v>Si</v>
      </c>
      <c r="I72" s="116" t="str">
        <f>VLOOKUP(E72,VIP!$A$2:$O10784,8,FALSE)</f>
        <v>Si</v>
      </c>
      <c r="J72" s="116" t="str">
        <f>VLOOKUP(E72,VIP!$A$2:$O10734,8,FALSE)</f>
        <v>Si</v>
      </c>
      <c r="K72" s="116" t="str">
        <f>VLOOKUP(E72,VIP!$A$2:$O14308,6,0)</f>
        <v>SI</v>
      </c>
      <c r="L72" s="141" t="s">
        <v>2568</v>
      </c>
      <c r="M72" s="109" t="s">
        <v>2446</v>
      </c>
      <c r="N72" s="109" t="s">
        <v>2453</v>
      </c>
      <c r="O72" s="116" t="s">
        <v>2454</v>
      </c>
      <c r="P72" s="116"/>
      <c r="Q72" s="109" t="s">
        <v>2568</v>
      </c>
    </row>
    <row r="73" spans="1:17" ht="18" x14ac:dyDescent="0.25">
      <c r="A73" s="116" t="str">
        <f>VLOOKUP(E73,'LISTADO ATM'!$A$2:$C$898,3,0)</f>
        <v>DISTRITO NACIONAL</v>
      </c>
      <c r="B73" s="137" t="s">
        <v>2728</v>
      </c>
      <c r="C73" s="110">
        <v>44373.692349537036</v>
      </c>
      <c r="D73" s="110" t="s">
        <v>2470</v>
      </c>
      <c r="E73" s="133">
        <v>813</v>
      </c>
      <c r="F73" s="116" t="str">
        <f>VLOOKUP(E73,VIP!$A$2:$O13940,2,0)</f>
        <v>DRBR815</v>
      </c>
      <c r="G73" s="116" t="str">
        <f>VLOOKUP(E73,'LISTADO ATM'!$A$2:$B$897,2,0)</f>
        <v>ATM Occidental Mall</v>
      </c>
      <c r="H73" s="116" t="str">
        <f>VLOOKUP(E73,VIP!$A$2:$O18823,7,FALSE)</f>
        <v>Si</v>
      </c>
      <c r="I73" s="116" t="str">
        <f>VLOOKUP(E73,VIP!$A$2:$O10788,8,FALSE)</f>
        <v>Si</v>
      </c>
      <c r="J73" s="116" t="str">
        <f>VLOOKUP(E73,VIP!$A$2:$O10738,8,FALSE)</f>
        <v>Si</v>
      </c>
      <c r="K73" s="116" t="str">
        <f>VLOOKUP(E73,VIP!$A$2:$O14312,6,0)</f>
        <v>NO</v>
      </c>
      <c r="L73" s="141" t="s">
        <v>2568</v>
      </c>
      <c r="M73" s="109" t="s">
        <v>2446</v>
      </c>
      <c r="N73" s="109" t="s">
        <v>2453</v>
      </c>
      <c r="O73" s="116" t="s">
        <v>2471</v>
      </c>
      <c r="P73" s="116"/>
      <c r="Q73" s="109" t="s">
        <v>2568</v>
      </c>
    </row>
    <row r="74" spans="1:17" ht="18" x14ac:dyDescent="0.25">
      <c r="A74" s="116" t="str">
        <f>VLOOKUP(E74,'LISTADO ATM'!$A$2:$C$898,3,0)</f>
        <v>NORTE</v>
      </c>
      <c r="B74" s="137">
        <v>3335933139</v>
      </c>
      <c r="C74" s="110">
        <v>44372.858807870369</v>
      </c>
      <c r="D74" s="110" t="s">
        <v>2470</v>
      </c>
      <c r="E74" s="133">
        <v>679</v>
      </c>
      <c r="F74" s="116" t="str">
        <f>VLOOKUP(E74,VIP!$A$2:$O13948,2,0)</f>
        <v>DRBR679</v>
      </c>
      <c r="G74" s="116" t="str">
        <f>VLOOKUP(E74,'LISTADO ATM'!$A$2:$B$897,2,0)</f>
        <v>ATM Base Aerea Puerto Plata</v>
      </c>
      <c r="H74" s="116" t="str">
        <f>VLOOKUP(E74,VIP!$A$2:$O18909,7,FALSE)</f>
        <v>Si</v>
      </c>
      <c r="I74" s="116" t="str">
        <f>VLOOKUP(E74,VIP!$A$2:$O10874,8,FALSE)</f>
        <v>Si</v>
      </c>
      <c r="J74" s="116" t="str">
        <f>VLOOKUP(E74,VIP!$A$2:$O10824,8,FALSE)</f>
        <v>Si</v>
      </c>
      <c r="K74" s="116" t="str">
        <f>VLOOKUP(E74,VIP!$A$2:$O14398,6,0)</f>
        <v>NO</v>
      </c>
      <c r="L74" s="141" t="s">
        <v>2566</v>
      </c>
      <c r="M74" s="160" t="s">
        <v>2550</v>
      </c>
      <c r="N74" s="109" t="s">
        <v>2453</v>
      </c>
      <c r="O74" s="116" t="s">
        <v>2471</v>
      </c>
      <c r="P74" s="116"/>
      <c r="Q74" s="161">
        <v>44373.607222222221</v>
      </c>
    </row>
    <row r="75" spans="1:17" ht="18" x14ac:dyDescent="0.25">
      <c r="A75" s="116" t="str">
        <f>VLOOKUP(E75,'LISTADO ATM'!$A$2:$C$898,3,0)</f>
        <v>DISTRITO NACIONAL</v>
      </c>
      <c r="B75" s="137">
        <v>3335933088</v>
      </c>
      <c r="C75" s="110">
        <v>44372.734502314815</v>
      </c>
      <c r="D75" s="110" t="s">
        <v>2449</v>
      </c>
      <c r="E75" s="133">
        <v>698</v>
      </c>
      <c r="F75" s="116" t="str">
        <f>VLOOKUP(E75,VIP!$A$2:$O13932,2,0)</f>
        <v>DRBR698</v>
      </c>
      <c r="G75" s="116" t="str">
        <f>VLOOKUP(E75,'LISTADO ATM'!$A$2:$B$897,2,0)</f>
        <v>ATM Parador Bellamar</v>
      </c>
      <c r="H75" s="116" t="str">
        <f>VLOOKUP(E75,VIP!$A$2:$O18893,7,FALSE)</f>
        <v>Si</v>
      </c>
      <c r="I75" s="116" t="str">
        <f>VLOOKUP(E75,VIP!$A$2:$O10858,8,FALSE)</f>
        <v>Si</v>
      </c>
      <c r="J75" s="116" t="str">
        <f>VLOOKUP(E75,VIP!$A$2:$O10808,8,FALSE)</f>
        <v>Si</v>
      </c>
      <c r="K75" s="116" t="str">
        <f>VLOOKUP(E75,VIP!$A$2:$O14382,6,0)</f>
        <v>NO</v>
      </c>
      <c r="L75" s="141" t="s">
        <v>2566</v>
      </c>
      <c r="M75" s="160" t="s">
        <v>2550</v>
      </c>
      <c r="N75" s="109" t="s">
        <v>2453</v>
      </c>
      <c r="O75" s="116" t="s">
        <v>2454</v>
      </c>
      <c r="P75" s="116"/>
      <c r="Q75" s="161">
        <v>44373.61</v>
      </c>
    </row>
    <row r="76" spans="1:17" ht="18" x14ac:dyDescent="0.25">
      <c r="A76" s="116" t="str">
        <f>VLOOKUP(E76,'LISTADO ATM'!$A$2:$C$898,3,0)</f>
        <v>NORTE</v>
      </c>
      <c r="B76" s="137">
        <v>3335933027</v>
      </c>
      <c r="C76" s="110">
        <v>44372.701319444444</v>
      </c>
      <c r="D76" s="110" t="s">
        <v>2470</v>
      </c>
      <c r="E76" s="133">
        <v>990</v>
      </c>
      <c r="F76" s="116" t="str">
        <f>VLOOKUP(E76,VIP!$A$2:$O13942,2,0)</f>
        <v>DRBR742</v>
      </c>
      <c r="G76" s="116" t="str">
        <f>VLOOKUP(E76,'LISTADO ATM'!$A$2:$B$897,2,0)</f>
        <v xml:space="preserve">ATM Autoservicio Bonao II </v>
      </c>
      <c r="H76" s="116" t="str">
        <f>VLOOKUP(E76,VIP!$A$2:$O18903,7,FALSE)</f>
        <v>Si</v>
      </c>
      <c r="I76" s="116" t="str">
        <f>VLOOKUP(E76,VIP!$A$2:$O10868,8,FALSE)</f>
        <v>Si</v>
      </c>
      <c r="J76" s="116" t="str">
        <f>VLOOKUP(E76,VIP!$A$2:$O10818,8,FALSE)</f>
        <v>Si</v>
      </c>
      <c r="K76" s="116" t="str">
        <f>VLOOKUP(E76,VIP!$A$2:$O14392,6,0)</f>
        <v>NO</v>
      </c>
      <c r="L76" s="141" t="s">
        <v>2566</v>
      </c>
      <c r="M76" s="160" t="s">
        <v>2550</v>
      </c>
      <c r="N76" s="109" t="s">
        <v>2453</v>
      </c>
      <c r="O76" s="116" t="s">
        <v>2471</v>
      </c>
      <c r="P76" s="116"/>
      <c r="Q76" s="161">
        <v>44373.530138888891</v>
      </c>
    </row>
    <row r="77" spans="1:17" ht="18" x14ac:dyDescent="0.25">
      <c r="A77" s="116" t="str">
        <f>VLOOKUP(E77,'LISTADO ATM'!$A$2:$C$898,3,0)</f>
        <v>DISTRITO NACIONAL</v>
      </c>
      <c r="B77" s="137" t="s">
        <v>2698</v>
      </c>
      <c r="C77" s="110">
        <v>44373.585266203707</v>
      </c>
      <c r="D77" s="110" t="s">
        <v>2449</v>
      </c>
      <c r="E77" s="133">
        <v>39</v>
      </c>
      <c r="F77" s="116" t="str">
        <f>VLOOKUP(E77,VIP!$A$2:$O13972,2,0)</f>
        <v>DRBR039</v>
      </c>
      <c r="G77" s="116" t="str">
        <f>VLOOKUP(E77,'LISTADO ATM'!$A$2:$B$897,2,0)</f>
        <v xml:space="preserve">ATM Oficina Ovando </v>
      </c>
      <c r="H77" s="116" t="str">
        <f>VLOOKUP(E77,VIP!$A$2:$O18933,7,FALSE)</f>
        <v>Si</v>
      </c>
      <c r="I77" s="116" t="str">
        <f>VLOOKUP(E77,VIP!$A$2:$O10898,8,FALSE)</f>
        <v>No</v>
      </c>
      <c r="J77" s="116" t="str">
        <f>VLOOKUP(E77,VIP!$A$2:$O10848,8,FALSE)</f>
        <v>No</v>
      </c>
      <c r="K77" s="116" t="str">
        <f>VLOOKUP(E77,VIP!$A$2:$O14422,6,0)</f>
        <v>NO</v>
      </c>
      <c r="L77" s="141" t="s">
        <v>2566</v>
      </c>
      <c r="M77" s="109" t="s">
        <v>2446</v>
      </c>
      <c r="N77" s="109" t="s">
        <v>2453</v>
      </c>
      <c r="O77" s="116" t="s">
        <v>2454</v>
      </c>
      <c r="P77" s="116"/>
      <c r="Q77" s="109" t="s">
        <v>2566</v>
      </c>
    </row>
    <row r="78" spans="1:17" ht="18" x14ac:dyDescent="0.25">
      <c r="A78" s="116" t="str">
        <f>VLOOKUP(E78,'LISTADO ATM'!$A$2:$C$898,3,0)</f>
        <v>NORTE</v>
      </c>
      <c r="B78" s="137" t="s">
        <v>2639</v>
      </c>
      <c r="C78" s="110">
        <v>44373.3983912037</v>
      </c>
      <c r="D78" s="110" t="s">
        <v>2470</v>
      </c>
      <c r="E78" s="133">
        <v>756</v>
      </c>
      <c r="F78" s="116" t="str">
        <f>VLOOKUP(E78,VIP!$A$2:$O13957,2,0)</f>
        <v>DRBR756</v>
      </c>
      <c r="G78" s="116" t="str">
        <f>VLOOKUP(E78,'LISTADO ATM'!$A$2:$B$897,2,0)</f>
        <v xml:space="preserve">ATM UNP Villa La Mata (Cotuí) </v>
      </c>
      <c r="H78" s="116" t="str">
        <f>VLOOKUP(E78,VIP!$A$2:$O18918,7,FALSE)</f>
        <v>Si</v>
      </c>
      <c r="I78" s="116" t="str">
        <f>VLOOKUP(E78,VIP!$A$2:$O10883,8,FALSE)</f>
        <v>Si</v>
      </c>
      <c r="J78" s="116" t="str">
        <f>VLOOKUP(E78,VIP!$A$2:$O10833,8,FALSE)</f>
        <v>Si</v>
      </c>
      <c r="K78" s="116" t="str">
        <f>VLOOKUP(E78,VIP!$A$2:$O14407,6,0)</f>
        <v>NO</v>
      </c>
      <c r="L78" s="141" t="s">
        <v>2566</v>
      </c>
      <c r="M78" s="109" t="s">
        <v>2446</v>
      </c>
      <c r="N78" s="109" t="s">
        <v>2453</v>
      </c>
      <c r="O78" s="116" t="s">
        <v>2471</v>
      </c>
      <c r="P78" s="116"/>
      <c r="Q78" s="109" t="s">
        <v>2566</v>
      </c>
    </row>
    <row r="79" spans="1:17" ht="18" x14ac:dyDescent="0.25">
      <c r="A79" s="116" t="str">
        <f>VLOOKUP(E79,'LISTADO ATM'!$A$2:$C$898,3,0)</f>
        <v>DISTRITO NACIONAL</v>
      </c>
      <c r="B79" s="137" t="s">
        <v>2726</v>
      </c>
      <c r="C79" s="110">
        <v>44373.69703703704</v>
      </c>
      <c r="D79" s="110" t="s">
        <v>2449</v>
      </c>
      <c r="E79" s="133">
        <v>561</v>
      </c>
      <c r="F79" s="116" t="str">
        <f>VLOOKUP(E79,VIP!$A$2:$O13938,2,0)</f>
        <v>DRBR133</v>
      </c>
      <c r="G79" s="116" t="str">
        <f>VLOOKUP(E79,'LISTADO ATM'!$A$2:$B$897,2,0)</f>
        <v xml:space="preserve">ATM Comando Regional P.N. S.D. Este </v>
      </c>
      <c r="H79" s="116" t="str">
        <f>VLOOKUP(E79,VIP!$A$2:$O18821,7,FALSE)</f>
        <v>Si</v>
      </c>
      <c r="I79" s="116" t="str">
        <f>VLOOKUP(E79,VIP!$A$2:$O10786,8,FALSE)</f>
        <v>Si</v>
      </c>
      <c r="J79" s="116" t="str">
        <f>VLOOKUP(E79,VIP!$A$2:$O10736,8,FALSE)</f>
        <v>Si</v>
      </c>
      <c r="K79" s="116" t="str">
        <f>VLOOKUP(E79,VIP!$A$2:$O14310,6,0)</f>
        <v>NO</v>
      </c>
      <c r="L79" s="141" t="s">
        <v>2733</v>
      </c>
      <c r="M79" s="109" t="s">
        <v>2446</v>
      </c>
      <c r="N79" s="109" t="s">
        <v>2453</v>
      </c>
      <c r="O79" s="116" t="s">
        <v>2454</v>
      </c>
      <c r="P79" s="116"/>
      <c r="Q79" s="109" t="s">
        <v>2733</v>
      </c>
    </row>
    <row r="80" spans="1:17" ht="18" x14ac:dyDescent="0.25">
      <c r="A80" s="116" t="str">
        <f>VLOOKUP(E80,'LISTADO ATM'!$A$2:$C$898,3,0)</f>
        <v>ESTE</v>
      </c>
      <c r="B80" s="137" t="s">
        <v>2674</v>
      </c>
      <c r="C80" s="110">
        <v>44373.467372685183</v>
      </c>
      <c r="D80" s="110" t="s">
        <v>2449</v>
      </c>
      <c r="E80" s="133">
        <v>945</v>
      </c>
      <c r="F80" s="116" t="str">
        <f>VLOOKUP(E80,VIP!$A$2:$O13960,2,0)</f>
        <v>DRBR945</v>
      </c>
      <c r="G80" s="116" t="str">
        <f>VLOOKUP(E80,'LISTADO ATM'!$A$2:$B$897,2,0)</f>
        <v xml:space="preserve">ATM UNP El Valle (Hato Mayor) </v>
      </c>
      <c r="H80" s="116" t="str">
        <f>VLOOKUP(E80,VIP!$A$2:$O18921,7,FALSE)</f>
        <v>Si</v>
      </c>
      <c r="I80" s="116" t="str">
        <f>VLOOKUP(E80,VIP!$A$2:$O10886,8,FALSE)</f>
        <v>Si</v>
      </c>
      <c r="J80" s="116" t="str">
        <f>VLOOKUP(E80,VIP!$A$2:$O10836,8,FALSE)</f>
        <v>Si</v>
      </c>
      <c r="K80" s="116" t="str">
        <f>VLOOKUP(E80,VIP!$A$2:$O14410,6,0)</f>
        <v>NO</v>
      </c>
      <c r="L80" s="141" t="s">
        <v>2442</v>
      </c>
      <c r="M80" s="160" t="s">
        <v>2550</v>
      </c>
      <c r="N80" s="109" t="s">
        <v>2453</v>
      </c>
      <c r="O80" s="116" t="s">
        <v>2454</v>
      </c>
      <c r="P80" s="116"/>
      <c r="Q80" s="161">
        <v>44373.546805555554</v>
      </c>
    </row>
    <row r="81" spans="1:17" ht="18" x14ac:dyDescent="0.25">
      <c r="A81" s="116" t="str">
        <f>VLOOKUP(E81,'LISTADO ATM'!$A$2:$C$898,3,0)</f>
        <v>DISTRITO NACIONAL</v>
      </c>
      <c r="B81" s="137" t="s">
        <v>2635</v>
      </c>
      <c r="C81" s="110">
        <v>44373.401817129627</v>
      </c>
      <c r="D81" s="110" t="s">
        <v>2449</v>
      </c>
      <c r="E81" s="133">
        <v>162</v>
      </c>
      <c r="F81" s="116" t="str">
        <f>VLOOKUP(E81,VIP!$A$2:$O13953,2,0)</f>
        <v>DRBR162</v>
      </c>
      <c r="G81" s="116" t="str">
        <f>VLOOKUP(E81,'LISTADO ATM'!$A$2:$B$897,2,0)</f>
        <v xml:space="preserve">ATM Oficina Tiradentes I </v>
      </c>
      <c r="H81" s="116" t="str">
        <f>VLOOKUP(E81,VIP!$A$2:$O18914,7,FALSE)</f>
        <v>Si</v>
      </c>
      <c r="I81" s="116" t="str">
        <f>VLOOKUP(E81,VIP!$A$2:$O10879,8,FALSE)</f>
        <v>Si</v>
      </c>
      <c r="J81" s="116" t="str">
        <f>VLOOKUP(E81,VIP!$A$2:$O10829,8,FALSE)</f>
        <v>Si</v>
      </c>
      <c r="K81" s="116" t="str">
        <f>VLOOKUP(E81,VIP!$A$2:$O14403,6,0)</f>
        <v>NO</v>
      </c>
      <c r="L81" s="141" t="s">
        <v>2442</v>
      </c>
      <c r="M81" s="160" t="s">
        <v>2550</v>
      </c>
      <c r="N81" s="109" t="s">
        <v>2453</v>
      </c>
      <c r="O81" s="116" t="s">
        <v>2454</v>
      </c>
      <c r="P81" s="116"/>
      <c r="Q81" s="161">
        <v>44373.555833333332</v>
      </c>
    </row>
    <row r="82" spans="1:17" ht="18" x14ac:dyDescent="0.25">
      <c r="A82" s="116" t="str">
        <f>VLOOKUP(E82,'LISTADO ATM'!$A$2:$C$898,3,0)</f>
        <v>DISTRITO NACIONAL</v>
      </c>
      <c r="B82" s="137" t="s">
        <v>2641</v>
      </c>
      <c r="C82" s="110">
        <v>44373.385451388887</v>
      </c>
      <c r="D82" s="110" t="s">
        <v>2449</v>
      </c>
      <c r="E82" s="133">
        <v>192</v>
      </c>
      <c r="F82" s="116" t="str">
        <f>VLOOKUP(E82,VIP!$A$2:$O13959,2,0)</f>
        <v>DRBR192</v>
      </c>
      <c r="G82" s="116" t="str">
        <f>VLOOKUP(E82,'LISTADO ATM'!$A$2:$B$897,2,0)</f>
        <v xml:space="preserve">ATM Autobanco Luperón II </v>
      </c>
      <c r="H82" s="116" t="str">
        <f>VLOOKUP(E82,VIP!$A$2:$O18920,7,FALSE)</f>
        <v>Si</v>
      </c>
      <c r="I82" s="116" t="str">
        <f>VLOOKUP(E82,VIP!$A$2:$O10885,8,FALSE)</f>
        <v>Si</v>
      </c>
      <c r="J82" s="116" t="str">
        <f>VLOOKUP(E82,VIP!$A$2:$O10835,8,FALSE)</f>
        <v>Si</v>
      </c>
      <c r="K82" s="116" t="str">
        <f>VLOOKUP(E82,VIP!$A$2:$O14409,6,0)</f>
        <v>NO</v>
      </c>
      <c r="L82" s="141" t="s">
        <v>2442</v>
      </c>
      <c r="M82" s="160" t="s">
        <v>2550</v>
      </c>
      <c r="N82" s="109" t="s">
        <v>2453</v>
      </c>
      <c r="O82" s="116" t="s">
        <v>2454</v>
      </c>
      <c r="P82" s="116"/>
      <c r="Q82" s="161">
        <v>44373.433611111112</v>
      </c>
    </row>
    <row r="83" spans="1:17" ht="18" x14ac:dyDescent="0.25">
      <c r="A83" s="116" t="str">
        <f>VLOOKUP(E83,'LISTADO ATM'!$A$2:$C$898,3,0)</f>
        <v>DISTRITO NACIONAL</v>
      </c>
      <c r="B83" s="137">
        <v>3335933130</v>
      </c>
      <c r="C83" s="110">
        <v>44372.817696759259</v>
      </c>
      <c r="D83" s="110" t="s">
        <v>2449</v>
      </c>
      <c r="E83" s="133">
        <v>507</v>
      </c>
      <c r="F83" s="116" t="str">
        <f>VLOOKUP(E83,VIP!$A$2:$O13954,2,0)</f>
        <v>DRBR507</v>
      </c>
      <c r="G83" s="116" t="str">
        <f>VLOOKUP(E83,'LISTADO ATM'!$A$2:$B$897,2,0)</f>
        <v>ATM Estación Sigma Boca Chica</v>
      </c>
      <c r="H83" s="116" t="str">
        <f>VLOOKUP(E83,VIP!$A$2:$O18915,7,FALSE)</f>
        <v>Si</v>
      </c>
      <c r="I83" s="116" t="str">
        <f>VLOOKUP(E83,VIP!$A$2:$O10880,8,FALSE)</f>
        <v>Si</v>
      </c>
      <c r="J83" s="116" t="str">
        <f>VLOOKUP(E83,VIP!$A$2:$O10830,8,FALSE)</f>
        <v>Si</v>
      </c>
      <c r="K83" s="116" t="str">
        <f>VLOOKUP(E83,VIP!$A$2:$O14404,6,0)</f>
        <v>NO</v>
      </c>
      <c r="L83" s="141" t="s">
        <v>2442</v>
      </c>
      <c r="M83" s="160" t="s">
        <v>2550</v>
      </c>
      <c r="N83" s="109" t="s">
        <v>2453</v>
      </c>
      <c r="O83" s="116" t="s">
        <v>2454</v>
      </c>
      <c r="P83" s="116"/>
      <c r="Q83" s="161">
        <v>44373.552361111113</v>
      </c>
    </row>
    <row r="84" spans="1:17" ht="18" x14ac:dyDescent="0.25">
      <c r="A84" s="116" t="str">
        <f>VLOOKUP(E84,'LISTADO ATM'!$A$2:$C$898,3,0)</f>
        <v>DISTRITO NACIONAL</v>
      </c>
      <c r="B84" s="137">
        <v>3335933002</v>
      </c>
      <c r="C84" s="110">
        <v>44372.682175925926</v>
      </c>
      <c r="D84" s="110" t="s">
        <v>2449</v>
      </c>
      <c r="E84" s="133">
        <v>678</v>
      </c>
      <c r="F84" s="116" t="str">
        <f>VLOOKUP(E84,VIP!$A$2:$O13943,2,0)</f>
        <v>DRBR678</v>
      </c>
      <c r="G84" s="116" t="str">
        <f>VLOOKUP(E84,'LISTADO ATM'!$A$2:$B$897,2,0)</f>
        <v>ATM Eco Petroleo San Isidro</v>
      </c>
      <c r="H84" s="116" t="str">
        <f>VLOOKUP(E84,VIP!$A$2:$O18904,7,FALSE)</f>
        <v>Si</v>
      </c>
      <c r="I84" s="116" t="str">
        <f>VLOOKUP(E84,VIP!$A$2:$O10869,8,FALSE)</f>
        <v>Si</v>
      </c>
      <c r="J84" s="116" t="str">
        <f>VLOOKUP(E84,VIP!$A$2:$O10819,8,FALSE)</f>
        <v>Si</v>
      </c>
      <c r="K84" s="116" t="str">
        <f>VLOOKUP(E84,VIP!$A$2:$O14393,6,0)</f>
        <v>NO</v>
      </c>
      <c r="L84" s="141" t="s">
        <v>2442</v>
      </c>
      <c r="M84" s="160" t="s">
        <v>2550</v>
      </c>
      <c r="N84" s="109" t="s">
        <v>2453</v>
      </c>
      <c r="O84" s="116" t="s">
        <v>2454</v>
      </c>
      <c r="P84" s="116"/>
      <c r="Q84" s="161">
        <v>44373.55027777778</v>
      </c>
    </row>
    <row r="85" spans="1:17" ht="18" x14ac:dyDescent="0.25">
      <c r="A85" s="116" t="str">
        <f>VLOOKUP(E85,'LISTADO ATM'!$A$2:$C$898,3,0)</f>
        <v>DISTRITO NACIONAL</v>
      </c>
      <c r="B85" s="137">
        <v>3335931923</v>
      </c>
      <c r="C85" s="110">
        <v>44372.133333333331</v>
      </c>
      <c r="D85" s="110" t="s">
        <v>2449</v>
      </c>
      <c r="E85" s="133">
        <v>577</v>
      </c>
      <c r="F85" s="116" t="str">
        <f>VLOOKUP(E85,VIP!$A$2:$O13701,2,0)</f>
        <v>DRBR173</v>
      </c>
      <c r="G85" s="116" t="str">
        <f>VLOOKUP(E85,'LISTADO ATM'!$A$2:$B$897,2,0)</f>
        <v xml:space="preserve">ATM Olé Ave. Duarte </v>
      </c>
      <c r="H85" s="116" t="str">
        <f>VLOOKUP(E85,VIP!$A$2:$O18835,7,FALSE)</f>
        <v>Si</v>
      </c>
      <c r="I85" s="116" t="str">
        <f>VLOOKUP(E85,VIP!$A$2:$O10800,8,FALSE)</f>
        <v>Si</v>
      </c>
      <c r="J85" s="116" t="str">
        <f>VLOOKUP(E85,VIP!$A$2:$O10750,8,FALSE)</f>
        <v>Si</v>
      </c>
      <c r="K85" s="116" t="str">
        <f>VLOOKUP(E85,VIP!$A$2:$O14324,6,0)</f>
        <v>SI</v>
      </c>
      <c r="L85" s="141" t="s">
        <v>2442</v>
      </c>
      <c r="M85" s="160" t="s">
        <v>2550</v>
      </c>
      <c r="N85" s="109" t="s">
        <v>2453</v>
      </c>
      <c r="O85" s="116" t="s">
        <v>2454</v>
      </c>
      <c r="P85" s="116"/>
      <c r="Q85" s="161">
        <v>44373.415277777778</v>
      </c>
    </row>
    <row r="86" spans="1:17" ht="18" x14ac:dyDescent="0.25">
      <c r="A86" s="116" t="str">
        <f>VLOOKUP(E86,'LISTADO ATM'!$A$2:$C$898,3,0)</f>
        <v>NORTE</v>
      </c>
      <c r="B86" s="137">
        <v>3335931156</v>
      </c>
      <c r="C86" s="110">
        <v>44371.480995370373</v>
      </c>
      <c r="D86" s="110" t="s">
        <v>2449</v>
      </c>
      <c r="E86" s="133">
        <v>851</v>
      </c>
      <c r="F86" s="116" t="str">
        <f>VLOOKUP(E86,VIP!$A$2:$O13949,2,0)</f>
        <v>DRBR851</v>
      </c>
      <c r="G86" s="116" t="str">
        <f>VLOOKUP(E86,'LISTADO ATM'!$A$2:$B$897,2,0)</f>
        <v xml:space="preserve">ATM Hospital Vinicio Calventi </v>
      </c>
      <c r="H86" s="116" t="str">
        <f>VLOOKUP(E86,VIP!$A$2:$O18910,7,FALSE)</f>
        <v>Si</v>
      </c>
      <c r="I86" s="116" t="str">
        <f>VLOOKUP(E86,VIP!$A$2:$O10875,8,FALSE)</f>
        <v>Si</v>
      </c>
      <c r="J86" s="116" t="str">
        <f>VLOOKUP(E86,VIP!$A$2:$O10825,8,FALSE)</f>
        <v>Si</v>
      </c>
      <c r="K86" s="116" t="str">
        <f>VLOOKUP(E86,VIP!$A$2:$O14399,6,0)</f>
        <v>NO</v>
      </c>
      <c r="L86" s="141" t="s">
        <v>2442</v>
      </c>
      <c r="M86" s="160" t="s">
        <v>2550</v>
      </c>
      <c r="N86" s="109" t="s">
        <v>2453</v>
      </c>
      <c r="O86" s="116" t="s">
        <v>2454</v>
      </c>
      <c r="P86" s="116"/>
      <c r="Q86" s="161">
        <v>44373.590555555558</v>
      </c>
    </row>
    <row r="87" spans="1:17" ht="18" x14ac:dyDescent="0.25">
      <c r="A87" s="116" t="str">
        <f>VLOOKUP(E87,'LISTADO ATM'!$A$2:$C$898,3,0)</f>
        <v>DISTRITO NACIONAL</v>
      </c>
      <c r="B87" s="137" t="s">
        <v>2709</v>
      </c>
      <c r="C87" s="110">
        <v>44373.640821759262</v>
      </c>
      <c r="D87" s="110" t="s">
        <v>2449</v>
      </c>
      <c r="E87" s="133">
        <v>125</v>
      </c>
      <c r="F87" s="116" t="str">
        <f>VLOOKUP(E87,VIP!$A$2:$O13967,2,0)</f>
        <v>DRBR125</v>
      </c>
      <c r="G87" s="116" t="str">
        <f>VLOOKUP(E87,'LISTADO ATM'!$A$2:$B$897,2,0)</f>
        <v xml:space="preserve">ATM Dirección General de Aduanas II </v>
      </c>
      <c r="H87" s="116" t="str">
        <f>VLOOKUP(E87,VIP!$A$2:$O18928,7,FALSE)</f>
        <v>Si</v>
      </c>
      <c r="I87" s="116" t="str">
        <f>VLOOKUP(E87,VIP!$A$2:$O10893,8,FALSE)</f>
        <v>Si</v>
      </c>
      <c r="J87" s="116" t="str">
        <f>VLOOKUP(E87,VIP!$A$2:$O10843,8,FALSE)</f>
        <v>Si</v>
      </c>
      <c r="K87" s="116" t="str">
        <f>VLOOKUP(E87,VIP!$A$2:$O14417,6,0)</f>
        <v>NO</v>
      </c>
      <c r="L87" s="141" t="s">
        <v>2442</v>
      </c>
      <c r="M87" s="109" t="s">
        <v>2446</v>
      </c>
      <c r="N87" s="109" t="s">
        <v>2453</v>
      </c>
      <c r="O87" s="116" t="s">
        <v>2454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NORTE</v>
      </c>
      <c r="B88" s="137" t="s">
        <v>2697</v>
      </c>
      <c r="C88" s="110">
        <v>44373.588796296295</v>
      </c>
      <c r="D88" s="110" t="s">
        <v>2470</v>
      </c>
      <c r="E88" s="133">
        <v>903</v>
      </c>
      <c r="F88" s="116" t="str">
        <f>VLOOKUP(E88,VIP!$A$2:$O13971,2,0)</f>
        <v>DRBR903</v>
      </c>
      <c r="G88" s="116" t="str">
        <f>VLOOKUP(E88,'LISTADO ATM'!$A$2:$B$897,2,0)</f>
        <v xml:space="preserve">ATM Oficina La Vega Real I </v>
      </c>
      <c r="H88" s="116" t="str">
        <f>VLOOKUP(E88,VIP!$A$2:$O18932,7,FALSE)</f>
        <v>Si</v>
      </c>
      <c r="I88" s="116" t="str">
        <f>VLOOKUP(E88,VIP!$A$2:$O10897,8,FALSE)</f>
        <v>Si</v>
      </c>
      <c r="J88" s="116" t="str">
        <f>VLOOKUP(E88,VIP!$A$2:$O10847,8,FALSE)</f>
        <v>Si</v>
      </c>
      <c r="K88" s="116" t="str">
        <f>VLOOKUP(E88,VIP!$A$2:$O14421,6,0)</f>
        <v>NO</v>
      </c>
      <c r="L88" s="141" t="s">
        <v>2442</v>
      </c>
      <c r="M88" s="109" t="s">
        <v>2446</v>
      </c>
      <c r="N88" s="109" t="s">
        <v>2453</v>
      </c>
      <c r="O88" s="116" t="s">
        <v>2471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DISTRITO NACIONAL</v>
      </c>
      <c r="B89" s="137" t="s">
        <v>2682</v>
      </c>
      <c r="C89" s="110">
        <v>44373.424444444441</v>
      </c>
      <c r="D89" s="110" t="s">
        <v>2449</v>
      </c>
      <c r="E89" s="133">
        <v>437</v>
      </c>
      <c r="F89" s="116" t="str">
        <f>VLOOKUP(E89,VIP!$A$2:$O13968,2,0)</f>
        <v>DRBR437</v>
      </c>
      <c r="G89" s="116" t="str">
        <f>VLOOKUP(E89,'LISTADO ATM'!$A$2:$B$897,2,0)</f>
        <v xml:space="preserve">ATM Autobanco Torre III </v>
      </c>
      <c r="H89" s="116" t="str">
        <f>VLOOKUP(E89,VIP!$A$2:$O18929,7,FALSE)</f>
        <v>Si</v>
      </c>
      <c r="I89" s="116" t="str">
        <f>VLOOKUP(E89,VIP!$A$2:$O10894,8,FALSE)</f>
        <v>Si</v>
      </c>
      <c r="J89" s="116" t="str">
        <f>VLOOKUP(E89,VIP!$A$2:$O10844,8,FALSE)</f>
        <v>Si</v>
      </c>
      <c r="K89" s="116" t="str">
        <f>VLOOKUP(E89,VIP!$A$2:$O14418,6,0)</f>
        <v>SI</v>
      </c>
      <c r="L89" s="141" t="s">
        <v>2442</v>
      </c>
      <c r="M89" s="109" t="s">
        <v>2446</v>
      </c>
      <c r="N89" s="109" t="s">
        <v>2453</v>
      </c>
      <c r="O89" s="116" t="s">
        <v>2454</v>
      </c>
      <c r="P89" s="116"/>
      <c r="Q89" s="109" t="s">
        <v>2442</v>
      </c>
    </row>
    <row r="90" spans="1:17" ht="18" x14ac:dyDescent="0.25">
      <c r="A90" s="116" t="str">
        <f>VLOOKUP(E90,'LISTADO ATM'!$A$2:$C$898,3,0)</f>
        <v>NORTE</v>
      </c>
      <c r="B90" s="137" t="s">
        <v>2642</v>
      </c>
      <c r="C90" s="110">
        <v>44373.383993055555</v>
      </c>
      <c r="D90" s="110" t="s">
        <v>2654</v>
      </c>
      <c r="E90" s="133">
        <v>315</v>
      </c>
      <c r="F90" s="116" t="str">
        <f>VLOOKUP(E90,VIP!$A$2:$O13960,2,0)</f>
        <v>DRBR315</v>
      </c>
      <c r="G90" s="116" t="str">
        <f>VLOOKUP(E90,'LISTADO ATM'!$A$2:$B$897,2,0)</f>
        <v xml:space="preserve">ATM Oficina Estrella Sadalá </v>
      </c>
      <c r="H90" s="116" t="str">
        <f>VLOOKUP(E90,VIP!$A$2:$O18921,7,FALSE)</f>
        <v>Si</v>
      </c>
      <c r="I90" s="116" t="str">
        <f>VLOOKUP(E90,VIP!$A$2:$O10886,8,FALSE)</f>
        <v>Si</v>
      </c>
      <c r="J90" s="116" t="str">
        <f>VLOOKUP(E90,VIP!$A$2:$O10836,8,FALSE)</f>
        <v>Si</v>
      </c>
      <c r="K90" s="116" t="str">
        <f>VLOOKUP(E90,VIP!$A$2:$O14410,6,0)</f>
        <v>NO</v>
      </c>
      <c r="L90" s="141" t="s">
        <v>2442</v>
      </c>
      <c r="M90" s="109" t="s">
        <v>2446</v>
      </c>
      <c r="N90" s="109" t="s">
        <v>2453</v>
      </c>
      <c r="O90" s="116" t="s">
        <v>2653</v>
      </c>
      <c r="P90" s="116"/>
      <c r="Q90" s="109" t="s">
        <v>2442</v>
      </c>
    </row>
    <row r="91" spans="1:17" ht="18" x14ac:dyDescent="0.25">
      <c r="A91" s="116" t="str">
        <f>VLOOKUP(E91,'LISTADO ATM'!$A$2:$C$898,3,0)</f>
        <v>DISTRITO NACIONAL</v>
      </c>
      <c r="B91" s="137">
        <v>3335933171</v>
      </c>
      <c r="C91" s="110">
        <v>44373.174074074072</v>
      </c>
      <c r="D91" s="110" t="s">
        <v>2449</v>
      </c>
      <c r="E91" s="133">
        <v>810</v>
      </c>
      <c r="F91" s="116" t="str">
        <f>VLOOKUP(E91,VIP!$A$2:$O13951,2,0)</f>
        <v>DRBR810</v>
      </c>
      <c r="G91" s="116" t="str">
        <f>VLOOKUP(E91,'LISTADO ATM'!$A$2:$B$897,2,0)</f>
        <v xml:space="preserve">ATM UNP Multicentro La Sirena José Contreras </v>
      </c>
      <c r="H91" s="116" t="str">
        <f>VLOOKUP(E91,VIP!$A$2:$O18912,7,FALSE)</f>
        <v>Si</v>
      </c>
      <c r="I91" s="116" t="str">
        <f>VLOOKUP(E91,VIP!$A$2:$O10877,8,FALSE)</f>
        <v>Si</v>
      </c>
      <c r="J91" s="116" t="str">
        <f>VLOOKUP(E91,VIP!$A$2:$O10827,8,FALSE)</f>
        <v>Si</v>
      </c>
      <c r="K91" s="116" t="str">
        <f>VLOOKUP(E91,VIP!$A$2:$O14401,6,0)</f>
        <v>NO</v>
      </c>
      <c r="L91" s="141" t="s">
        <v>2442</v>
      </c>
      <c r="M91" s="109" t="s">
        <v>2446</v>
      </c>
      <c r="N91" s="109" t="s">
        <v>2453</v>
      </c>
      <c r="O91" s="116" t="s">
        <v>2454</v>
      </c>
      <c r="P91" s="116"/>
      <c r="Q91" s="109" t="s">
        <v>2442</v>
      </c>
    </row>
    <row r="92" spans="1:17" ht="18" x14ac:dyDescent="0.25">
      <c r="A92" s="116" t="str">
        <f>VLOOKUP(E92,'LISTADO ATM'!$A$2:$C$898,3,0)</f>
        <v>DISTRITO NACIONAL</v>
      </c>
      <c r="B92" s="137">
        <v>3335932885</v>
      </c>
      <c r="C92" s="110">
        <v>44372.62568287037</v>
      </c>
      <c r="D92" s="110" t="s">
        <v>2449</v>
      </c>
      <c r="E92" s="133">
        <v>564</v>
      </c>
      <c r="F92" s="116" t="str">
        <f>VLOOKUP(E92,VIP!$A$2:$O13946,2,0)</f>
        <v>DRBR168</v>
      </c>
      <c r="G92" s="116" t="str">
        <f>VLOOKUP(E92,'LISTADO ATM'!$A$2:$B$897,2,0)</f>
        <v xml:space="preserve">ATM Ministerio de Agricultura </v>
      </c>
      <c r="H92" s="116" t="str">
        <f>VLOOKUP(E92,VIP!$A$2:$O18907,7,FALSE)</f>
        <v>Si</v>
      </c>
      <c r="I92" s="116" t="str">
        <f>VLOOKUP(E92,VIP!$A$2:$O10872,8,FALSE)</f>
        <v>Si</v>
      </c>
      <c r="J92" s="116" t="str">
        <f>VLOOKUP(E92,VIP!$A$2:$O10822,8,FALSE)</f>
        <v>Si</v>
      </c>
      <c r="K92" s="116" t="str">
        <f>VLOOKUP(E92,VIP!$A$2:$O14396,6,0)</f>
        <v>NO</v>
      </c>
      <c r="L92" s="141" t="s">
        <v>2442</v>
      </c>
      <c r="M92" s="109" t="s">
        <v>2446</v>
      </c>
      <c r="N92" s="109" t="s">
        <v>2453</v>
      </c>
      <c r="O92" s="116" t="s">
        <v>2454</v>
      </c>
      <c r="P92" s="116"/>
      <c r="Q92" s="109" t="s">
        <v>2442</v>
      </c>
    </row>
    <row r="93" spans="1:17" ht="18" x14ac:dyDescent="0.25">
      <c r="A93" s="116" t="str">
        <f>VLOOKUP(E93,'LISTADO ATM'!$A$2:$C$898,3,0)</f>
        <v>DISTRITO NACIONAL</v>
      </c>
      <c r="B93" s="137" t="s">
        <v>2727</v>
      </c>
      <c r="C93" s="110">
        <v>44373.694085648145</v>
      </c>
      <c r="D93" s="110" t="s">
        <v>2449</v>
      </c>
      <c r="E93" s="133">
        <v>589</v>
      </c>
      <c r="F93" s="116" t="str">
        <f>VLOOKUP(E93,VIP!$A$2:$O13939,2,0)</f>
        <v>DRBR23E</v>
      </c>
      <c r="G93" s="116" t="str">
        <f>VLOOKUP(E93,'LISTADO ATM'!$A$2:$B$897,2,0)</f>
        <v xml:space="preserve">ATM S/M Bravo San Vicente de Paul </v>
      </c>
      <c r="H93" s="116" t="str">
        <f>VLOOKUP(E93,VIP!$A$2:$O18822,7,FALSE)</f>
        <v>Si</v>
      </c>
      <c r="I93" s="116" t="str">
        <f>VLOOKUP(E93,VIP!$A$2:$O10787,8,FALSE)</f>
        <v>No</v>
      </c>
      <c r="J93" s="116" t="str">
        <f>VLOOKUP(E93,VIP!$A$2:$O10737,8,FALSE)</f>
        <v>No</v>
      </c>
      <c r="K93" s="116" t="str">
        <f>VLOOKUP(E93,VIP!$A$2:$O14311,6,0)</f>
        <v>NO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17" ht="18" x14ac:dyDescent="0.25">
      <c r="A94" s="116" t="str">
        <f>VLOOKUP(E94,'LISTADO ATM'!$A$2:$C$898,3,0)</f>
        <v>NORTE</v>
      </c>
      <c r="B94" s="137">
        <v>3335933092</v>
      </c>
      <c r="C94" s="110">
        <v>44372.742986111109</v>
      </c>
      <c r="D94" s="110" t="s">
        <v>2181</v>
      </c>
      <c r="E94" s="133">
        <v>969</v>
      </c>
      <c r="F94" s="116" t="str">
        <f>VLOOKUP(E94,VIP!$A$2:$O13930,2,0)</f>
        <v>DRBR12F</v>
      </c>
      <c r="G94" s="116" t="str">
        <f>VLOOKUP(E94,'LISTADO ATM'!$A$2:$B$897,2,0)</f>
        <v xml:space="preserve">ATM Oficina El Sol I (Santiago) </v>
      </c>
      <c r="H94" s="116" t="str">
        <f>VLOOKUP(E94,VIP!$A$2:$O18891,7,FALSE)</f>
        <v>Si</v>
      </c>
      <c r="I94" s="116" t="str">
        <f>VLOOKUP(E94,VIP!$A$2:$O10856,8,FALSE)</f>
        <v>Si</v>
      </c>
      <c r="J94" s="116" t="str">
        <f>VLOOKUP(E94,VIP!$A$2:$O10806,8,FALSE)</f>
        <v>Si</v>
      </c>
      <c r="K94" s="116" t="str">
        <f>VLOOKUP(E94,VIP!$A$2:$O14380,6,0)</f>
        <v>SI</v>
      </c>
      <c r="L94" s="141" t="s">
        <v>2629</v>
      </c>
      <c r="M94" s="160" t="s">
        <v>2550</v>
      </c>
      <c r="N94" s="109" t="s">
        <v>2453</v>
      </c>
      <c r="O94" s="116" t="s">
        <v>2567</v>
      </c>
      <c r="P94" s="116"/>
      <c r="Q94" s="161">
        <v>44373.418333333335</v>
      </c>
    </row>
    <row r="95" spans="1:17" ht="18" x14ac:dyDescent="0.25">
      <c r="A95" s="116" t="str">
        <f>VLOOKUP(E95,'LISTADO ATM'!$A$2:$C$898,3,0)</f>
        <v>NORTE</v>
      </c>
      <c r="B95" s="137">
        <v>3335932860</v>
      </c>
      <c r="C95" s="110">
        <v>44372.613645833335</v>
      </c>
      <c r="D95" s="110" t="s">
        <v>2181</v>
      </c>
      <c r="E95" s="133">
        <v>496</v>
      </c>
      <c r="F95" s="116" t="str">
        <f>VLOOKUP(E95,VIP!$A$2:$O13931,2,0)</f>
        <v>DRBR496</v>
      </c>
      <c r="G95" s="116" t="str">
        <f>VLOOKUP(E95,'LISTADO ATM'!$A$2:$B$897,2,0)</f>
        <v xml:space="preserve">ATM Multicentro La Sirena Bonao </v>
      </c>
      <c r="H95" s="116" t="str">
        <f>VLOOKUP(E95,VIP!$A$2:$O18892,7,FALSE)</f>
        <v>Si</v>
      </c>
      <c r="I95" s="116" t="str">
        <f>VLOOKUP(E95,VIP!$A$2:$O10857,8,FALSE)</f>
        <v>Si</v>
      </c>
      <c r="J95" s="116" t="str">
        <f>VLOOKUP(E95,VIP!$A$2:$O10807,8,FALSE)</f>
        <v>Si</v>
      </c>
      <c r="K95" s="116" t="str">
        <f>VLOOKUP(E95,VIP!$A$2:$O14381,6,0)</f>
        <v>NO</v>
      </c>
      <c r="L95" s="141" t="s">
        <v>2629</v>
      </c>
      <c r="M95" s="160" t="s">
        <v>2550</v>
      </c>
      <c r="N95" s="109" t="s">
        <v>2618</v>
      </c>
      <c r="O95" s="116" t="s">
        <v>2455</v>
      </c>
      <c r="P95" s="116"/>
      <c r="Q95" s="161">
        <v>44373.420138888891</v>
      </c>
    </row>
    <row r="96" spans="1:17" ht="18" x14ac:dyDescent="0.25">
      <c r="A96" s="116" t="str">
        <f>VLOOKUP(E96,'LISTADO ATM'!$A$2:$C$898,3,0)</f>
        <v>ESTE</v>
      </c>
      <c r="B96" s="137">
        <v>3335932383</v>
      </c>
      <c r="C96" s="110">
        <v>44372.434386574074</v>
      </c>
      <c r="D96" s="110" t="s">
        <v>2470</v>
      </c>
      <c r="E96" s="133">
        <v>213</v>
      </c>
      <c r="F96" s="116" t="str">
        <f>VLOOKUP(E96,VIP!$A$2:$O13946,2,0)</f>
        <v>DRBR213</v>
      </c>
      <c r="G96" s="116" t="str">
        <f>VLOOKUP(E96,'LISTADO ATM'!$A$2:$B$897,2,0)</f>
        <v xml:space="preserve">ATM Almacenes Iberia (La Romana) </v>
      </c>
      <c r="H96" s="116" t="str">
        <f>VLOOKUP(E96,VIP!$A$2:$O18907,7,FALSE)</f>
        <v>Si</v>
      </c>
      <c r="I96" s="116" t="str">
        <f>VLOOKUP(E96,VIP!$A$2:$O10872,8,FALSE)</f>
        <v>Si</v>
      </c>
      <c r="J96" s="116" t="str">
        <f>VLOOKUP(E96,VIP!$A$2:$O10822,8,FALSE)</f>
        <v>Si</v>
      </c>
      <c r="K96" s="116" t="str">
        <f>VLOOKUP(E96,VIP!$A$2:$O14396,6,0)</f>
        <v>NO</v>
      </c>
      <c r="L96" s="141" t="s">
        <v>2629</v>
      </c>
      <c r="M96" s="160" t="s">
        <v>2550</v>
      </c>
      <c r="N96" s="109" t="s">
        <v>2453</v>
      </c>
      <c r="O96" s="116" t="s">
        <v>2608</v>
      </c>
      <c r="P96" s="116"/>
      <c r="Q96" s="161">
        <v>44373.553749999999</v>
      </c>
    </row>
    <row r="97" spans="1:17" ht="18" x14ac:dyDescent="0.25">
      <c r="A97" s="116" t="str">
        <f>VLOOKUP(E97,'LISTADO ATM'!$A$2:$C$898,3,0)</f>
        <v>DISTRITO NACIONAL</v>
      </c>
      <c r="B97" s="137">
        <v>3335932880</v>
      </c>
      <c r="C97" s="110">
        <v>44372.622893518521</v>
      </c>
      <c r="D97" s="110" t="s">
        <v>2180</v>
      </c>
      <c r="E97" s="133">
        <v>232</v>
      </c>
      <c r="F97" s="116" t="str">
        <f>VLOOKUP(E97,VIP!$A$2:$O13927,2,0)</f>
        <v>DRBR232</v>
      </c>
      <c r="G97" s="116" t="str">
        <f>VLOOKUP(E97,'LISTADO ATM'!$A$2:$B$897,2,0)</f>
        <v xml:space="preserve">ATM S/M Nacional Charles de Gaulle </v>
      </c>
      <c r="H97" s="116" t="str">
        <f>VLOOKUP(E97,VIP!$A$2:$O18888,7,FALSE)</f>
        <v>Si</v>
      </c>
      <c r="I97" s="116" t="str">
        <f>VLOOKUP(E97,VIP!$A$2:$O10853,8,FALSE)</f>
        <v>Si</v>
      </c>
      <c r="J97" s="116" t="str">
        <f>VLOOKUP(E97,VIP!$A$2:$O10803,8,FALSE)</f>
        <v>Si</v>
      </c>
      <c r="K97" s="116" t="str">
        <f>VLOOKUP(E97,VIP!$A$2:$O14377,6,0)</f>
        <v>SI</v>
      </c>
      <c r="L97" s="141" t="s">
        <v>2629</v>
      </c>
      <c r="M97" s="109" t="s">
        <v>2446</v>
      </c>
      <c r="N97" s="109" t="s">
        <v>2453</v>
      </c>
      <c r="O97" s="116" t="s">
        <v>2455</v>
      </c>
      <c r="P97" s="116" t="s">
        <v>2412</v>
      </c>
      <c r="Q97" s="109" t="s">
        <v>2629</v>
      </c>
    </row>
    <row r="98" spans="1:17" ht="18" x14ac:dyDescent="0.25">
      <c r="A98" s="116" t="str">
        <f>VLOOKUP(E98,'LISTADO ATM'!$A$2:$C$898,3,0)</f>
        <v>NORTE</v>
      </c>
      <c r="B98" s="137" t="s">
        <v>2670</v>
      </c>
      <c r="C98" s="110">
        <v>44373.479108796295</v>
      </c>
      <c r="D98" s="110" t="s">
        <v>2180</v>
      </c>
      <c r="E98" s="133">
        <v>731</v>
      </c>
      <c r="F98" s="116" t="str">
        <f>VLOOKUP(E98,VIP!$A$2:$O13956,2,0)</f>
        <v>DRBR311</v>
      </c>
      <c r="G98" s="116" t="str">
        <f>VLOOKUP(E98,'LISTADO ATM'!$A$2:$B$897,2,0)</f>
        <v xml:space="preserve">ATM UNP Villa González </v>
      </c>
      <c r="H98" s="116" t="str">
        <f>VLOOKUP(E98,VIP!$A$2:$O18917,7,FALSE)</f>
        <v>Si</v>
      </c>
      <c r="I98" s="116" t="str">
        <f>VLOOKUP(E98,VIP!$A$2:$O10882,8,FALSE)</f>
        <v>Si</v>
      </c>
      <c r="J98" s="116" t="str">
        <f>VLOOKUP(E98,VIP!$A$2:$O10832,8,FALSE)</f>
        <v>Si</v>
      </c>
      <c r="K98" s="116" t="str">
        <f>VLOOKUP(E98,VIP!$A$2:$O14406,6,0)</f>
        <v>NO</v>
      </c>
      <c r="L98" s="141" t="s">
        <v>2685</v>
      </c>
      <c r="M98" s="160" t="s">
        <v>2550</v>
      </c>
      <c r="N98" s="109" t="s">
        <v>2453</v>
      </c>
      <c r="O98" s="116" t="s">
        <v>2455</v>
      </c>
      <c r="P98" s="116"/>
      <c r="Q98" s="161">
        <v>44373.554444444446</v>
      </c>
    </row>
    <row r="99" spans="1:17" ht="18" x14ac:dyDescent="0.25">
      <c r="A99" s="116" t="str">
        <f>VLOOKUP(E99,'LISTADO ATM'!$A$2:$C$898,3,0)</f>
        <v>NORTE</v>
      </c>
      <c r="B99" s="137" t="s">
        <v>2671</v>
      </c>
      <c r="C99" s="110">
        <v>44373.477962962963</v>
      </c>
      <c r="D99" s="110" t="s">
        <v>2180</v>
      </c>
      <c r="E99" s="133">
        <v>397</v>
      </c>
      <c r="F99" s="116" t="str">
        <f>VLOOKUP(E99,VIP!$A$2:$O13957,2,0)</f>
        <v>DRBR397</v>
      </c>
      <c r="G99" s="116" t="str">
        <f>VLOOKUP(E99,'LISTADO ATM'!$A$2:$B$897,2,0)</f>
        <v xml:space="preserve">ATM Autobanco San Francisco de Macoris </v>
      </c>
      <c r="H99" s="116" t="str">
        <f>VLOOKUP(E99,VIP!$A$2:$O18918,7,FALSE)</f>
        <v>Si</v>
      </c>
      <c r="I99" s="116" t="str">
        <f>VLOOKUP(E99,VIP!$A$2:$O10883,8,FALSE)</f>
        <v>Si</v>
      </c>
      <c r="J99" s="116" t="str">
        <f>VLOOKUP(E99,VIP!$A$2:$O10833,8,FALSE)</f>
        <v>Si</v>
      </c>
      <c r="K99" s="116" t="str">
        <f>VLOOKUP(E99,VIP!$A$2:$O14407,6,0)</f>
        <v>NO</v>
      </c>
      <c r="L99" s="141" t="s">
        <v>2685</v>
      </c>
      <c r="M99" s="160" t="s">
        <v>2550</v>
      </c>
      <c r="N99" s="109" t="s">
        <v>2453</v>
      </c>
      <c r="O99" s="116" t="s">
        <v>2455</v>
      </c>
      <c r="P99" s="116"/>
      <c r="Q99" s="161">
        <v>44373.555833333332</v>
      </c>
    </row>
    <row r="100" spans="1:17" ht="18" x14ac:dyDescent="0.25">
      <c r="A100" s="116" t="str">
        <f>VLOOKUP(E100,'LISTADO ATM'!$A$2:$C$898,3,0)</f>
        <v>NORTE</v>
      </c>
      <c r="B100" s="137" t="s">
        <v>2657</v>
      </c>
      <c r="C100" s="110">
        <v>44373.39638888889</v>
      </c>
      <c r="D100" s="110" t="s">
        <v>2470</v>
      </c>
      <c r="E100" s="133">
        <v>741</v>
      </c>
      <c r="F100" s="116" t="str">
        <f>VLOOKUP(E100,VIP!$A$2:$O13931,2,0)</f>
        <v>DRBR460</v>
      </c>
      <c r="G100" s="116" t="str">
        <f>VLOOKUP(E100,'LISTADO ATM'!$A$2:$B$897,2,0)</f>
        <v>ATM CURNE UASD San Francisco de Macorís</v>
      </c>
      <c r="H100" s="116" t="str">
        <f>VLOOKUP(E100,VIP!$A$2:$O18892,7,FALSE)</f>
        <v>Si</v>
      </c>
      <c r="I100" s="116" t="str">
        <f>VLOOKUP(E100,VIP!$A$2:$O10857,8,FALSE)</f>
        <v>Si</v>
      </c>
      <c r="J100" s="116" t="str">
        <f>VLOOKUP(E100,VIP!$A$2:$O10807,8,FALSE)</f>
        <v>Si</v>
      </c>
      <c r="K100" s="116" t="str">
        <f>VLOOKUP(E100,VIP!$A$2:$O14381,6,0)</f>
        <v>NO</v>
      </c>
      <c r="L100" s="141" t="s">
        <v>2663</v>
      </c>
      <c r="M100" s="160" t="s">
        <v>2550</v>
      </c>
      <c r="N100" s="109" t="s">
        <v>2453</v>
      </c>
      <c r="O100" s="116" t="s">
        <v>2471</v>
      </c>
      <c r="P100" s="116" t="s">
        <v>2666</v>
      </c>
      <c r="Q100" s="161">
        <v>44373.429444444446</v>
      </c>
    </row>
    <row r="101" spans="1:17" ht="18" x14ac:dyDescent="0.25">
      <c r="A101" s="116" t="str">
        <f>VLOOKUP(E101,'LISTADO ATM'!$A$2:$C$898,3,0)</f>
        <v>NORTE</v>
      </c>
      <c r="B101" s="137" t="s">
        <v>2660</v>
      </c>
      <c r="C101" s="110">
        <v>44373.358020833337</v>
      </c>
      <c r="D101" s="110" t="s">
        <v>2470</v>
      </c>
      <c r="E101" s="133">
        <v>747</v>
      </c>
      <c r="F101" s="116" t="str">
        <f>VLOOKUP(E101,VIP!$A$2:$O13934,2,0)</f>
        <v>DRBR200</v>
      </c>
      <c r="G101" s="116" t="str">
        <f>VLOOKUP(E101,'LISTADO ATM'!$A$2:$B$897,2,0)</f>
        <v xml:space="preserve">ATM Club BR (Santiago) </v>
      </c>
      <c r="H101" s="116" t="str">
        <f>VLOOKUP(E101,VIP!$A$2:$O18895,7,FALSE)</f>
        <v>Si</v>
      </c>
      <c r="I101" s="116" t="str">
        <f>VLOOKUP(E101,VIP!$A$2:$O10860,8,FALSE)</f>
        <v>Si</v>
      </c>
      <c r="J101" s="116" t="str">
        <f>VLOOKUP(E101,VIP!$A$2:$O10810,8,FALSE)</f>
        <v>Si</v>
      </c>
      <c r="K101" s="116" t="str">
        <f>VLOOKUP(E101,VIP!$A$2:$O14384,6,0)</f>
        <v>SI</v>
      </c>
      <c r="L101" s="141" t="s">
        <v>2664</v>
      </c>
      <c r="M101" s="160" t="s">
        <v>2550</v>
      </c>
      <c r="N101" s="109" t="s">
        <v>2453</v>
      </c>
      <c r="O101" s="116" t="s">
        <v>2471</v>
      </c>
      <c r="P101" s="116" t="s">
        <v>2666</v>
      </c>
      <c r="Q101" s="161">
        <v>44373.429444444446</v>
      </c>
    </row>
    <row r="102" spans="1:17" ht="18" x14ac:dyDescent="0.25">
      <c r="A102" s="116" t="str">
        <f>VLOOKUP(E102,'LISTADO ATM'!$A$2:$C$898,3,0)</f>
        <v>NORTE</v>
      </c>
      <c r="B102" s="137" t="s">
        <v>2713</v>
      </c>
      <c r="C102" s="110">
        <v>44373.745381944442</v>
      </c>
      <c r="D102" s="110" t="s">
        <v>2181</v>
      </c>
      <c r="E102" s="133">
        <v>732</v>
      </c>
      <c r="F102" s="116" t="str">
        <f>VLOOKUP(E102,VIP!$A$2:$O13925,2,0)</f>
        <v>DRBR12H</v>
      </c>
      <c r="G102" s="116" t="str">
        <f>VLOOKUP(E102,'LISTADO ATM'!$A$2:$B$897,2,0)</f>
        <v xml:space="preserve">ATM Molino del Valle (Santiago) </v>
      </c>
      <c r="H102" s="116" t="str">
        <f>VLOOKUP(E102,VIP!$A$2:$O18808,7,FALSE)</f>
        <v>Si</v>
      </c>
      <c r="I102" s="116" t="str">
        <f>VLOOKUP(E102,VIP!$A$2:$O10773,8,FALSE)</f>
        <v>Si</v>
      </c>
      <c r="J102" s="116" t="str">
        <f>VLOOKUP(E102,VIP!$A$2:$O10723,8,FALSE)</f>
        <v>Si</v>
      </c>
      <c r="K102" s="116" t="str">
        <f>VLOOKUP(E102,VIP!$A$2:$O14297,6,0)</f>
        <v>NO</v>
      </c>
      <c r="L102" s="141" t="s">
        <v>2685</v>
      </c>
      <c r="M102" s="109" t="s">
        <v>2446</v>
      </c>
      <c r="N102" s="109" t="s">
        <v>2453</v>
      </c>
      <c r="O102" s="116" t="s">
        <v>2567</v>
      </c>
      <c r="P102" s="116"/>
      <c r="Q102" s="109" t="s">
        <v>2729</v>
      </c>
    </row>
    <row r="103" spans="1:17" ht="18" x14ac:dyDescent="0.25">
      <c r="A103" s="116" t="str">
        <f>VLOOKUP(E103,'LISTADO ATM'!$A$2:$C$898,3,0)</f>
        <v>DISTRITO NACIONAL</v>
      </c>
      <c r="B103" s="137" t="s">
        <v>2714</v>
      </c>
      <c r="C103" s="110">
        <v>44373.743877314817</v>
      </c>
      <c r="D103" s="110" t="s">
        <v>2180</v>
      </c>
      <c r="E103" s="133">
        <v>335</v>
      </c>
      <c r="F103" s="116" t="str">
        <f>VLOOKUP(E103,VIP!$A$2:$O13926,2,0)</f>
        <v>DRBR335</v>
      </c>
      <c r="G103" s="116" t="str">
        <f>VLOOKUP(E103,'LISTADO ATM'!$A$2:$B$897,2,0)</f>
        <v>ATM Edificio Aster</v>
      </c>
      <c r="H103" s="116" t="str">
        <f>VLOOKUP(E103,VIP!$A$2:$O18809,7,FALSE)</f>
        <v>Si</v>
      </c>
      <c r="I103" s="116" t="str">
        <f>VLOOKUP(E103,VIP!$A$2:$O10774,8,FALSE)</f>
        <v>Si</v>
      </c>
      <c r="J103" s="116" t="str">
        <f>VLOOKUP(E103,VIP!$A$2:$O10724,8,FALSE)</f>
        <v>Si</v>
      </c>
      <c r="K103" s="116" t="str">
        <f>VLOOKUP(E103,VIP!$A$2:$O14298,6,0)</f>
        <v>NO</v>
      </c>
      <c r="L103" s="141" t="s">
        <v>2685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2729</v>
      </c>
    </row>
    <row r="104" spans="1:17" ht="18" x14ac:dyDescent="0.25">
      <c r="A104" s="116" t="str">
        <f>VLOOKUP(E104,'LISTADO ATM'!$A$2:$C$898,3,0)</f>
        <v>NORTE</v>
      </c>
      <c r="B104" s="137" t="s">
        <v>2715</v>
      </c>
      <c r="C104" s="110">
        <v>44373.742696759262</v>
      </c>
      <c r="D104" s="110" t="s">
        <v>2181</v>
      </c>
      <c r="E104" s="133">
        <v>604</v>
      </c>
      <c r="F104" s="116" t="str">
        <f>VLOOKUP(E104,VIP!$A$2:$O13927,2,0)</f>
        <v>DRBR401</v>
      </c>
      <c r="G104" s="116" t="str">
        <f>VLOOKUP(E104,'LISTADO ATM'!$A$2:$B$897,2,0)</f>
        <v xml:space="preserve">ATM Oficina Estancia Nueva (Moca) </v>
      </c>
      <c r="H104" s="116" t="str">
        <f>VLOOKUP(E104,VIP!$A$2:$O18810,7,FALSE)</f>
        <v>Si</v>
      </c>
      <c r="I104" s="116" t="str">
        <f>VLOOKUP(E104,VIP!$A$2:$O10775,8,FALSE)</f>
        <v>Si</v>
      </c>
      <c r="J104" s="116" t="str">
        <f>VLOOKUP(E104,VIP!$A$2:$O10725,8,FALSE)</f>
        <v>Si</v>
      </c>
      <c r="K104" s="116" t="str">
        <f>VLOOKUP(E104,VIP!$A$2:$O14299,6,0)</f>
        <v>NO</v>
      </c>
      <c r="L104" s="141" t="s">
        <v>2685</v>
      </c>
      <c r="M104" s="109" t="s">
        <v>2446</v>
      </c>
      <c r="N104" s="109" t="s">
        <v>2453</v>
      </c>
      <c r="O104" s="116" t="s">
        <v>2567</v>
      </c>
      <c r="P104" s="116"/>
      <c r="Q104" s="109" t="s">
        <v>2729</v>
      </c>
    </row>
    <row r="105" spans="1:17" ht="18" x14ac:dyDescent="0.25">
      <c r="A105" s="116" t="str">
        <f>VLOOKUP(E105,'LISTADO ATM'!$A$2:$C$898,3,0)</f>
        <v>NORTE</v>
      </c>
      <c r="B105" s="137">
        <v>3335932372</v>
      </c>
      <c r="C105" s="110">
        <v>44372.432372685187</v>
      </c>
      <c r="D105" s="110" t="s">
        <v>2181</v>
      </c>
      <c r="E105" s="133">
        <v>171</v>
      </c>
      <c r="F105" s="116" t="str">
        <f>VLOOKUP(E105,VIP!$A$2:$O13948,2,0)</f>
        <v>DRBR171</v>
      </c>
      <c r="G105" s="116" t="str">
        <f>VLOOKUP(E105,'LISTADO ATM'!$A$2:$B$897,2,0)</f>
        <v xml:space="preserve">ATM Oficina Moca </v>
      </c>
      <c r="H105" s="116" t="str">
        <f>VLOOKUP(E105,VIP!$A$2:$O18909,7,FALSE)</f>
        <v>Si</v>
      </c>
      <c r="I105" s="116" t="str">
        <f>VLOOKUP(E105,VIP!$A$2:$O10874,8,FALSE)</f>
        <v>Si</v>
      </c>
      <c r="J105" s="116" t="str">
        <f>VLOOKUP(E105,VIP!$A$2:$O10824,8,FALSE)</f>
        <v>Si</v>
      </c>
      <c r="K105" s="116" t="str">
        <f>VLOOKUP(E105,VIP!$A$2:$O14398,6,0)</f>
        <v>NO</v>
      </c>
      <c r="L105" s="141" t="s">
        <v>2633</v>
      </c>
      <c r="M105" s="109" t="s">
        <v>2446</v>
      </c>
      <c r="N105" s="109" t="s">
        <v>2453</v>
      </c>
      <c r="O105" s="116" t="s">
        <v>2567</v>
      </c>
      <c r="P105" s="116"/>
      <c r="Q105" s="109" t="s">
        <v>2633</v>
      </c>
    </row>
    <row r="106" spans="1:17" ht="18" x14ac:dyDescent="0.25">
      <c r="A106" s="116" t="str">
        <f>VLOOKUP(E106,'LISTADO ATM'!$A$2:$C$898,3,0)</f>
        <v>NORTE</v>
      </c>
      <c r="B106" s="137">
        <v>3335932194</v>
      </c>
      <c r="C106" s="110">
        <v>44372.390439814815</v>
      </c>
      <c r="D106" s="110" t="s">
        <v>2180</v>
      </c>
      <c r="E106" s="133">
        <v>266</v>
      </c>
      <c r="F106" s="116" t="str">
        <f>VLOOKUP(E106,VIP!$A$2:$O13961,2,0)</f>
        <v>DRBR266</v>
      </c>
      <c r="G106" s="116" t="str">
        <f>VLOOKUP(E106,'LISTADO ATM'!$A$2:$B$897,2,0)</f>
        <v xml:space="preserve">ATM Oficina Villa Francisca </v>
      </c>
      <c r="H106" s="116" t="str">
        <f>VLOOKUP(E106,VIP!$A$2:$O18922,7,FALSE)</f>
        <v>Si</v>
      </c>
      <c r="I106" s="116" t="str">
        <f>VLOOKUP(E106,VIP!$A$2:$O10887,8,FALSE)</f>
        <v>Si</v>
      </c>
      <c r="J106" s="116" t="str">
        <f>VLOOKUP(E106,VIP!$A$2:$O10837,8,FALSE)</f>
        <v>Si</v>
      </c>
      <c r="K106" s="116" t="str">
        <f>VLOOKUP(E106,VIP!$A$2:$O14411,6,0)</f>
        <v>NO</v>
      </c>
      <c r="L106" s="141" t="s">
        <v>2633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2633</v>
      </c>
    </row>
    <row r="107" spans="1:17" ht="18" x14ac:dyDescent="0.25">
      <c r="A107" s="116" t="str">
        <f>VLOOKUP(E107,'LISTADO ATM'!$A$2:$C$898,3,0)</f>
        <v>SUR</v>
      </c>
      <c r="B107" s="137" t="s">
        <v>2691</v>
      </c>
      <c r="C107" s="110">
        <v>44373.60355324074</v>
      </c>
      <c r="D107" s="110" t="s">
        <v>2707</v>
      </c>
      <c r="E107" s="133">
        <v>871</v>
      </c>
      <c r="F107" s="116" t="str">
        <f>VLOOKUP(E107,VIP!$A$2:$O13965,2,0)</f>
        <v>DRBR871</v>
      </c>
      <c r="G107" s="116" t="str">
        <f>VLOOKUP(E107,'LISTADO ATM'!$A$2:$B$897,2,0)</f>
        <v>ATM Plaza Cultural San Juan</v>
      </c>
      <c r="H107" s="116" t="str">
        <f>VLOOKUP(E107,VIP!$A$2:$O18928,7,FALSE)</f>
        <v>N/A</v>
      </c>
      <c r="I107" s="116" t="str">
        <f>VLOOKUP(E107,VIP!$A$2:$O10891,8,FALSE)</f>
        <v>N/A</v>
      </c>
      <c r="J107" s="116" t="str">
        <f>VLOOKUP(E107,VIP!$A$2:$O10841,8,FALSE)</f>
        <v>N/A</v>
      </c>
      <c r="K107" s="116" t="str">
        <f>VLOOKUP(E107,VIP!$A$2:$O14415,6,0)</f>
        <v>N/A</v>
      </c>
      <c r="L107" s="141" t="s">
        <v>2652</v>
      </c>
      <c r="M107" s="160" t="s">
        <v>2550</v>
      </c>
      <c r="N107" s="109" t="s">
        <v>2453</v>
      </c>
      <c r="O107" s="116" t="s">
        <v>2706</v>
      </c>
      <c r="P107" s="116"/>
      <c r="Q107" s="161">
        <v>44373.614166666666</v>
      </c>
    </row>
    <row r="108" spans="1:17" ht="18" x14ac:dyDescent="0.25">
      <c r="A108" s="116" t="str">
        <f>VLOOKUP(E108,'LISTADO ATM'!$A$2:$C$898,3,0)</f>
        <v>SUR</v>
      </c>
      <c r="B108" s="137" t="s">
        <v>2637</v>
      </c>
      <c r="C108" s="110">
        <v>44373.401087962964</v>
      </c>
      <c r="D108" s="110" t="s">
        <v>2180</v>
      </c>
      <c r="E108" s="133">
        <v>403</v>
      </c>
      <c r="F108" s="116" t="str">
        <f>VLOOKUP(E108,VIP!$A$2:$O13955,2,0)</f>
        <v>DRBR403</v>
      </c>
      <c r="G108" s="116" t="str">
        <f>VLOOKUP(E108,'LISTADO ATM'!$A$2:$B$897,2,0)</f>
        <v xml:space="preserve">ATM Oficina Vicente Noble </v>
      </c>
      <c r="H108" s="116" t="str">
        <f>VLOOKUP(E108,VIP!$A$2:$O18916,7,FALSE)</f>
        <v>Si</v>
      </c>
      <c r="I108" s="116" t="str">
        <f>VLOOKUP(E108,VIP!$A$2:$O10881,8,FALSE)</f>
        <v>Si</v>
      </c>
      <c r="J108" s="116" t="str">
        <f>VLOOKUP(E108,VIP!$A$2:$O10831,8,FALSE)</f>
        <v>Si</v>
      </c>
      <c r="K108" s="116" t="str">
        <f>VLOOKUP(E108,VIP!$A$2:$O14405,6,0)</f>
        <v>NO</v>
      </c>
      <c r="L108" s="141" t="s">
        <v>2652</v>
      </c>
      <c r="M108" s="160" t="s">
        <v>2550</v>
      </c>
      <c r="N108" s="109" t="s">
        <v>2453</v>
      </c>
      <c r="O108" s="116" t="s">
        <v>2455</v>
      </c>
      <c r="P108" s="116" t="s">
        <v>2655</v>
      </c>
      <c r="Q108" s="161">
        <v>44373.557222222225</v>
      </c>
    </row>
    <row r="109" spans="1:17" ht="18" x14ac:dyDescent="0.25">
      <c r="A109" s="116" t="str">
        <f>VLOOKUP(E109,'LISTADO ATM'!$A$2:$C$898,3,0)</f>
        <v>DISTRITO NACIONAL</v>
      </c>
      <c r="B109" s="137" t="s">
        <v>2667</v>
      </c>
      <c r="C109" s="110">
        <v>44373.5075</v>
      </c>
      <c r="D109" s="110" t="s">
        <v>2449</v>
      </c>
      <c r="E109" s="133">
        <v>900</v>
      </c>
      <c r="F109" s="116" t="str">
        <f>VLOOKUP(E109,VIP!$A$2:$O13953,2,0)</f>
        <v>DRBR900</v>
      </c>
      <c r="G109" s="116" t="str">
        <f>VLOOKUP(E109,'LISTADO ATM'!$A$2:$B$897,2,0)</f>
        <v xml:space="preserve">ATM UNP Merca Santo Domingo </v>
      </c>
      <c r="H109" s="116" t="str">
        <f>VLOOKUP(E109,VIP!$A$2:$O18914,7,FALSE)</f>
        <v>Si</v>
      </c>
      <c r="I109" s="116" t="str">
        <f>VLOOKUP(E109,VIP!$A$2:$O10879,8,FALSE)</f>
        <v>Si</v>
      </c>
      <c r="J109" s="116" t="str">
        <f>VLOOKUP(E109,VIP!$A$2:$O10829,8,FALSE)</f>
        <v>Si</v>
      </c>
      <c r="K109" s="116" t="str">
        <f>VLOOKUP(E109,VIP!$A$2:$O14403,6,0)</f>
        <v>NO</v>
      </c>
      <c r="L109" s="141" t="s">
        <v>2418</v>
      </c>
      <c r="M109" s="160" t="s">
        <v>2550</v>
      </c>
      <c r="N109" s="109" t="s">
        <v>2453</v>
      </c>
      <c r="O109" s="116" t="s">
        <v>2454</v>
      </c>
      <c r="P109" s="116"/>
      <c r="Q109" s="161">
        <v>44373.553055555552</v>
      </c>
    </row>
    <row r="110" spans="1:17" ht="18" x14ac:dyDescent="0.25">
      <c r="A110" s="116" t="str">
        <f>VLOOKUP(E110,'LISTADO ATM'!$A$2:$C$898,3,0)</f>
        <v>DISTRITO NACIONAL</v>
      </c>
      <c r="B110" s="137" t="s">
        <v>2675</v>
      </c>
      <c r="C110" s="110">
        <v>44373.465624999997</v>
      </c>
      <c r="D110" s="110" t="s">
        <v>2449</v>
      </c>
      <c r="E110" s="133">
        <v>979</v>
      </c>
      <c r="F110" s="116" t="str">
        <f>VLOOKUP(E110,VIP!$A$2:$O13961,2,0)</f>
        <v>DRBR979</v>
      </c>
      <c r="G110" s="116" t="str">
        <f>VLOOKUP(E110,'LISTADO ATM'!$A$2:$B$897,2,0)</f>
        <v xml:space="preserve">ATM Oficina Luperón I </v>
      </c>
      <c r="H110" s="116" t="str">
        <f>VLOOKUP(E110,VIP!$A$2:$O18922,7,FALSE)</f>
        <v>Si</v>
      </c>
      <c r="I110" s="116" t="str">
        <f>VLOOKUP(E110,VIP!$A$2:$O10887,8,FALSE)</f>
        <v>Si</v>
      </c>
      <c r="J110" s="116" t="str">
        <f>VLOOKUP(E110,VIP!$A$2:$O10837,8,FALSE)</f>
        <v>Si</v>
      </c>
      <c r="K110" s="116" t="str">
        <f>VLOOKUP(E110,VIP!$A$2:$O14411,6,0)</f>
        <v>NO</v>
      </c>
      <c r="L110" s="141" t="s">
        <v>2418</v>
      </c>
      <c r="M110" s="160" t="s">
        <v>2550</v>
      </c>
      <c r="N110" s="109" t="s">
        <v>2453</v>
      </c>
      <c r="O110" s="116" t="s">
        <v>2454</v>
      </c>
      <c r="P110" s="116"/>
      <c r="Q110" s="161">
        <v>44373.553055555552</v>
      </c>
    </row>
    <row r="111" spans="1:17" ht="18" x14ac:dyDescent="0.25">
      <c r="A111" s="116" t="str">
        <f>VLOOKUP(E111,'LISTADO ATM'!$A$2:$C$898,3,0)</f>
        <v>DISTRITO NACIONAL</v>
      </c>
      <c r="B111" s="137" t="s">
        <v>2679</v>
      </c>
      <c r="C111" s="110">
        <v>44373.439664351848</v>
      </c>
      <c r="D111" s="110" t="s">
        <v>2470</v>
      </c>
      <c r="E111" s="133">
        <v>628</v>
      </c>
      <c r="F111" s="116" t="str">
        <f>VLOOKUP(E111,VIP!$A$2:$O13965,2,0)</f>
        <v>DRBR086</v>
      </c>
      <c r="G111" s="116" t="str">
        <f>VLOOKUP(E111,'LISTADO ATM'!$A$2:$B$897,2,0)</f>
        <v xml:space="preserve">ATM Autobanco San Isidro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SI</v>
      </c>
      <c r="L111" s="141" t="s">
        <v>2418</v>
      </c>
      <c r="M111" s="160" t="s">
        <v>2550</v>
      </c>
      <c r="N111" s="109" t="s">
        <v>2453</v>
      </c>
      <c r="O111" s="116" t="s">
        <v>2471</v>
      </c>
      <c r="P111" s="116"/>
      <c r="Q111" s="161">
        <v>44373.558611111112</v>
      </c>
    </row>
    <row r="112" spans="1:17" ht="18" x14ac:dyDescent="0.25">
      <c r="A112" s="116" t="str">
        <f>VLOOKUP(E112,'LISTADO ATM'!$A$2:$C$898,3,0)</f>
        <v>DISTRITO NACIONAL</v>
      </c>
      <c r="B112" s="137" t="s">
        <v>2680</v>
      </c>
      <c r="C112" s="110">
        <v>44373.430208333331</v>
      </c>
      <c r="D112" s="110" t="s">
        <v>2449</v>
      </c>
      <c r="E112" s="133">
        <v>887</v>
      </c>
      <c r="F112" s="116" t="str">
        <f>VLOOKUP(E112,VIP!$A$2:$O13966,2,0)</f>
        <v>DRBR887</v>
      </c>
      <c r="G112" s="116" t="str">
        <f>VLOOKUP(E112,'LISTADO ATM'!$A$2:$B$897,2,0)</f>
        <v>ATM S/M Bravo Los Proceres</v>
      </c>
      <c r="H112" s="116" t="str">
        <f>VLOOKUP(E112,VIP!$A$2:$O18927,7,FALSE)</f>
        <v>Si</v>
      </c>
      <c r="I112" s="116" t="str">
        <f>VLOOKUP(E112,VIP!$A$2:$O10892,8,FALSE)</f>
        <v>Si</v>
      </c>
      <c r="J112" s="116" t="str">
        <f>VLOOKUP(E112,VIP!$A$2:$O10842,8,FALSE)</f>
        <v>Si</v>
      </c>
      <c r="K112" s="116" t="str">
        <f>VLOOKUP(E112,VIP!$A$2:$O14416,6,0)</f>
        <v>NO</v>
      </c>
      <c r="L112" s="141" t="s">
        <v>2418</v>
      </c>
      <c r="M112" s="160" t="s">
        <v>2550</v>
      </c>
      <c r="N112" s="109" t="s">
        <v>2453</v>
      </c>
      <c r="O112" s="116" t="s">
        <v>2454</v>
      </c>
      <c r="P112" s="116"/>
      <c r="Q112" s="161">
        <v>44373.559305555558</v>
      </c>
    </row>
    <row r="113" spans="1:17" ht="18" x14ac:dyDescent="0.25">
      <c r="A113" s="116" t="str">
        <f>VLOOKUP(E113,'LISTADO ATM'!$A$2:$C$898,3,0)</f>
        <v>DISTRITO NACIONAL</v>
      </c>
      <c r="B113" s="137" t="s">
        <v>2681</v>
      </c>
      <c r="C113" s="110">
        <v>44373.425763888888</v>
      </c>
      <c r="D113" s="110" t="s">
        <v>2449</v>
      </c>
      <c r="E113" s="133">
        <v>32</v>
      </c>
      <c r="F113" s="116" t="str">
        <f>VLOOKUP(E113,VIP!$A$2:$O13967,2,0)</f>
        <v>DRBR032</v>
      </c>
      <c r="G113" s="116" t="str">
        <f>VLOOKUP(E113,'LISTADO ATM'!$A$2:$B$897,2,0)</f>
        <v xml:space="preserve">ATM Oficina San Martín II </v>
      </c>
      <c r="H113" s="116" t="str">
        <f>VLOOKUP(E113,VIP!$A$2:$O18928,7,FALSE)</f>
        <v>Si</v>
      </c>
      <c r="I113" s="116" t="str">
        <f>VLOOKUP(E113,VIP!$A$2:$O10893,8,FALSE)</f>
        <v>Si</v>
      </c>
      <c r="J113" s="116" t="str">
        <f>VLOOKUP(E113,VIP!$A$2:$O10843,8,FALSE)</f>
        <v>Si</v>
      </c>
      <c r="K113" s="116" t="str">
        <f>VLOOKUP(E113,VIP!$A$2:$O14417,6,0)</f>
        <v>NO</v>
      </c>
      <c r="L113" s="141" t="s">
        <v>2418</v>
      </c>
      <c r="M113" s="160" t="s">
        <v>2550</v>
      </c>
      <c r="N113" s="109" t="s">
        <v>2453</v>
      </c>
      <c r="O113" s="116" t="s">
        <v>2454</v>
      </c>
      <c r="P113" s="116"/>
      <c r="Q113" s="161">
        <v>44373.559305555558</v>
      </c>
    </row>
    <row r="114" spans="1:17" ht="18" x14ac:dyDescent="0.25">
      <c r="A114" s="116" t="str">
        <f>VLOOKUP(E114,'LISTADO ATM'!$A$2:$C$898,3,0)</f>
        <v>DISTRITO NACIONAL</v>
      </c>
      <c r="B114" s="137" t="s">
        <v>2684</v>
      </c>
      <c r="C114" s="110">
        <v>44373.414733796293</v>
      </c>
      <c r="D114" s="110" t="s">
        <v>2449</v>
      </c>
      <c r="E114" s="133">
        <v>325</v>
      </c>
      <c r="F114" s="116" t="str">
        <f>VLOOKUP(E114,VIP!$A$2:$O13970,2,0)</f>
        <v>DRBR325</v>
      </c>
      <c r="G114" s="116" t="str">
        <f>VLOOKUP(E114,'LISTADO ATM'!$A$2:$B$897,2,0)</f>
        <v>ATM Casa Edwin</v>
      </c>
      <c r="H114" s="116" t="str">
        <f>VLOOKUP(E114,VIP!$A$2:$O18931,7,FALSE)</f>
        <v>Si</v>
      </c>
      <c r="I114" s="116" t="str">
        <f>VLOOKUP(E114,VIP!$A$2:$O10896,8,FALSE)</f>
        <v>Si</v>
      </c>
      <c r="J114" s="116" t="str">
        <f>VLOOKUP(E114,VIP!$A$2:$O10846,8,FALSE)</f>
        <v>Si</v>
      </c>
      <c r="K114" s="116" t="str">
        <f>VLOOKUP(E114,VIP!$A$2:$O14420,6,0)</f>
        <v>NO</v>
      </c>
      <c r="L114" s="141" t="s">
        <v>2418</v>
      </c>
      <c r="M114" s="160" t="s">
        <v>2550</v>
      </c>
      <c r="N114" s="109" t="s">
        <v>2453</v>
      </c>
      <c r="O114" s="116" t="s">
        <v>2454</v>
      </c>
      <c r="P114" s="116"/>
      <c r="Q114" s="161">
        <v>44373.557916666665</v>
      </c>
    </row>
    <row r="115" spans="1:17" ht="18" x14ac:dyDescent="0.25">
      <c r="A115" s="116" t="str">
        <f>VLOOKUP(E115,'LISTADO ATM'!$A$2:$C$898,3,0)</f>
        <v>DISTRITO NACIONAL</v>
      </c>
      <c r="B115" s="137" t="s">
        <v>2634</v>
      </c>
      <c r="C115" s="110">
        <v>44373.404027777775</v>
      </c>
      <c r="D115" s="110" t="s">
        <v>2449</v>
      </c>
      <c r="E115" s="133">
        <v>908</v>
      </c>
      <c r="F115" s="116" t="str">
        <f>VLOOKUP(E115,VIP!$A$2:$O13952,2,0)</f>
        <v>DRBR16D</v>
      </c>
      <c r="G115" s="116" t="str">
        <f>VLOOKUP(E115,'LISTADO ATM'!$A$2:$B$897,2,0)</f>
        <v xml:space="preserve">ATM Oficina Plaza Botánika </v>
      </c>
      <c r="H115" s="116" t="str">
        <f>VLOOKUP(E115,VIP!$A$2:$O18913,7,FALSE)</f>
        <v>Si</v>
      </c>
      <c r="I115" s="116" t="str">
        <f>VLOOKUP(E115,VIP!$A$2:$O10878,8,FALSE)</f>
        <v>Si</v>
      </c>
      <c r="J115" s="116" t="str">
        <f>VLOOKUP(E115,VIP!$A$2:$O10828,8,FALSE)</f>
        <v>Si</v>
      </c>
      <c r="K115" s="116" t="str">
        <f>VLOOKUP(E115,VIP!$A$2:$O14402,6,0)</f>
        <v>NO</v>
      </c>
      <c r="L115" s="141" t="s">
        <v>2418</v>
      </c>
      <c r="M115" s="160" t="s">
        <v>2550</v>
      </c>
      <c r="N115" s="109" t="s">
        <v>2453</v>
      </c>
      <c r="O115" s="116" t="s">
        <v>2454</v>
      </c>
      <c r="P115" s="116"/>
      <c r="Q115" s="161">
        <v>44373.557916666665</v>
      </c>
    </row>
    <row r="116" spans="1:17" ht="18" x14ac:dyDescent="0.25">
      <c r="A116" s="116" t="str">
        <f>VLOOKUP(E116,'LISTADO ATM'!$A$2:$C$898,3,0)</f>
        <v>DISTRITO NACIONAL</v>
      </c>
      <c r="B116" s="137">
        <v>3335933170</v>
      </c>
      <c r="C116" s="110">
        <v>44373.170057870368</v>
      </c>
      <c r="D116" s="110" t="s">
        <v>2449</v>
      </c>
      <c r="E116" s="133">
        <v>377</v>
      </c>
      <c r="F116" s="116" t="str">
        <f>VLOOKUP(E116,VIP!$A$2:$O13952,2,0)</f>
        <v>DRBR377</v>
      </c>
      <c r="G116" s="116" t="str">
        <f>VLOOKUP(E116,'LISTADO ATM'!$A$2:$B$897,2,0)</f>
        <v>ATM Estación del Metro Eduardo Brito</v>
      </c>
      <c r="H116" s="116" t="str">
        <f>VLOOKUP(E116,VIP!$A$2:$O18913,7,FALSE)</f>
        <v>Si</v>
      </c>
      <c r="I116" s="116" t="str">
        <f>VLOOKUP(E116,VIP!$A$2:$O10878,8,FALSE)</f>
        <v>Si</v>
      </c>
      <c r="J116" s="116" t="str">
        <f>VLOOKUP(E116,VIP!$A$2:$O10828,8,FALSE)</f>
        <v>Si</v>
      </c>
      <c r="K116" s="116" t="str">
        <f>VLOOKUP(E116,VIP!$A$2:$O14402,6,0)</f>
        <v>NO</v>
      </c>
      <c r="L116" s="141" t="s">
        <v>2418</v>
      </c>
      <c r="M116" s="160" t="s">
        <v>2550</v>
      </c>
      <c r="N116" s="109" t="s">
        <v>2453</v>
      </c>
      <c r="O116" s="116" t="s">
        <v>2454</v>
      </c>
      <c r="P116" s="116"/>
      <c r="Q116" s="161">
        <v>44373.61347222222</v>
      </c>
    </row>
    <row r="117" spans="1:17" ht="18" x14ac:dyDescent="0.25">
      <c r="A117" s="116" t="str">
        <f>VLOOKUP(E117,'LISTADO ATM'!$A$2:$C$898,3,0)</f>
        <v>DISTRITO NACIONAL</v>
      </c>
      <c r="B117" s="137">
        <v>3335933135</v>
      </c>
      <c r="C117" s="110">
        <v>44372.824050925927</v>
      </c>
      <c r="D117" s="110" t="s">
        <v>2449</v>
      </c>
      <c r="E117" s="133">
        <v>415</v>
      </c>
      <c r="F117" s="116" t="str">
        <f>VLOOKUP(E117,VIP!$A$2:$O13951,2,0)</f>
        <v>DRBR415</v>
      </c>
      <c r="G117" s="116" t="str">
        <f>VLOOKUP(E117,'LISTADO ATM'!$A$2:$B$897,2,0)</f>
        <v xml:space="preserve">ATM Autobanco San Martín I </v>
      </c>
      <c r="H117" s="116" t="str">
        <f>VLOOKUP(E117,VIP!$A$2:$O18912,7,FALSE)</f>
        <v>Si</v>
      </c>
      <c r="I117" s="116" t="str">
        <f>VLOOKUP(E117,VIP!$A$2:$O10877,8,FALSE)</f>
        <v>Si</v>
      </c>
      <c r="J117" s="116" t="str">
        <f>VLOOKUP(E117,VIP!$A$2:$O10827,8,FALSE)</f>
        <v>Si</v>
      </c>
      <c r="K117" s="116" t="str">
        <f>VLOOKUP(E117,VIP!$A$2:$O14401,6,0)</f>
        <v>NO</v>
      </c>
      <c r="L117" s="141" t="s">
        <v>2418</v>
      </c>
      <c r="M117" s="160" t="s">
        <v>2550</v>
      </c>
      <c r="N117" s="109" t="s">
        <v>2453</v>
      </c>
      <c r="O117" s="116" t="s">
        <v>2454</v>
      </c>
      <c r="P117" s="116"/>
      <c r="Q117" s="161">
        <v>44373.428749999999</v>
      </c>
    </row>
    <row r="118" spans="1:17" ht="18" x14ac:dyDescent="0.25">
      <c r="A118" s="116" t="str">
        <f>VLOOKUP(E118,'LISTADO ATM'!$A$2:$C$898,3,0)</f>
        <v>DISTRITO NACIONAL</v>
      </c>
      <c r="B118" s="137">
        <v>3335933132</v>
      </c>
      <c r="C118" s="110">
        <v>44372.820451388892</v>
      </c>
      <c r="D118" s="110" t="s">
        <v>2449</v>
      </c>
      <c r="E118" s="133">
        <v>54</v>
      </c>
      <c r="F118" s="116" t="str">
        <f>VLOOKUP(E118,VIP!$A$2:$O13953,2,0)</f>
        <v>DRBR054</v>
      </c>
      <c r="G118" s="116" t="str">
        <f>VLOOKUP(E118,'LISTADO ATM'!$A$2:$B$897,2,0)</f>
        <v xml:space="preserve">ATM Autoservicio Galería 360 </v>
      </c>
      <c r="H118" s="116" t="str">
        <f>VLOOKUP(E118,VIP!$A$2:$O18914,7,FALSE)</f>
        <v>Si</v>
      </c>
      <c r="I118" s="116" t="str">
        <f>VLOOKUP(E118,VIP!$A$2:$O10879,8,FALSE)</f>
        <v>Si</v>
      </c>
      <c r="J118" s="116" t="str">
        <f>VLOOKUP(E118,VIP!$A$2:$O10829,8,FALSE)</f>
        <v>Si</v>
      </c>
      <c r="K118" s="116" t="str">
        <f>VLOOKUP(E118,VIP!$A$2:$O14403,6,0)</f>
        <v>NO</v>
      </c>
      <c r="L118" s="141" t="s">
        <v>2418</v>
      </c>
      <c r="M118" s="160" t="s">
        <v>2550</v>
      </c>
      <c r="N118" s="109" t="s">
        <v>2453</v>
      </c>
      <c r="O118" s="116" t="s">
        <v>2454</v>
      </c>
      <c r="P118" s="116"/>
      <c r="Q118" s="161">
        <v>44373.418333333335</v>
      </c>
    </row>
    <row r="119" spans="1:17" ht="18" x14ac:dyDescent="0.25">
      <c r="A119" s="116" t="str">
        <f>VLOOKUP(E119,'LISTADO ATM'!$A$2:$C$898,3,0)</f>
        <v>NORTE</v>
      </c>
      <c r="B119" s="137">
        <v>3335931775</v>
      </c>
      <c r="C119" s="110">
        <v>44372.692476851851</v>
      </c>
      <c r="D119" s="110" t="s">
        <v>2181</v>
      </c>
      <c r="E119" s="133">
        <v>748</v>
      </c>
      <c r="F119" s="116" t="str">
        <f>VLOOKUP(E119,VIP!$A$2:$O13944,2,0)</f>
        <v>DRBR150</v>
      </c>
      <c r="G119" s="116" t="str">
        <f>VLOOKUP(E119,'LISTADO ATM'!$A$2:$B$897,2,0)</f>
        <v xml:space="preserve">ATM Centro de Caja (Santiago) </v>
      </c>
      <c r="H119" s="116" t="str">
        <f>VLOOKUP(E119,VIP!$A$2:$O18905,7,FALSE)</f>
        <v>Si</v>
      </c>
      <c r="I119" s="116" t="str">
        <f>VLOOKUP(E119,VIP!$A$2:$O10870,8,FALSE)</f>
        <v>Si</v>
      </c>
      <c r="J119" s="116" t="str">
        <f>VLOOKUP(E119,VIP!$A$2:$O10820,8,FALSE)</f>
        <v>Si</v>
      </c>
      <c r="K119" s="116" t="str">
        <f>VLOOKUP(E119,VIP!$A$2:$O14394,6,0)</f>
        <v>NO</v>
      </c>
      <c r="L119" s="141" t="s">
        <v>2418</v>
      </c>
      <c r="M119" s="160" t="s">
        <v>2550</v>
      </c>
      <c r="N119" s="109" t="s">
        <v>2453</v>
      </c>
      <c r="O119" s="116" t="s">
        <v>2631</v>
      </c>
      <c r="P119" s="116"/>
      <c r="Q119" s="161">
        <v>44373.553749999999</v>
      </c>
    </row>
    <row r="120" spans="1:17" ht="18" x14ac:dyDescent="0.25">
      <c r="A120" s="116" t="str">
        <f>VLOOKUP(E120,'LISTADO ATM'!$A$2:$C$898,3,0)</f>
        <v>DISTRITO NACIONAL</v>
      </c>
      <c r="B120" s="137" t="s">
        <v>2695</v>
      </c>
      <c r="C120" s="110">
        <v>44373.590949074074</v>
      </c>
      <c r="D120" s="110" t="s">
        <v>2449</v>
      </c>
      <c r="E120" s="133">
        <v>983</v>
      </c>
      <c r="F120" s="116" t="str">
        <f>VLOOKUP(E120,VIP!$A$2:$O13969,2,0)</f>
        <v>DRBR983</v>
      </c>
      <c r="G120" s="116" t="str">
        <f>VLOOKUP(E120,'LISTADO ATM'!$A$2:$B$897,2,0)</f>
        <v xml:space="preserve">ATM Bravo República de Colombia </v>
      </c>
      <c r="H120" s="116" t="str">
        <f>VLOOKUP(E120,VIP!$A$2:$O18930,7,FALSE)</f>
        <v>Si</v>
      </c>
      <c r="I120" s="116" t="str">
        <f>VLOOKUP(E120,VIP!$A$2:$O10895,8,FALSE)</f>
        <v>No</v>
      </c>
      <c r="J120" s="116" t="str">
        <f>VLOOKUP(E120,VIP!$A$2:$O10845,8,FALSE)</f>
        <v>No</v>
      </c>
      <c r="K120" s="116" t="str">
        <f>VLOOKUP(E120,VIP!$A$2:$O14419,6,0)</f>
        <v>NO</v>
      </c>
      <c r="L120" s="141" t="s">
        <v>2418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SUR</v>
      </c>
      <c r="B121" s="137" t="s">
        <v>2668</v>
      </c>
      <c r="C121" s="110">
        <v>44373.504664351851</v>
      </c>
      <c r="D121" s="110" t="s">
        <v>2449</v>
      </c>
      <c r="E121" s="133">
        <v>750</v>
      </c>
      <c r="F121" s="116" t="str">
        <f>VLOOKUP(E121,VIP!$A$2:$O13954,2,0)</f>
        <v>DRBR265</v>
      </c>
      <c r="G121" s="116" t="str">
        <f>VLOOKUP(E121,'LISTADO ATM'!$A$2:$B$897,2,0)</f>
        <v xml:space="preserve">ATM UNP Duvergé </v>
      </c>
      <c r="H121" s="116" t="str">
        <f>VLOOKUP(E121,VIP!$A$2:$O18915,7,FALSE)</f>
        <v>Si</v>
      </c>
      <c r="I121" s="116" t="str">
        <f>VLOOKUP(E121,VIP!$A$2:$O10880,8,FALSE)</f>
        <v>Si</v>
      </c>
      <c r="J121" s="116" t="str">
        <f>VLOOKUP(E121,VIP!$A$2:$O10830,8,FALSE)</f>
        <v>Si</v>
      </c>
      <c r="K121" s="116" t="str">
        <f>VLOOKUP(E121,VIP!$A$2:$O14404,6,0)</f>
        <v>SI</v>
      </c>
      <c r="L121" s="141" t="s">
        <v>2418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2418</v>
      </c>
    </row>
    <row r="122" spans="1:17" ht="18" x14ac:dyDescent="0.25">
      <c r="A122" s="116" t="str">
        <f>VLOOKUP(E122,'LISTADO ATM'!$A$2:$C$898,3,0)</f>
        <v>ESTE</v>
      </c>
      <c r="B122" s="137" t="s">
        <v>2683</v>
      </c>
      <c r="C122" s="110">
        <v>44373.416342592594</v>
      </c>
      <c r="D122" s="110" t="s">
        <v>2449</v>
      </c>
      <c r="E122" s="133">
        <v>427</v>
      </c>
      <c r="F122" s="116" t="str">
        <f>VLOOKUP(E122,VIP!$A$2:$O13969,2,0)</f>
        <v>DRBR427</v>
      </c>
      <c r="G122" s="116" t="str">
        <f>VLOOKUP(E122,'LISTADO ATM'!$A$2:$B$897,2,0)</f>
        <v xml:space="preserve">ATM Almacenes Iberia (Hato Mayor) </v>
      </c>
      <c r="H122" s="116" t="str">
        <f>VLOOKUP(E122,VIP!$A$2:$O18930,7,FALSE)</f>
        <v>Si</v>
      </c>
      <c r="I122" s="116" t="str">
        <f>VLOOKUP(E122,VIP!$A$2:$O10895,8,FALSE)</f>
        <v>Si</v>
      </c>
      <c r="J122" s="116" t="str">
        <f>VLOOKUP(E122,VIP!$A$2:$O10845,8,FALSE)</f>
        <v>Si</v>
      </c>
      <c r="K122" s="116" t="str">
        <f>VLOOKUP(E122,VIP!$A$2:$O14419,6,0)</f>
        <v>NO</v>
      </c>
      <c r="L122" s="141" t="s">
        <v>2418</v>
      </c>
      <c r="M122" s="109" t="s">
        <v>2446</v>
      </c>
      <c r="N122" s="109" t="s">
        <v>2453</v>
      </c>
      <c r="O122" s="116" t="s">
        <v>2454</v>
      </c>
      <c r="P122" s="116"/>
      <c r="Q122" s="109" t="s">
        <v>2418</v>
      </c>
    </row>
    <row r="123" spans="1:17" ht="18" x14ac:dyDescent="0.25">
      <c r="A123" s="116" t="str">
        <f>VLOOKUP(E123,'LISTADO ATM'!$A$2:$C$898,3,0)</f>
        <v>DISTRITO NACIONAL</v>
      </c>
      <c r="B123" s="137" t="s">
        <v>2648</v>
      </c>
      <c r="C123" s="110">
        <v>44373.354421296295</v>
      </c>
      <c r="D123" s="110" t="s">
        <v>2449</v>
      </c>
      <c r="E123" s="133">
        <v>958</v>
      </c>
      <c r="F123" s="116" t="str">
        <f>VLOOKUP(E123,VIP!$A$2:$O13966,2,0)</f>
        <v>DRBR958</v>
      </c>
      <c r="G123" s="116" t="str">
        <f>VLOOKUP(E123,'LISTADO ATM'!$A$2:$B$897,2,0)</f>
        <v xml:space="preserve">ATM Olé Aut. San Isidro </v>
      </c>
      <c r="H123" s="116" t="str">
        <f>VLOOKUP(E123,VIP!$A$2:$O18927,7,FALSE)</f>
        <v>Si</v>
      </c>
      <c r="I123" s="116" t="str">
        <f>VLOOKUP(E123,VIP!$A$2:$O10892,8,FALSE)</f>
        <v>Si</v>
      </c>
      <c r="J123" s="116" t="str">
        <f>VLOOKUP(E123,VIP!$A$2:$O10842,8,FALSE)</f>
        <v>Si</v>
      </c>
      <c r="K123" s="116" t="str">
        <f>VLOOKUP(E123,VIP!$A$2:$O14416,6,0)</f>
        <v>NO</v>
      </c>
      <c r="L123" s="141" t="s">
        <v>2418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2418</v>
      </c>
    </row>
    <row r="124" spans="1:17" ht="18" x14ac:dyDescent="0.25">
      <c r="A124" s="116" t="str">
        <f>VLOOKUP(E124,'LISTADO ATM'!$A$2:$C$898,3,0)</f>
        <v>DISTRITO NACIONAL</v>
      </c>
      <c r="B124" s="137">
        <v>3335933134</v>
      </c>
      <c r="C124" s="110">
        <v>44372.82167824074</v>
      </c>
      <c r="D124" s="110" t="s">
        <v>2449</v>
      </c>
      <c r="E124" s="133">
        <v>620</v>
      </c>
      <c r="F124" s="116" t="str">
        <f>VLOOKUP(E124,VIP!$A$2:$O13952,2,0)</f>
        <v>DRBR620</v>
      </c>
      <c r="G124" s="116" t="str">
        <f>VLOOKUP(E124,'LISTADO ATM'!$A$2:$B$897,2,0)</f>
        <v xml:space="preserve">ATM Ministerio de Medio Ambiente </v>
      </c>
      <c r="H124" s="116" t="str">
        <f>VLOOKUP(E124,VIP!$A$2:$O18913,7,FALSE)</f>
        <v>Si</v>
      </c>
      <c r="I124" s="116" t="str">
        <f>VLOOKUP(E124,VIP!$A$2:$O10878,8,FALSE)</f>
        <v>No</v>
      </c>
      <c r="J124" s="116" t="str">
        <f>VLOOKUP(E124,VIP!$A$2:$O10828,8,FALSE)</f>
        <v>No</v>
      </c>
      <c r="K124" s="116" t="str">
        <f>VLOOKUP(E124,VIP!$A$2:$O14402,6,0)</f>
        <v>NO</v>
      </c>
      <c r="L124" s="141" t="s">
        <v>2418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8" x14ac:dyDescent="0.25">
      <c r="A125" s="116" t="str">
        <f>VLOOKUP(E125,'LISTADO ATM'!$A$2:$C$898,3,0)</f>
        <v>DISTRITO NACIONAL</v>
      </c>
      <c r="B125" s="137">
        <v>3335932722</v>
      </c>
      <c r="C125" s="110">
        <v>44372.55300925926</v>
      </c>
      <c r="D125" s="110" t="s">
        <v>2470</v>
      </c>
      <c r="E125" s="133">
        <v>514</v>
      </c>
      <c r="F125" s="116" t="str">
        <f>VLOOKUP(E125,VIP!$A$2:$O13942,2,0)</f>
        <v>DRBR514</v>
      </c>
      <c r="G125" s="116" t="str">
        <f>VLOOKUP(E125,'LISTADO ATM'!$A$2:$B$897,2,0)</f>
        <v>ATM Autoservicio Charles de Gaulle</v>
      </c>
      <c r="H125" s="116" t="str">
        <f>VLOOKUP(E125,VIP!$A$2:$O18903,7,FALSE)</f>
        <v>Si</v>
      </c>
      <c r="I125" s="116" t="str">
        <f>VLOOKUP(E125,VIP!$A$2:$O10868,8,FALSE)</f>
        <v>No</v>
      </c>
      <c r="J125" s="116" t="str">
        <f>VLOOKUP(E125,VIP!$A$2:$O10818,8,FALSE)</f>
        <v>No</v>
      </c>
      <c r="K125" s="116" t="str">
        <f>VLOOKUP(E125,VIP!$A$2:$O14392,6,0)</f>
        <v>NO</v>
      </c>
      <c r="L125" s="141" t="s">
        <v>2418</v>
      </c>
      <c r="M125" s="109" t="s">
        <v>2446</v>
      </c>
      <c r="N125" s="109" t="s">
        <v>2558</v>
      </c>
      <c r="O125" s="116" t="s">
        <v>2455</v>
      </c>
      <c r="P125" s="116"/>
      <c r="Q125" s="109" t="s">
        <v>2418</v>
      </c>
    </row>
    <row r="126" spans="1:17" ht="18" x14ac:dyDescent="0.25">
      <c r="A126" s="116" t="str">
        <f>VLOOKUP(E126,'LISTADO ATM'!$A$2:$C$898,3,0)</f>
        <v>DISTRITO NACIONAL</v>
      </c>
      <c r="B126" s="137" t="s">
        <v>2711</v>
      </c>
      <c r="C126" s="110">
        <v>44373.79005787037</v>
      </c>
      <c r="D126" s="110" t="s">
        <v>2449</v>
      </c>
      <c r="E126" s="133">
        <v>331</v>
      </c>
      <c r="F126" s="116" t="str">
        <f>VLOOKUP(E126,VIP!$A$2:$O13923,2,0)</f>
        <v>DRBR331</v>
      </c>
      <c r="G126" s="116" t="str">
        <f>VLOOKUP(E126,'LISTADO ATM'!$A$2:$B$897,2,0)</f>
        <v>ATM Ayuntamiento Sto. Dgo. Este</v>
      </c>
      <c r="H126" s="116" t="str">
        <f>VLOOKUP(E126,VIP!$A$2:$O18806,7,FALSE)</f>
        <v>N/A</v>
      </c>
      <c r="I126" s="116" t="str">
        <f>VLOOKUP(E126,VIP!$A$2:$O10771,8,FALSE)</f>
        <v>N/A</v>
      </c>
      <c r="J126" s="116" t="str">
        <f>VLOOKUP(E126,VIP!$A$2:$O10721,8,FALSE)</f>
        <v>N/A</v>
      </c>
      <c r="K126" s="116" t="str">
        <f>VLOOKUP(E126,VIP!$A$2:$O14295,6,0)</f>
        <v>NO</v>
      </c>
      <c r="L126" s="141" t="s">
        <v>2418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2418</v>
      </c>
    </row>
    <row r="127" spans="1:17" ht="18" x14ac:dyDescent="0.25">
      <c r="A127" s="116" t="str">
        <f>VLOOKUP(E127,'LISTADO ATM'!$A$2:$C$898,3,0)</f>
        <v>SUR</v>
      </c>
      <c r="B127" s="137" t="s">
        <v>2712</v>
      </c>
      <c r="C127" s="110">
        <v>44373.785127314812</v>
      </c>
      <c r="D127" s="110" t="s">
        <v>2449</v>
      </c>
      <c r="E127" s="133">
        <v>512</v>
      </c>
      <c r="F127" s="116" t="str">
        <f>VLOOKUP(E127,VIP!$A$2:$O13924,2,0)</f>
        <v>DRBR512</v>
      </c>
      <c r="G127" s="116" t="str">
        <f>VLOOKUP(E127,'LISTADO ATM'!$A$2:$B$897,2,0)</f>
        <v>ATM Plaza Jesús Ferreira</v>
      </c>
      <c r="H127" s="116" t="str">
        <f>VLOOKUP(E127,VIP!$A$2:$O18807,7,FALSE)</f>
        <v>N/A</v>
      </c>
      <c r="I127" s="116" t="str">
        <f>VLOOKUP(E127,VIP!$A$2:$O10772,8,FALSE)</f>
        <v>N/A</v>
      </c>
      <c r="J127" s="116" t="str">
        <f>VLOOKUP(E127,VIP!$A$2:$O10722,8,FALSE)</f>
        <v>N/A</v>
      </c>
      <c r="K127" s="116" t="str">
        <f>VLOOKUP(E127,VIP!$A$2:$O14296,6,0)</f>
        <v>N/A</v>
      </c>
      <c r="L127" s="141" t="s">
        <v>2418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2418</v>
      </c>
    </row>
    <row r="128" spans="1:17" ht="18" x14ac:dyDescent="0.25">
      <c r="A128" s="116" t="str">
        <f>VLOOKUP(E128,'LISTADO ATM'!$A$2:$C$898,3,0)</f>
        <v>DISTRITO NACIONAL</v>
      </c>
      <c r="B128" s="137" t="s">
        <v>2725</v>
      </c>
      <c r="C128" s="110">
        <v>44373.698530092595</v>
      </c>
      <c r="D128" s="110" t="s">
        <v>2449</v>
      </c>
      <c r="E128" s="133">
        <v>590</v>
      </c>
      <c r="F128" s="116" t="str">
        <f>VLOOKUP(E128,VIP!$A$2:$O13937,2,0)</f>
        <v>DRBR177</v>
      </c>
      <c r="G128" s="116" t="str">
        <f>VLOOKUP(E128,'LISTADO ATM'!$A$2:$B$897,2,0)</f>
        <v xml:space="preserve">ATM Olé Aut. Las Américas </v>
      </c>
      <c r="H128" s="116" t="str">
        <f>VLOOKUP(E128,VIP!$A$2:$O18820,7,FALSE)</f>
        <v>Si</v>
      </c>
      <c r="I128" s="116" t="str">
        <f>VLOOKUP(E128,VIP!$A$2:$O10785,8,FALSE)</f>
        <v>Si</v>
      </c>
      <c r="J128" s="116" t="str">
        <f>VLOOKUP(E128,VIP!$A$2:$O10735,8,FALSE)</f>
        <v>Si</v>
      </c>
      <c r="K128" s="116" t="str">
        <f>VLOOKUP(E128,VIP!$A$2:$O14309,6,0)</f>
        <v>SI</v>
      </c>
      <c r="L128" s="141" t="s">
        <v>2418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2418</v>
      </c>
    </row>
    <row r="129" spans="1:17" ht="18" x14ac:dyDescent="0.25">
      <c r="A129" s="116" t="str">
        <f>VLOOKUP(E129,'LISTADO ATM'!$A$2:$C$898,3,0)</f>
        <v>NORTE</v>
      </c>
      <c r="B129" s="137" t="s">
        <v>2640</v>
      </c>
      <c r="C129" s="110">
        <v>44373.392094907409</v>
      </c>
      <c r="D129" s="110" t="s">
        <v>2181</v>
      </c>
      <c r="E129" s="133">
        <v>986</v>
      </c>
      <c r="F129" s="116" t="str">
        <f>VLOOKUP(E129,VIP!$A$2:$O13958,2,0)</f>
        <v>DRBR986</v>
      </c>
      <c r="G129" s="116" t="str">
        <f>VLOOKUP(E129,'LISTADO ATM'!$A$2:$B$897,2,0)</f>
        <v xml:space="preserve">ATM S/M Jumbo (La Vega) </v>
      </c>
      <c r="H129" s="116" t="str">
        <f>VLOOKUP(E129,VIP!$A$2:$O18919,7,FALSE)</f>
        <v>Si</v>
      </c>
      <c r="I129" s="116" t="str">
        <f>VLOOKUP(E129,VIP!$A$2:$O10884,8,FALSE)</f>
        <v>Si</v>
      </c>
      <c r="J129" s="116" t="str">
        <f>VLOOKUP(E129,VIP!$A$2:$O10834,8,FALSE)</f>
        <v>Si</v>
      </c>
      <c r="K129" s="116" t="str">
        <f>VLOOKUP(E129,VIP!$A$2:$O14408,6,0)</f>
        <v>NO</v>
      </c>
      <c r="L129" s="141" t="s">
        <v>2466</v>
      </c>
      <c r="M129" s="160" t="s">
        <v>2550</v>
      </c>
      <c r="N129" s="109" t="s">
        <v>2453</v>
      </c>
      <c r="O129" s="116" t="s">
        <v>2585</v>
      </c>
      <c r="P129" s="116" t="s">
        <v>2655</v>
      </c>
      <c r="Q129" s="161">
        <v>44373.432916666665</v>
      </c>
    </row>
    <row r="130" spans="1:17" ht="18" x14ac:dyDescent="0.25">
      <c r="A130" s="116" t="str">
        <f>VLOOKUP(E130,'LISTADO ATM'!$A$2:$C$898,3,0)</f>
        <v>SUR</v>
      </c>
      <c r="B130" s="137" t="s">
        <v>2651</v>
      </c>
      <c r="C130" s="110">
        <v>44373.306875000002</v>
      </c>
      <c r="D130" s="110" t="s">
        <v>2180</v>
      </c>
      <c r="E130" s="133">
        <v>48</v>
      </c>
      <c r="F130" s="116" t="str">
        <f>VLOOKUP(E130,VIP!$A$2:$O13969,2,0)</f>
        <v>DRBR048</v>
      </c>
      <c r="G130" s="116" t="str">
        <f>VLOOKUP(E130,'LISTADO ATM'!$A$2:$B$897,2,0)</f>
        <v xml:space="preserve">ATM Autoservicio Neiba I </v>
      </c>
      <c r="H130" s="116" t="str">
        <f>VLOOKUP(E130,VIP!$A$2:$O18930,7,FALSE)</f>
        <v>Si</v>
      </c>
      <c r="I130" s="116" t="str">
        <f>VLOOKUP(E130,VIP!$A$2:$O10895,8,FALSE)</f>
        <v>Si</v>
      </c>
      <c r="J130" s="116" t="str">
        <f>VLOOKUP(E130,VIP!$A$2:$O10845,8,FALSE)</f>
        <v>Si</v>
      </c>
      <c r="K130" s="116" t="str">
        <f>VLOOKUP(E130,VIP!$A$2:$O14419,6,0)</f>
        <v>SI</v>
      </c>
      <c r="L130" s="141" t="s">
        <v>2466</v>
      </c>
      <c r="M130" s="160" t="s">
        <v>2550</v>
      </c>
      <c r="N130" s="109" t="s">
        <v>2453</v>
      </c>
      <c r="O130" s="116" t="s">
        <v>2455</v>
      </c>
      <c r="P130" s="116"/>
      <c r="Q130" s="161">
        <v>44373.433611111112</v>
      </c>
    </row>
    <row r="131" spans="1:17" ht="18" x14ac:dyDescent="0.25">
      <c r="A131" s="116" t="str">
        <f>VLOOKUP(E131,'LISTADO ATM'!$A$2:$C$898,3,0)</f>
        <v>ESTE</v>
      </c>
      <c r="B131" s="137">
        <v>3335933146</v>
      </c>
      <c r="C131" s="110">
        <v>44372.940057870372</v>
      </c>
      <c r="D131" s="110" t="s">
        <v>2180</v>
      </c>
      <c r="E131" s="133">
        <v>268</v>
      </c>
      <c r="F131" s="116" t="str">
        <f>VLOOKUP(E131,VIP!$A$2:$O13949,2,0)</f>
        <v>DRBR268</v>
      </c>
      <c r="G131" s="116" t="str">
        <f>VLOOKUP(E131,'LISTADO ATM'!$A$2:$B$897,2,0)</f>
        <v xml:space="preserve">ATM Autobanco La Altagracia (Higuey) </v>
      </c>
      <c r="H131" s="116" t="str">
        <f>VLOOKUP(E131,VIP!$A$2:$O18910,7,FALSE)</f>
        <v>Si</v>
      </c>
      <c r="I131" s="116" t="str">
        <f>VLOOKUP(E131,VIP!$A$2:$O10875,8,FALSE)</f>
        <v>Si</v>
      </c>
      <c r="J131" s="116" t="str">
        <f>VLOOKUP(E131,VIP!$A$2:$O10825,8,FALSE)</f>
        <v>Si</v>
      </c>
      <c r="K131" s="116" t="str">
        <f>VLOOKUP(E131,VIP!$A$2:$O14399,6,0)</f>
        <v>NO</v>
      </c>
      <c r="L131" s="141" t="s">
        <v>2466</v>
      </c>
      <c r="M131" s="160" t="s">
        <v>2550</v>
      </c>
      <c r="N131" s="109" t="s">
        <v>2453</v>
      </c>
      <c r="O131" s="116" t="s">
        <v>2455</v>
      </c>
      <c r="P131" s="116"/>
      <c r="Q131" s="161">
        <v>44373.429444444446</v>
      </c>
    </row>
    <row r="132" spans="1:17" s="117" customFormat="1" ht="18" x14ac:dyDescent="0.25">
      <c r="A132" s="116" t="str">
        <f>VLOOKUP(E132,'LISTADO ATM'!$A$2:$C$898,3,0)</f>
        <v>DISTRITO NACIONAL</v>
      </c>
      <c r="B132" s="137">
        <v>3335933090</v>
      </c>
      <c r="C132" s="110">
        <v>44372.739224537036</v>
      </c>
      <c r="D132" s="110" t="s">
        <v>2180</v>
      </c>
      <c r="E132" s="133">
        <v>31</v>
      </c>
      <c r="F132" s="116" t="str">
        <f>VLOOKUP(E132,VIP!$A$2:$O13931,2,0)</f>
        <v>DRBR031</v>
      </c>
      <c r="G132" s="116" t="str">
        <f>VLOOKUP(E132,'LISTADO ATM'!$A$2:$B$897,2,0)</f>
        <v xml:space="preserve">ATM Oficina San Martín I </v>
      </c>
      <c r="H132" s="116" t="str">
        <f>VLOOKUP(E132,VIP!$A$2:$O18892,7,FALSE)</f>
        <v>Si</v>
      </c>
      <c r="I132" s="116" t="str">
        <f>VLOOKUP(E132,VIP!$A$2:$O10857,8,FALSE)</f>
        <v>Si</v>
      </c>
      <c r="J132" s="116" t="str">
        <f>VLOOKUP(E132,VIP!$A$2:$O10807,8,FALSE)</f>
        <v>Si</v>
      </c>
      <c r="K132" s="116" t="str">
        <f>VLOOKUP(E132,VIP!$A$2:$O14381,6,0)</f>
        <v>NO</v>
      </c>
      <c r="L132" s="141" t="s">
        <v>2466</v>
      </c>
      <c r="M132" s="160" t="s">
        <v>2550</v>
      </c>
      <c r="N132" s="109" t="s">
        <v>2453</v>
      </c>
      <c r="O132" s="116" t="s">
        <v>2455</v>
      </c>
      <c r="P132" s="116"/>
      <c r="Q132" s="161">
        <v>44373.56</v>
      </c>
    </row>
    <row r="133" spans="1:17" s="117" customFormat="1" ht="18" x14ac:dyDescent="0.25">
      <c r="A133" s="116" t="str">
        <f>VLOOKUP(E133,'LISTADO ATM'!$A$2:$C$898,3,0)</f>
        <v>NORTE</v>
      </c>
      <c r="B133" s="137">
        <v>3335933077</v>
      </c>
      <c r="C133" s="110">
        <v>44372.728194444448</v>
      </c>
      <c r="D133" s="110" t="s">
        <v>2181</v>
      </c>
      <c r="E133" s="133">
        <v>372</v>
      </c>
      <c r="F133" s="116" t="str">
        <f>VLOOKUP(E133,VIP!$A$2:$O13936,2,0)</f>
        <v>DRBR372</v>
      </c>
      <c r="G133" s="116" t="str">
        <f>VLOOKUP(E133,'LISTADO ATM'!$A$2:$B$897,2,0)</f>
        <v>ATM Oficina Sánchez II</v>
      </c>
      <c r="H133" s="116" t="str">
        <f>VLOOKUP(E133,VIP!$A$2:$O18897,7,FALSE)</f>
        <v>N/A</v>
      </c>
      <c r="I133" s="116" t="str">
        <f>VLOOKUP(E133,VIP!$A$2:$O10862,8,FALSE)</f>
        <v>N/A</v>
      </c>
      <c r="J133" s="116" t="str">
        <f>VLOOKUP(E133,VIP!$A$2:$O10812,8,FALSE)</f>
        <v>N/A</v>
      </c>
      <c r="K133" s="116" t="str">
        <f>VLOOKUP(E133,VIP!$A$2:$O14386,6,0)</f>
        <v>N/A</v>
      </c>
      <c r="L133" s="141" t="s">
        <v>2466</v>
      </c>
      <c r="M133" s="160" t="s">
        <v>2550</v>
      </c>
      <c r="N133" s="109" t="s">
        <v>2453</v>
      </c>
      <c r="O133" s="116" t="s">
        <v>2567</v>
      </c>
      <c r="P133" s="116"/>
      <c r="Q133" s="161">
        <v>44373.423194444447</v>
      </c>
    </row>
    <row r="134" spans="1:17" s="117" customFormat="1" ht="18" x14ac:dyDescent="0.25">
      <c r="A134" s="116" t="str">
        <f>VLOOKUP(E134,'LISTADO ATM'!$A$2:$C$898,3,0)</f>
        <v>NORTE</v>
      </c>
      <c r="B134" s="137">
        <v>3335933073</v>
      </c>
      <c r="C134" s="110">
        <v>44372.726064814815</v>
      </c>
      <c r="D134" s="110" t="s">
        <v>2181</v>
      </c>
      <c r="E134" s="133">
        <v>987</v>
      </c>
      <c r="F134" s="116" t="str">
        <f>VLOOKUP(E134,VIP!$A$2:$O13937,2,0)</f>
        <v>DRBR987</v>
      </c>
      <c r="G134" s="116" t="str">
        <f>VLOOKUP(E134,'LISTADO ATM'!$A$2:$B$897,2,0)</f>
        <v xml:space="preserve">ATM S/M Jumbo (Moca) </v>
      </c>
      <c r="H134" s="116" t="str">
        <f>VLOOKUP(E134,VIP!$A$2:$O18898,7,FALSE)</f>
        <v>Si</v>
      </c>
      <c r="I134" s="116" t="str">
        <f>VLOOKUP(E134,VIP!$A$2:$O10863,8,FALSE)</f>
        <v>Si</v>
      </c>
      <c r="J134" s="116" t="str">
        <f>VLOOKUP(E134,VIP!$A$2:$O10813,8,FALSE)</f>
        <v>Si</v>
      </c>
      <c r="K134" s="116" t="str">
        <f>VLOOKUP(E134,VIP!$A$2:$O14387,6,0)</f>
        <v>NO</v>
      </c>
      <c r="L134" s="141" t="s">
        <v>2466</v>
      </c>
      <c r="M134" s="160" t="s">
        <v>2550</v>
      </c>
      <c r="N134" s="109" t="s">
        <v>2453</v>
      </c>
      <c r="O134" s="116" t="s">
        <v>2567</v>
      </c>
      <c r="P134" s="116"/>
      <c r="Q134" s="161">
        <v>44373.555138888885</v>
      </c>
    </row>
    <row r="135" spans="1:17" s="117" customFormat="1" ht="18" x14ac:dyDescent="0.25">
      <c r="A135" s="116" t="str">
        <f>VLOOKUP(E135,'LISTADO ATM'!$A$2:$C$898,3,0)</f>
        <v>NORTE</v>
      </c>
      <c r="B135" s="137">
        <v>3335933071</v>
      </c>
      <c r="C135" s="110">
        <v>44372.724131944444</v>
      </c>
      <c r="D135" s="110" t="s">
        <v>2181</v>
      </c>
      <c r="E135" s="133">
        <v>941</v>
      </c>
      <c r="F135" s="116" t="str">
        <f>VLOOKUP(E135,VIP!$A$2:$O13938,2,0)</f>
        <v>DRBR941</v>
      </c>
      <c r="G135" s="116" t="str">
        <f>VLOOKUP(E135,'LISTADO ATM'!$A$2:$B$897,2,0)</f>
        <v xml:space="preserve">ATM Estación Next (Puerto Plata) </v>
      </c>
      <c r="H135" s="116" t="str">
        <f>VLOOKUP(E135,VIP!$A$2:$O18899,7,FALSE)</f>
        <v>Si</v>
      </c>
      <c r="I135" s="116" t="str">
        <f>VLOOKUP(E135,VIP!$A$2:$O10864,8,FALSE)</f>
        <v>Si</v>
      </c>
      <c r="J135" s="116" t="str">
        <f>VLOOKUP(E135,VIP!$A$2:$O10814,8,FALSE)</f>
        <v>Si</v>
      </c>
      <c r="K135" s="116" t="str">
        <f>VLOOKUP(E135,VIP!$A$2:$O14388,6,0)</f>
        <v>NO</v>
      </c>
      <c r="L135" s="141" t="s">
        <v>2466</v>
      </c>
      <c r="M135" s="160" t="s">
        <v>2550</v>
      </c>
      <c r="N135" s="109" t="s">
        <v>2453</v>
      </c>
      <c r="O135" s="116" t="s">
        <v>2567</v>
      </c>
      <c r="P135" s="116"/>
      <c r="Q135" s="161">
        <v>44373.546111111114</v>
      </c>
    </row>
    <row r="136" spans="1:17" s="117" customFormat="1" ht="18" x14ac:dyDescent="0.25">
      <c r="A136" s="116" t="str">
        <f>VLOOKUP(E136,'LISTADO ATM'!$A$2:$C$898,3,0)</f>
        <v>NORTE</v>
      </c>
      <c r="B136" s="137">
        <v>3335932873</v>
      </c>
      <c r="C136" s="110">
        <v>44372.621307870373</v>
      </c>
      <c r="D136" s="110" t="s">
        <v>2181</v>
      </c>
      <c r="E136" s="133">
        <v>741</v>
      </c>
      <c r="F136" s="116" t="str">
        <f>VLOOKUP(E136,VIP!$A$2:$O13928,2,0)</f>
        <v>DRBR460</v>
      </c>
      <c r="G136" s="116" t="str">
        <f>VLOOKUP(E136,'LISTADO ATM'!$A$2:$B$897,2,0)</f>
        <v>ATM CURNE UASD San Francisco de Macorís</v>
      </c>
      <c r="H136" s="116" t="str">
        <f>VLOOKUP(E136,VIP!$A$2:$O18889,7,FALSE)</f>
        <v>Si</v>
      </c>
      <c r="I136" s="116" t="str">
        <f>VLOOKUP(E136,VIP!$A$2:$O10854,8,FALSE)</f>
        <v>Si</v>
      </c>
      <c r="J136" s="116" t="str">
        <f>VLOOKUP(E136,VIP!$A$2:$O10804,8,FALSE)</f>
        <v>Si</v>
      </c>
      <c r="K136" s="116" t="str">
        <f>VLOOKUP(E136,VIP!$A$2:$O14378,6,0)</f>
        <v>NO</v>
      </c>
      <c r="L136" s="141" t="s">
        <v>2466</v>
      </c>
      <c r="M136" s="160" t="s">
        <v>2550</v>
      </c>
      <c r="N136" s="109" t="s">
        <v>2453</v>
      </c>
      <c r="O136" s="116" t="s">
        <v>2455</v>
      </c>
      <c r="P136" s="116" t="s">
        <v>2655</v>
      </c>
      <c r="Q136" s="161">
        <v>44373.395833333336</v>
      </c>
    </row>
    <row r="137" spans="1:17" s="117" customFormat="1" ht="18" x14ac:dyDescent="0.25">
      <c r="A137" s="116" t="str">
        <f>VLOOKUP(E137,'LISTADO ATM'!$A$2:$C$898,3,0)</f>
        <v>DISTRITO NACIONAL</v>
      </c>
      <c r="B137" s="137">
        <v>3335932857</v>
      </c>
      <c r="C137" s="110">
        <v>44372.612847222219</v>
      </c>
      <c r="D137" s="110" t="s">
        <v>2180</v>
      </c>
      <c r="E137" s="133">
        <v>26</v>
      </c>
      <c r="F137" s="116" t="str">
        <f>VLOOKUP(E137,VIP!$A$2:$O13932,2,0)</f>
        <v>DRBR221</v>
      </c>
      <c r="G137" s="116" t="str">
        <f>VLOOKUP(E137,'LISTADO ATM'!$A$2:$B$897,2,0)</f>
        <v>ATM S/M Jumbo San Isidro</v>
      </c>
      <c r="H137" s="116" t="str">
        <f>VLOOKUP(E137,VIP!$A$2:$O18893,7,FALSE)</f>
        <v>Si</v>
      </c>
      <c r="I137" s="116" t="str">
        <f>VLOOKUP(E137,VIP!$A$2:$O10858,8,FALSE)</f>
        <v>Si</v>
      </c>
      <c r="J137" s="116" t="str">
        <f>VLOOKUP(E137,VIP!$A$2:$O10808,8,FALSE)</f>
        <v>Si</v>
      </c>
      <c r="K137" s="116" t="str">
        <f>VLOOKUP(E137,VIP!$A$2:$O14382,6,0)</f>
        <v>NO</v>
      </c>
      <c r="L137" s="141" t="s">
        <v>2466</v>
      </c>
      <c r="M137" s="160" t="s">
        <v>2550</v>
      </c>
      <c r="N137" s="109" t="s">
        <v>2453</v>
      </c>
      <c r="O137" s="116" t="s">
        <v>2567</v>
      </c>
      <c r="P137" s="116"/>
      <c r="Q137" s="161">
        <v>44373.610694444447</v>
      </c>
    </row>
    <row r="138" spans="1:17" s="117" customFormat="1" ht="18" x14ac:dyDescent="0.25">
      <c r="A138" s="116" t="str">
        <f>VLOOKUP(E138,'LISTADO ATM'!$A$2:$C$898,3,0)</f>
        <v>NORTE</v>
      </c>
      <c r="B138" s="137" t="s">
        <v>2694</v>
      </c>
      <c r="C138" s="110">
        <v>44373.602106481485</v>
      </c>
      <c r="D138" s="110" t="s">
        <v>2181</v>
      </c>
      <c r="E138" s="133">
        <v>796</v>
      </c>
      <c r="F138" s="116" t="str">
        <f>VLOOKUP(E138,VIP!$A$2:$O13968,2,0)</f>
        <v>DRBR155</v>
      </c>
      <c r="G138" s="116" t="str">
        <f>VLOOKUP(E138,'LISTADO ATM'!$A$2:$B$897,2,0)</f>
        <v xml:space="preserve">ATM Oficina Plaza Ventura (Nagua) </v>
      </c>
      <c r="H138" s="116" t="str">
        <f>VLOOKUP(E138,VIP!$A$2:$O18929,7,FALSE)</f>
        <v>Si</v>
      </c>
      <c r="I138" s="116" t="str">
        <f>VLOOKUP(E138,VIP!$A$2:$O10894,8,FALSE)</f>
        <v>Si</v>
      </c>
      <c r="J138" s="116" t="str">
        <f>VLOOKUP(E138,VIP!$A$2:$O10844,8,FALSE)</f>
        <v>Si</v>
      </c>
      <c r="K138" s="116" t="str">
        <f>VLOOKUP(E138,VIP!$A$2:$O14418,6,0)</f>
        <v>SI</v>
      </c>
      <c r="L138" s="141" t="s">
        <v>2466</v>
      </c>
      <c r="M138" s="109" t="s">
        <v>2446</v>
      </c>
      <c r="N138" s="109" t="s">
        <v>2453</v>
      </c>
      <c r="O138" s="116" t="s">
        <v>2585</v>
      </c>
      <c r="P138" s="116"/>
      <c r="Q138" s="109" t="s">
        <v>2466</v>
      </c>
    </row>
    <row r="139" spans="1:17" s="117" customFormat="1" ht="18" x14ac:dyDescent="0.25">
      <c r="A139" s="116" t="str">
        <f>VLOOKUP(E139,'LISTADO ATM'!$A$2:$C$898,3,0)</f>
        <v>NORTE</v>
      </c>
      <c r="B139" s="137" t="s">
        <v>2696</v>
      </c>
      <c r="C139" s="110">
        <v>44373.589467592596</v>
      </c>
      <c r="D139" s="110" t="s">
        <v>2181</v>
      </c>
      <c r="E139" s="133">
        <v>351</v>
      </c>
      <c r="F139" s="116" t="str">
        <f>VLOOKUP(E139,VIP!$A$2:$O13970,2,0)</f>
        <v>DRBR351</v>
      </c>
      <c r="G139" s="116" t="str">
        <f>VLOOKUP(E139,'LISTADO ATM'!$A$2:$B$897,2,0)</f>
        <v xml:space="preserve">ATM S/M José Luís (Puerto Plata) </v>
      </c>
      <c r="H139" s="116" t="str">
        <f>VLOOKUP(E139,VIP!$A$2:$O18931,7,FALSE)</f>
        <v>Si</v>
      </c>
      <c r="I139" s="116" t="str">
        <f>VLOOKUP(E139,VIP!$A$2:$O10896,8,FALSE)</f>
        <v>Si</v>
      </c>
      <c r="J139" s="116" t="str">
        <f>VLOOKUP(E139,VIP!$A$2:$O10846,8,FALSE)</f>
        <v>Si</v>
      </c>
      <c r="K139" s="116" t="str">
        <f>VLOOKUP(E139,VIP!$A$2:$O14420,6,0)</f>
        <v>NO</v>
      </c>
      <c r="L139" s="141" t="s">
        <v>2466</v>
      </c>
      <c r="M139" s="109" t="s">
        <v>2446</v>
      </c>
      <c r="N139" s="109" t="s">
        <v>2453</v>
      </c>
      <c r="O139" s="116" t="s">
        <v>2585</v>
      </c>
      <c r="P139" s="116"/>
      <c r="Q139" s="109" t="s">
        <v>2466</v>
      </c>
    </row>
    <row r="140" spans="1:17" s="117" customFormat="1" ht="18" x14ac:dyDescent="0.25">
      <c r="A140" s="116" t="str">
        <f>VLOOKUP(E140,'LISTADO ATM'!$A$2:$C$898,3,0)</f>
        <v>DISTRITO NACIONAL</v>
      </c>
      <c r="B140" s="137" t="s">
        <v>2700</v>
      </c>
      <c r="C140" s="110">
        <v>44373.581458333334</v>
      </c>
      <c r="D140" s="110" t="s">
        <v>2180</v>
      </c>
      <c r="E140" s="133">
        <v>875</v>
      </c>
      <c r="F140" s="116" t="str">
        <f>VLOOKUP(E140,VIP!$A$2:$O13974,2,0)</f>
        <v>DRBR875</v>
      </c>
      <c r="G140" s="116" t="str">
        <f>VLOOKUP(E140,'LISTADO ATM'!$A$2:$B$897,2,0)</f>
        <v xml:space="preserve">ATM Texaco Aut. Duarte KM 14 1/2 (Los Alcarrizos) </v>
      </c>
      <c r="H140" s="116" t="str">
        <f>VLOOKUP(E140,VIP!$A$2:$O18935,7,FALSE)</f>
        <v>Si</v>
      </c>
      <c r="I140" s="116" t="str">
        <f>VLOOKUP(E140,VIP!$A$2:$O10900,8,FALSE)</f>
        <v>Si</v>
      </c>
      <c r="J140" s="116" t="str">
        <f>VLOOKUP(E140,VIP!$A$2:$O10850,8,FALSE)</f>
        <v>Si</v>
      </c>
      <c r="K140" s="116" t="str">
        <f>VLOOKUP(E140,VIP!$A$2:$O14424,6,0)</f>
        <v>NO</v>
      </c>
      <c r="L140" s="141" t="s">
        <v>2466</v>
      </c>
      <c r="M140" s="109" t="s">
        <v>2446</v>
      </c>
      <c r="N140" s="109" t="s">
        <v>2453</v>
      </c>
      <c r="O140" s="116" t="s">
        <v>2455</v>
      </c>
      <c r="P140" s="116"/>
      <c r="Q140" s="109" t="s">
        <v>2466</v>
      </c>
    </row>
    <row r="141" spans="1:17" s="117" customFormat="1" ht="18" x14ac:dyDescent="0.25">
      <c r="A141" s="116" t="str">
        <f>VLOOKUP(E141,'LISTADO ATM'!$A$2:$C$898,3,0)</f>
        <v>NORTE</v>
      </c>
      <c r="B141" s="137" t="s">
        <v>2701</v>
      </c>
      <c r="C141" s="110">
        <v>44373.580972222226</v>
      </c>
      <c r="D141" s="110" t="s">
        <v>2181</v>
      </c>
      <c r="E141" s="133">
        <v>332</v>
      </c>
      <c r="F141" s="116" t="str">
        <f>VLOOKUP(E141,VIP!$A$2:$O13975,2,0)</f>
        <v>DRBR332</v>
      </c>
      <c r="G141" s="116" t="str">
        <f>VLOOKUP(E141,'LISTADO ATM'!$A$2:$B$897,2,0)</f>
        <v>ATM Estación Sigma (Cotuí)</v>
      </c>
      <c r="H141" s="116" t="str">
        <f>VLOOKUP(E141,VIP!$A$2:$O18936,7,FALSE)</f>
        <v>Si</v>
      </c>
      <c r="I141" s="116" t="str">
        <f>VLOOKUP(E141,VIP!$A$2:$O10901,8,FALSE)</f>
        <v>Si</v>
      </c>
      <c r="J141" s="116" t="str">
        <f>VLOOKUP(E141,VIP!$A$2:$O10851,8,FALSE)</f>
        <v>Si</v>
      </c>
      <c r="K141" s="116" t="str">
        <f>VLOOKUP(E141,VIP!$A$2:$O14425,6,0)</f>
        <v>NO</v>
      </c>
      <c r="L141" s="141" t="s">
        <v>2466</v>
      </c>
      <c r="M141" s="109" t="s">
        <v>2446</v>
      </c>
      <c r="N141" s="109" t="s">
        <v>2453</v>
      </c>
      <c r="O141" s="116" t="s">
        <v>2585</v>
      </c>
      <c r="P141" s="116"/>
      <c r="Q141" s="109" t="s">
        <v>2466</v>
      </c>
    </row>
    <row r="142" spans="1:17" s="117" customFormat="1" ht="18" x14ac:dyDescent="0.25">
      <c r="A142" s="116" t="str">
        <f>VLOOKUP(E142,'LISTADO ATM'!$A$2:$C$898,3,0)</f>
        <v>DISTRITO NACIONAL</v>
      </c>
      <c r="B142" s="137" t="s">
        <v>2702</v>
      </c>
      <c r="C142" s="110">
        <v>44373.580555555556</v>
      </c>
      <c r="D142" s="110" t="s">
        <v>2180</v>
      </c>
      <c r="E142" s="133">
        <v>515</v>
      </c>
      <c r="F142" s="116" t="str">
        <f>VLOOKUP(E142,VIP!$A$2:$O13976,2,0)</f>
        <v>DRBR515</v>
      </c>
      <c r="G142" s="116" t="str">
        <f>VLOOKUP(E142,'LISTADO ATM'!$A$2:$B$897,2,0)</f>
        <v xml:space="preserve">ATM Oficina Agora Mall I </v>
      </c>
      <c r="H142" s="116" t="str">
        <f>VLOOKUP(E142,VIP!$A$2:$O18937,7,FALSE)</f>
        <v>Si</v>
      </c>
      <c r="I142" s="116" t="str">
        <f>VLOOKUP(E142,VIP!$A$2:$O10902,8,FALSE)</f>
        <v>Si</v>
      </c>
      <c r="J142" s="116" t="str">
        <f>VLOOKUP(E142,VIP!$A$2:$O10852,8,FALSE)</f>
        <v>Si</v>
      </c>
      <c r="K142" s="116" t="str">
        <f>VLOOKUP(E142,VIP!$A$2:$O14426,6,0)</f>
        <v>SI</v>
      </c>
      <c r="L142" s="141" t="s">
        <v>2466</v>
      </c>
      <c r="M142" s="109" t="s">
        <v>2446</v>
      </c>
      <c r="N142" s="109" t="s">
        <v>2453</v>
      </c>
      <c r="O142" s="116" t="s">
        <v>2455</v>
      </c>
      <c r="P142" s="116"/>
      <c r="Q142" s="109" t="s">
        <v>2466</v>
      </c>
    </row>
    <row r="143" spans="1:17" s="117" customFormat="1" ht="18" x14ac:dyDescent="0.25">
      <c r="A143" s="116" t="str">
        <f>VLOOKUP(E143,'LISTADO ATM'!$A$2:$C$898,3,0)</f>
        <v>NORTE</v>
      </c>
      <c r="B143" s="137" t="s">
        <v>2677</v>
      </c>
      <c r="C143" s="110">
        <v>44373.449259259258</v>
      </c>
      <c r="D143" s="110" t="s">
        <v>2181</v>
      </c>
      <c r="E143" s="133">
        <v>402</v>
      </c>
      <c r="F143" s="116" t="str">
        <f>VLOOKUP(E143,VIP!$A$2:$O13963,2,0)</f>
        <v>DRBR402</v>
      </c>
      <c r="G143" s="116" t="str">
        <f>VLOOKUP(E143,'LISTADO ATM'!$A$2:$B$897,2,0)</f>
        <v xml:space="preserve">ATM La Sirena La Vega </v>
      </c>
      <c r="H143" s="116" t="str">
        <f>VLOOKUP(E143,VIP!$A$2:$O18924,7,FALSE)</f>
        <v>Si</v>
      </c>
      <c r="I143" s="116" t="str">
        <f>VLOOKUP(E143,VIP!$A$2:$O10889,8,FALSE)</f>
        <v>Si</v>
      </c>
      <c r="J143" s="116" t="str">
        <f>VLOOKUP(E143,VIP!$A$2:$O10839,8,FALSE)</f>
        <v>Si</v>
      </c>
      <c r="K143" s="116" t="str">
        <f>VLOOKUP(E143,VIP!$A$2:$O14413,6,0)</f>
        <v>NO</v>
      </c>
      <c r="L143" s="141" t="s">
        <v>2466</v>
      </c>
      <c r="M143" s="109" t="s">
        <v>2446</v>
      </c>
      <c r="N143" s="109" t="s">
        <v>2453</v>
      </c>
      <c r="O143" s="116" t="s">
        <v>2585</v>
      </c>
      <c r="P143" s="116"/>
      <c r="Q143" s="109" t="s">
        <v>2466</v>
      </c>
    </row>
    <row r="144" spans="1:17" s="117" customFormat="1" ht="18" x14ac:dyDescent="0.25">
      <c r="A144" s="116" t="str">
        <f>VLOOKUP(E144,'LISTADO ATM'!$A$2:$C$898,3,0)</f>
        <v>DISTRITO NACIONAL</v>
      </c>
      <c r="B144" s="137">
        <v>3335933096</v>
      </c>
      <c r="C144" s="110">
        <v>44372.747569444444</v>
      </c>
      <c r="D144" s="110" t="s">
        <v>2180</v>
      </c>
      <c r="E144" s="133">
        <v>407</v>
      </c>
      <c r="F144" s="116" t="str">
        <f>VLOOKUP(E144,VIP!$A$2:$O13929,2,0)</f>
        <v>DRBR407</v>
      </c>
      <c r="G144" s="116" t="str">
        <f>VLOOKUP(E144,'LISTADO ATM'!$A$2:$B$897,2,0)</f>
        <v xml:space="preserve">ATM Multicentro La Sirena Villa Mella </v>
      </c>
      <c r="H144" s="116" t="str">
        <f>VLOOKUP(E144,VIP!$A$2:$O18890,7,FALSE)</f>
        <v>Si</v>
      </c>
      <c r="I144" s="116" t="str">
        <f>VLOOKUP(E144,VIP!$A$2:$O10855,8,FALSE)</f>
        <v>Si</v>
      </c>
      <c r="J144" s="116" t="str">
        <f>VLOOKUP(E144,VIP!$A$2:$O10805,8,FALSE)</f>
        <v>Si</v>
      </c>
      <c r="K144" s="116" t="str">
        <f>VLOOKUP(E144,VIP!$A$2:$O14379,6,0)</f>
        <v>NO</v>
      </c>
      <c r="L144" s="141" t="s">
        <v>2466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2466</v>
      </c>
    </row>
    <row r="145" spans="1:17" s="117" customFormat="1" ht="18" x14ac:dyDescent="0.25">
      <c r="A145" s="116" t="str">
        <f>VLOOKUP(E145,'LISTADO ATM'!$A$2:$C$898,3,0)</f>
        <v>SUR</v>
      </c>
      <c r="B145" s="137">
        <v>3335933082</v>
      </c>
      <c r="C145" s="110">
        <v>44372.730636574073</v>
      </c>
      <c r="D145" s="110" t="s">
        <v>2180</v>
      </c>
      <c r="E145" s="133">
        <v>584</v>
      </c>
      <c r="F145" s="116" t="str">
        <f>VLOOKUP(E145,VIP!$A$2:$O13934,2,0)</f>
        <v>DRBR404</v>
      </c>
      <c r="G145" s="116" t="str">
        <f>VLOOKUP(E145,'LISTADO ATM'!$A$2:$B$897,2,0)</f>
        <v xml:space="preserve">ATM Oficina San Cristóbal I </v>
      </c>
      <c r="H145" s="116" t="str">
        <f>VLOOKUP(E145,VIP!$A$2:$O18895,7,FALSE)</f>
        <v>Si</v>
      </c>
      <c r="I145" s="116" t="str">
        <f>VLOOKUP(E145,VIP!$A$2:$O10860,8,FALSE)</f>
        <v>Si</v>
      </c>
      <c r="J145" s="116" t="str">
        <f>VLOOKUP(E145,VIP!$A$2:$O10810,8,FALSE)</f>
        <v>Si</v>
      </c>
      <c r="K145" s="116" t="str">
        <f>VLOOKUP(E145,VIP!$A$2:$O14384,6,0)</f>
        <v>SI</v>
      </c>
      <c r="L145" s="141" t="s">
        <v>2466</v>
      </c>
      <c r="M145" s="109" t="s">
        <v>2446</v>
      </c>
      <c r="N145" s="109" t="s">
        <v>2453</v>
      </c>
      <c r="O145" s="116" t="s">
        <v>2455</v>
      </c>
      <c r="P145" s="116"/>
      <c r="Q145" s="109" t="s">
        <v>2466</v>
      </c>
    </row>
    <row r="146" spans="1:17" s="117" customFormat="1" ht="18" x14ac:dyDescent="0.25">
      <c r="A146" s="116" t="str">
        <f>VLOOKUP(E146,'LISTADO ATM'!$A$2:$C$898,3,0)</f>
        <v>DISTRITO NACIONAL</v>
      </c>
      <c r="B146" s="137">
        <v>3335931601</v>
      </c>
      <c r="C146" s="110">
        <v>44371.642048611109</v>
      </c>
      <c r="D146" s="110" t="s">
        <v>2180</v>
      </c>
      <c r="E146" s="133">
        <v>648</v>
      </c>
      <c r="F146" s="116" t="str">
        <f>VLOOKUP(E146,VIP!$A$2:$O13932,2,0)</f>
        <v>DRBR190</v>
      </c>
      <c r="G146" s="116" t="str">
        <f>VLOOKUP(E146,'LISTADO ATM'!$A$2:$B$897,2,0)</f>
        <v xml:space="preserve">ATM Hermandad de Pensionados </v>
      </c>
      <c r="H146" s="116" t="str">
        <f>VLOOKUP(E146,VIP!$A$2:$O18893,7,FALSE)</f>
        <v>Si</v>
      </c>
      <c r="I146" s="116" t="str">
        <f>VLOOKUP(E146,VIP!$A$2:$O10858,8,FALSE)</f>
        <v>No</v>
      </c>
      <c r="J146" s="116" t="str">
        <f>VLOOKUP(E146,VIP!$A$2:$O10808,8,FALSE)</f>
        <v>No</v>
      </c>
      <c r="K146" s="116" t="str">
        <f>VLOOKUP(E146,VIP!$A$2:$O14382,6,0)</f>
        <v>NO</v>
      </c>
      <c r="L146" s="141" t="s">
        <v>2466</v>
      </c>
      <c r="M146" s="109" t="s">
        <v>2446</v>
      </c>
      <c r="N146" s="109" t="s">
        <v>2558</v>
      </c>
      <c r="O146" s="116" t="s">
        <v>2455</v>
      </c>
      <c r="P146" s="116"/>
      <c r="Q146" s="109" t="s">
        <v>2466</v>
      </c>
    </row>
    <row r="147" spans="1:17" s="117" customFormat="1" ht="18" x14ac:dyDescent="0.25">
      <c r="A147" s="116" t="str">
        <f>VLOOKUP(E147,'LISTADO ATM'!$A$2:$C$898,3,0)</f>
        <v>SUR</v>
      </c>
      <c r="B147" s="137" t="s">
        <v>2716</v>
      </c>
      <c r="C147" s="110">
        <v>44373.740717592591</v>
      </c>
      <c r="D147" s="110" t="s">
        <v>2180</v>
      </c>
      <c r="E147" s="133">
        <v>829</v>
      </c>
      <c r="F147" s="116" t="str">
        <f>VLOOKUP(E147,VIP!$A$2:$O13928,2,0)</f>
        <v>DRBR829</v>
      </c>
      <c r="G147" s="116" t="str">
        <f>VLOOKUP(E147,'LISTADO ATM'!$A$2:$B$897,2,0)</f>
        <v xml:space="preserve">ATM UNP Multicentro Sirena Baní </v>
      </c>
      <c r="H147" s="116" t="str">
        <f>VLOOKUP(E147,VIP!$A$2:$O18811,7,FALSE)</f>
        <v>Si</v>
      </c>
      <c r="I147" s="116" t="str">
        <f>VLOOKUP(E147,VIP!$A$2:$O10776,8,FALSE)</f>
        <v>Si</v>
      </c>
      <c r="J147" s="116" t="str">
        <f>VLOOKUP(E147,VIP!$A$2:$O10726,8,FALSE)</f>
        <v>Si</v>
      </c>
      <c r="K147" s="116" t="str">
        <f>VLOOKUP(E147,VIP!$A$2:$O14300,6,0)</f>
        <v>NO</v>
      </c>
      <c r="L147" s="141" t="s">
        <v>2730</v>
      </c>
      <c r="M147" s="109" t="s">
        <v>2446</v>
      </c>
      <c r="N147" s="109" t="s">
        <v>2453</v>
      </c>
      <c r="O147" s="116" t="s">
        <v>2455</v>
      </c>
      <c r="P147" s="116"/>
      <c r="Q147" s="109" t="s">
        <v>2730</v>
      </c>
    </row>
    <row r="148" spans="1:17" s="117" customFormat="1" ht="18" x14ac:dyDescent="0.25">
      <c r="A148" s="116" t="str">
        <f>VLOOKUP(E148,'LISTADO ATM'!$A$2:$C$898,3,0)</f>
        <v>NORTE</v>
      </c>
      <c r="B148" s="137" t="s">
        <v>2718</v>
      </c>
      <c r="C148" s="110">
        <v>44373.734178240738</v>
      </c>
      <c r="D148" s="110" t="s">
        <v>2181</v>
      </c>
      <c r="E148" s="133">
        <v>171</v>
      </c>
      <c r="F148" s="116" t="str">
        <f>VLOOKUP(E148,VIP!$A$2:$O13930,2,0)</f>
        <v>DRBR171</v>
      </c>
      <c r="G148" s="116" t="str">
        <f>VLOOKUP(E148,'LISTADO ATM'!$A$2:$B$897,2,0)</f>
        <v xml:space="preserve">ATM Oficina Moca </v>
      </c>
      <c r="H148" s="116" t="str">
        <f>VLOOKUP(E148,VIP!$A$2:$O18813,7,FALSE)</f>
        <v>Si</v>
      </c>
      <c r="I148" s="116" t="str">
        <f>VLOOKUP(E148,VIP!$A$2:$O10778,8,FALSE)</f>
        <v>Si</v>
      </c>
      <c r="J148" s="116" t="str">
        <f>VLOOKUP(E148,VIP!$A$2:$O10728,8,FALSE)</f>
        <v>Si</v>
      </c>
      <c r="K148" s="116" t="str">
        <f>VLOOKUP(E148,VIP!$A$2:$O14302,6,0)</f>
        <v>NO</v>
      </c>
      <c r="L148" s="141" t="s">
        <v>2730</v>
      </c>
      <c r="M148" s="109" t="s">
        <v>2446</v>
      </c>
      <c r="N148" s="109" t="s">
        <v>2453</v>
      </c>
      <c r="O148" s="116" t="s">
        <v>2567</v>
      </c>
      <c r="P148" s="116"/>
      <c r="Q148" s="109" t="s">
        <v>2730</v>
      </c>
    </row>
    <row r="149" spans="1:17" s="117" customFormat="1" ht="18" x14ac:dyDescent="0.25">
      <c r="A149" s="116" t="str">
        <f>VLOOKUP(E149,'LISTADO ATM'!$A$2:$C$898,3,0)</f>
        <v>NORTE</v>
      </c>
      <c r="B149" s="137" t="s">
        <v>2719</v>
      </c>
      <c r="C149" s="110">
        <v>44373.73300925926</v>
      </c>
      <c r="D149" s="110" t="s">
        <v>2181</v>
      </c>
      <c r="E149" s="133">
        <v>370</v>
      </c>
      <c r="F149" s="116" t="str">
        <f>VLOOKUP(E149,VIP!$A$2:$O13931,2,0)</f>
        <v>DRBR370</v>
      </c>
      <c r="G149" s="116" t="str">
        <f>VLOOKUP(E149,'LISTADO ATM'!$A$2:$B$897,2,0)</f>
        <v>ATM Oficina Cruce de Imbert II (puerto Plata)</v>
      </c>
      <c r="H149" s="116" t="str">
        <f>VLOOKUP(E149,VIP!$A$2:$O18814,7,FALSE)</f>
        <v>N/A</v>
      </c>
      <c r="I149" s="116" t="str">
        <f>VLOOKUP(E149,VIP!$A$2:$O10779,8,FALSE)</f>
        <v>N/A</v>
      </c>
      <c r="J149" s="116" t="str">
        <f>VLOOKUP(E149,VIP!$A$2:$O10729,8,FALSE)</f>
        <v>N/A</v>
      </c>
      <c r="K149" s="116" t="str">
        <f>VLOOKUP(E149,VIP!$A$2:$O14303,6,0)</f>
        <v>N/A</v>
      </c>
      <c r="L149" s="141" t="s">
        <v>2730</v>
      </c>
      <c r="M149" s="109" t="s">
        <v>2446</v>
      </c>
      <c r="N149" s="109" t="s">
        <v>2453</v>
      </c>
      <c r="O149" s="116" t="s">
        <v>2567</v>
      </c>
      <c r="P149" s="116"/>
      <c r="Q149" s="109" t="s">
        <v>2730</v>
      </c>
    </row>
  </sheetData>
  <autoFilter ref="A4:Q12">
    <sortState ref="A5:Q149">
      <sortCondition ref="L4:L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31 B150:B1048576">
    <cfRule type="duplicateValues" dxfId="282" priority="130848"/>
  </conditionalFormatting>
  <conditionalFormatting sqref="B36:B45 B67:B131 B150:B1048576">
    <cfRule type="duplicateValues" dxfId="281" priority="130858"/>
  </conditionalFormatting>
  <conditionalFormatting sqref="B36:B45">
    <cfRule type="duplicateValues" dxfId="280" priority="293"/>
  </conditionalFormatting>
  <conditionalFormatting sqref="B36:B45 B1:B4 B67:B131 B150:B1048576">
    <cfRule type="duplicateValues" dxfId="279" priority="274"/>
    <cfRule type="duplicateValues" dxfId="278" priority="275"/>
    <cfRule type="duplicateValues" dxfId="277" priority="276"/>
  </conditionalFormatting>
  <conditionalFormatting sqref="B36:B45">
    <cfRule type="duplicateValues" dxfId="276" priority="245"/>
  </conditionalFormatting>
  <conditionalFormatting sqref="E36:E45 E1:E4 E67:E131 E150:E1048576">
    <cfRule type="duplicateValues" dxfId="275" priority="131879"/>
    <cfRule type="duplicateValues" dxfId="274" priority="131880"/>
  </conditionalFormatting>
  <conditionalFormatting sqref="E36:E45 E1:E4 E67:E131 E150:E1048576">
    <cfRule type="duplicateValues" dxfId="273" priority="131885"/>
    <cfRule type="duplicateValues" dxfId="272" priority="131886"/>
    <cfRule type="duplicateValues" dxfId="271" priority="131887"/>
  </conditionalFormatting>
  <conditionalFormatting sqref="E36:E45 E1:E4 E67:E131 E150:E1048576">
    <cfRule type="duplicateValues" dxfId="270" priority="131894"/>
  </conditionalFormatting>
  <conditionalFormatting sqref="E36:E45 E67:E131 E150:E1048576">
    <cfRule type="duplicateValues" dxfId="269" priority="131897"/>
  </conditionalFormatting>
  <conditionalFormatting sqref="E36:E45">
    <cfRule type="duplicateValues" dxfId="268" priority="131899"/>
  </conditionalFormatting>
  <conditionalFormatting sqref="B13:B31">
    <cfRule type="duplicateValues" dxfId="267" priority="139"/>
  </conditionalFormatting>
  <conditionalFormatting sqref="B13:B31">
    <cfRule type="duplicateValues" dxfId="266" priority="136"/>
    <cfRule type="duplicateValues" dxfId="265" priority="137"/>
    <cfRule type="duplicateValues" dxfId="264" priority="138"/>
  </conditionalFormatting>
  <conditionalFormatting sqref="E10:E31">
    <cfRule type="duplicateValues" dxfId="263" priority="135"/>
  </conditionalFormatting>
  <conditionalFormatting sqref="E10:E31">
    <cfRule type="duplicateValues" dxfId="262" priority="133"/>
    <cfRule type="duplicateValues" dxfId="261" priority="134"/>
  </conditionalFormatting>
  <conditionalFormatting sqref="E10:E31">
    <cfRule type="duplicateValues" dxfId="260" priority="130"/>
    <cfRule type="duplicateValues" dxfId="259" priority="131"/>
    <cfRule type="duplicateValues" dxfId="258" priority="132"/>
  </conditionalFormatting>
  <conditionalFormatting sqref="B43">
    <cfRule type="duplicateValues" dxfId="257" priority="119"/>
  </conditionalFormatting>
  <conditionalFormatting sqref="B43">
    <cfRule type="duplicateValues" dxfId="256" priority="116"/>
    <cfRule type="duplicateValues" dxfId="255" priority="117"/>
    <cfRule type="duplicateValues" dxfId="254" priority="118"/>
  </conditionalFormatting>
  <conditionalFormatting sqref="E43">
    <cfRule type="duplicateValues" dxfId="253" priority="115"/>
  </conditionalFormatting>
  <conditionalFormatting sqref="E43">
    <cfRule type="duplicateValues" dxfId="252" priority="113"/>
    <cfRule type="duplicateValues" dxfId="251" priority="114"/>
  </conditionalFormatting>
  <conditionalFormatting sqref="E43">
    <cfRule type="duplicateValues" dxfId="250" priority="110"/>
    <cfRule type="duplicateValues" dxfId="249" priority="111"/>
    <cfRule type="duplicateValues" dxfId="248" priority="112"/>
  </conditionalFormatting>
  <conditionalFormatting sqref="B44:B45">
    <cfRule type="duplicateValues" dxfId="247" priority="109"/>
  </conditionalFormatting>
  <conditionalFormatting sqref="B44:B45">
    <cfRule type="duplicateValues" dxfId="246" priority="106"/>
    <cfRule type="duplicateValues" dxfId="245" priority="107"/>
    <cfRule type="duplicateValues" dxfId="244" priority="108"/>
  </conditionalFormatting>
  <conditionalFormatting sqref="E44:E45">
    <cfRule type="duplicateValues" dxfId="243" priority="105"/>
  </conditionalFormatting>
  <conditionalFormatting sqref="E44:E45">
    <cfRule type="duplicateValues" dxfId="242" priority="103"/>
    <cfRule type="duplicateValues" dxfId="241" priority="104"/>
  </conditionalFormatting>
  <conditionalFormatting sqref="E44:E45">
    <cfRule type="duplicateValues" dxfId="240" priority="100"/>
    <cfRule type="duplicateValues" dxfId="239" priority="101"/>
    <cfRule type="duplicateValues" dxfId="238" priority="102"/>
  </conditionalFormatting>
  <conditionalFormatting sqref="E5:E9">
    <cfRule type="duplicateValues" dxfId="237" priority="132495"/>
  </conditionalFormatting>
  <conditionalFormatting sqref="B5:B12">
    <cfRule type="duplicateValues" dxfId="236" priority="132496"/>
  </conditionalFormatting>
  <conditionalFormatting sqref="B5:B12">
    <cfRule type="duplicateValues" dxfId="235" priority="132497"/>
    <cfRule type="duplicateValues" dxfId="234" priority="132498"/>
    <cfRule type="duplicateValues" dxfId="233" priority="132499"/>
  </conditionalFormatting>
  <conditionalFormatting sqref="E5:E9">
    <cfRule type="duplicateValues" dxfId="232" priority="132500"/>
    <cfRule type="duplicateValues" dxfId="231" priority="132501"/>
  </conditionalFormatting>
  <conditionalFormatting sqref="E5:E9">
    <cfRule type="duplicateValues" dxfId="230" priority="132502"/>
    <cfRule type="duplicateValues" dxfId="229" priority="132503"/>
    <cfRule type="duplicateValues" dxfId="228" priority="132504"/>
  </conditionalFormatting>
  <conditionalFormatting sqref="B46:B61">
    <cfRule type="duplicateValues" dxfId="227" priority="99"/>
  </conditionalFormatting>
  <conditionalFormatting sqref="B46:B61">
    <cfRule type="duplicateValues" dxfId="226" priority="98"/>
  </conditionalFormatting>
  <conditionalFormatting sqref="B46:B61">
    <cfRule type="duplicateValues" dxfId="225" priority="97"/>
  </conditionalFormatting>
  <conditionalFormatting sqref="B46:B61">
    <cfRule type="duplicateValues" dxfId="224" priority="94"/>
    <cfRule type="duplicateValues" dxfId="223" priority="95"/>
    <cfRule type="duplicateValues" dxfId="222" priority="96"/>
  </conditionalFormatting>
  <conditionalFormatting sqref="B46:B61">
    <cfRule type="duplicateValues" dxfId="221" priority="93"/>
  </conditionalFormatting>
  <conditionalFormatting sqref="E46:E61">
    <cfRule type="duplicateValues" dxfId="220" priority="91"/>
    <cfRule type="duplicateValues" dxfId="219" priority="92"/>
  </conditionalFormatting>
  <conditionalFormatting sqref="E46:E61">
    <cfRule type="duplicateValues" dxfId="218" priority="88"/>
    <cfRule type="duplicateValues" dxfId="217" priority="89"/>
    <cfRule type="duplicateValues" dxfId="216" priority="90"/>
  </conditionalFormatting>
  <conditionalFormatting sqref="E46:E61">
    <cfRule type="duplicateValues" dxfId="215" priority="87"/>
  </conditionalFormatting>
  <conditionalFormatting sqref="E46:E61">
    <cfRule type="duplicateValues" dxfId="214" priority="86"/>
  </conditionalFormatting>
  <conditionalFormatting sqref="E46:E61">
    <cfRule type="duplicateValues" dxfId="213" priority="85"/>
  </conditionalFormatting>
  <conditionalFormatting sqref="B46:B61">
    <cfRule type="duplicateValues" dxfId="212" priority="84"/>
  </conditionalFormatting>
  <conditionalFormatting sqref="B46:B61">
    <cfRule type="duplicateValues" dxfId="211" priority="81"/>
    <cfRule type="duplicateValues" dxfId="210" priority="82"/>
    <cfRule type="duplicateValues" dxfId="209" priority="83"/>
  </conditionalFormatting>
  <conditionalFormatting sqref="E46:E61">
    <cfRule type="duplicateValues" dxfId="208" priority="80"/>
  </conditionalFormatting>
  <conditionalFormatting sqref="E46:E61">
    <cfRule type="duplicateValues" dxfId="207" priority="78"/>
    <cfRule type="duplicateValues" dxfId="206" priority="79"/>
  </conditionalFormatting>
  <conditionalFormatting sqref="E46:E61">
    <cfRule type="duplicateValues" dxfId="205" priority="75"/>
    <cfRule type="duplicateValues" dxfId="204" priority="76"/>
    <cfRule type="duplicateValues" dxfId="203" priority="77"/>
  </conditionalFormatting>
  <conditionalFormatting sqref="E1:E61 E67:E131 E150:E1048576">
    <cfRule type="duplicateValues" dxfId="202" priority="74"/>
  </conditionalFormatting>
  <conditionalFormatting sqref="B1:B61 B67:B131 B150:B1048576">
    <cfRule type="duplicateValues" dxfId="201" priority="73"/>
  </conditionalFormatting>
  <conditionalFormatting sqref="B62:B131">
    <cfRule type="duplicateValues" dxfId="200" priority="72"/>
  </conditionalFormatting>
  <conditionalFormatting sqref="B62:B131">
    <cfRule type="duplicateValues" dxfId="199" priority="71"/>
  </conditionalFormatting>
  <conditionalFormatting sqref="B62:B131">
    <cfRule type="duplicateValues" dxfId="198" priority="70"/>
  </conditionalFormatting>
  <conditionalFormatting sqref="B62:B131">
    <cfRule type="duplicateValues" dxfId="197" priority="67"/>
    <cfRule type="duplicateValues" dxfId="196" priority="68"/>
    <cfRule type="duplicateValues" dxfId="195" priority="69"/>
  </conditionalFormatting>
  <conditionalFormatting sqref="B62:B131">
    <cfRule type="duplicateValues" dxfId="194" priority="66"/>
  </conditionalFormatting>
  <conditionalFormatting sqref="E62:E131">
    <cfRule type="duplicateValues" dxfId="193" priority="64"/>
    <cfRule type="duplicateValues" dxfId="192" priority="65"/>
  </conditionalFormatting>
  <conditionalFormatting sqref="E62:E131">
    <cfRule type="duplicateValues" dxfId="191" priority="61"/>
    <cfRule type="duplicateValues" dxfId="190" priority="62"/>
    <cfRule type="duplicateValues" dxfId="189" priority="63"/>
  </conditionalFormatting>
  <conditionalFormatting sqref="E62:E131">
    <cfRule type="duplicateValues" dxfId="188" priority="60"/>
  </conditionalFormatting>
  <conditionalFormatting sqref="E62:E131">
    <cfRule type="duplicateValues" dxfId="187" priority="59"/>
  </conditionalFormatting>
  <conditionalFormatting sqref="E62:E131">
    <cfRule type="duplicateValues" dxfId="186" priority="58"/>
  </conditionalFormatting>
  <conditionalFormatting sqref="B62:B131">
    <cfRule type="duplicateValues" dxfId="185" priority="57"/>
  </conditionalFormatting>
  <conditionalFormatting sqref="B62:B131">
    <cfRule type="duplicateValues" dxfId="184" priority="54"/>
    <cfRule type="duplicateValues" dxfId="183" priority="55"/>
    <cfRule type="duplicateValues" dxfId="182" priority="56"/>
  </conditionalFormatting>
  <conditionalFormatting sqref="E62:E131">
    <cfRule type="duplicateValues" dxfId="181" priority="53"/>
  </conditionalFormatting>
  <conditionalFormatting sqref="E62:E131">
    <cfRule type="duplicateValues" dxfId="180" priority="51"/>
    <cfRule type="duplicateValues" dxfId="179" priority="52"/>
  </conditionalFormatting>
  <conditionalFormatting sqref="E62:E131">
    <cfRule type="duplicateValues" dxfId="178" priority="48"/>
    <cfRule type="duplicateValues" dxfId="177" priority="49"/>
    <cfRule type="duplicateValues" dxfId="176" priority="50"/>
  </conditionalFormatting>
  <conditionalFormatting sqref="E62:E131">
    <cfRule type="duplicateValues" dxfId="175" priority="47"/>
  </conditionalFormatting>
  <conditionalFormatting sqref="B62:B131">
    <cfRule type="duplicateValues" dxfId="174" priority="46"/>
  </conditionalFormatting>
  <conditionalFormatting sqref="E1:E131 E150:E1048576">
    <cfRule type="duplicateValues" dxfId="173" priority="45"/>
  </conditionalFormatting>
  <conditionalFormatting sqref="B1:B131 B150:B1048576">
    <cfRule type="duplicateValues" dxfId="172" priority="44"/>
  </conditionalFormatting>
  <conditionalFormatting sqref="B32:B42">
    <cfRule type="duplicateValues" dxfId="171" priority="132580"/>
  </conditionalFormatting>
  <conditionalFormatting sqref="B32:B42">
    <cfRule type="duplicateValues" dxfId="170" priority="132582"/>
    <cfRule type="duplicateValues" dxfId="169" priority="132583"/>
    <cfRule type="duplicateValues" dxfId="168" priority="132584"/>
  </conditionalFormatting>
  <conditionalFormatting sqref="E32:E42">
    <cfRule type="duplicateValues" dxfId="167" priority="132588"/>
  </conditionalFormatting>
  <conditionalFormatting sqref="E32:E42">
    <cfRule type="duplicateValues" dxfId="166" priority="132590"/>
    <cfRule type="duplicateValues" dxfId="165" priority="132591"/>
  </conditionalFormatting>
  <conditionalFormatting sqref="E32:E42">
    <cfRule type="duplicateValues" dxfId="164" priority="132594"/>
    <cfRule type="duplicateValues" dxfId="163" priority="132595"/>
    <cfRule type="duplicateValues" dxfId="162" priority="132596"/>
  </conditionalFormatting>
  <conditionalFormatting sqref="B132:B149">
    <cfRule type="duplicateValues" dxfId="42" priority="43"/>
  </conditionalFormatting>
  <conditionalFormatting sqref="B132:B149">
    <cfRule type="duplicateValues" dxfId="41" priority="42"/>
  </conditionalFormatting>
  <conditionalFormatting sqref="B132:B149">
    <cfRule type="duplicateValues" dxfId="40" priority="39"/>
    <cfRule type="duplicateValues" dxfId="39" priority="40"/>
    <cfRule type="duplicateValues" dxfId="38" priority="41"/>
  </conditionalFormatting>
  <conditionalFormatting sqref="E132:E149">
    <cfRule type="duplicateValues" dxfId="37" priority="37"/>
    <cfRule type="duplicateValues" dxfId="36" priority="38"/>
  </conditionalFormatting>
  <conditionalFormatting sqref="E132:E149">
    <cfRule type="duplicateValues" dxfId="35" priority="34"/>
    <cfRule type="duplicateValues" dxfId="34" priority="35"/>
    <cfRule type="duplicateValues" dxfId="33" priority="36"/>
  </conditionalFormatting>
  <conditionalFormatting sqref="E132:E149">
    <cfRule type="duplicateValues" dxfId="32" priority="33"/>
  </conditionalFormatting>
  <conditionalFormatting sqref="E132:E149">
    <cfRule type="duplicateValues" dxfId="31" priority="32"/>
  </conditionalFormatting>
  <conditionalFormatting sqref="E132:E149">
    <cfRule type="duplicateValues" dxfId="30" priority="31"/>
  </conditionalFormatting>
  <conditionalFormatting sqref="B132:B149">
    <cfRule type="duplicateValues" dxfId="29" priority="30"/>
  </conditionalFormatting>
  <conditionalFormatting sqref="B132:B149">
    <cfRule type="duplicateValues" dxfId="28" priority="29"/>
  </conditionalFormatting>
  <conditionalFormatting sqref="B132:B149">
    <cfRule type="duplicateValues" dxfId="27" priority="28"/>
  </conditionalFormatting>
  <conditionalFormatting sqref="B132:B149">
    <cfRule type="duplicateValues" dxfId="26" priority="27"/>
  </conditionalFormatting>
  <conditionalFormatting sqref="B132:B149">
    <cfRule type="duplicateValues" dxfId="25" priority="24"/>
    <cfRule type="duplicateValues" dxfId="24" priority="25"/>
    <cfRule type="duplicateValues" dxfId="23" priority="26"/>
  </conditionalFormatting>
  <conditionalFormatting sqref="B132:B149">
    <cfRule type="duplicateValues" dxfId="22" priority="23"/>
  </conditionalFormatting>
  <conditionalFormatting sqref="E132:E149">
    <cfRule type="duplicateValues" dxfId="21" priority="21"/>
    <cfRule type="duplicateValues" dxfId="20" priority="22"/>
  </conditionalFormatting>
  <conditionalFormatting sqref="E132:E149">
    <cfRule type="duplicateValues" dxfId="19" priority="18"/>
    <cfRule type="duplicateValues" dxfId="18" priority="19"/>
    <cfRule type="duplicateValues" dxfId="17" priority="20"/>
  </conditionalFormatting>
  <conditionalFormatting sqref="E132:E149">
    <cfRule type="duplicateValues" dxfId="16" priority="17"/>
  </conditionalFormatting>
  <conditionalFormatting sqref="E132:E149">
    <cfRule type="duplicateValues" dxfId="15" priority="16"/>
  </conditionalFormatting>
  <conditionalFormatting sqref="E132:E149">
    <cfRule type="duplicateValues" dxfId="14" priority="15"/>
  </conditionalFormatting>
  <conditionalFormatting sqref="B132:B149">
    <cfRule type="duplicateValues" dxfId="13" priority="14"/>
  </conditionalFormatting>
  <conditionalFormatting sqref="B132:B149">
    <cfRule type="duplicateValues" dxfId="12" priority="11"/>
    <cfRule type="duplicateValues" dxfId="11" priority="12"/>
    <cfRule type="duplicateValues" dxfId="10" priority="13"/>
  </conditionalFormatting>
  <conditionalFormatting sqref="E132:E149">
    <cfRule type="duplicateValues" dxfId="9" priority="10"/>
  </conditionalFormatting>
  <conditionalFormatting sqref="E132:E149">
    <cfRule type="duplicateValues" dxfId="8" priority="8"/>
    <cfRule type="duplicateValues" dxfId="7" priority="9"/>
  </conditionalFormatting>
  <conditionalFormatting sqref="E132:E149">
    <cfRule type="duplicateValues" dxfId="6" priority="5"/>
    <cfRule type="duplicateValues" dxfId="5" priority="6"/>
    <cfRule type="duplicateValues" dxfId="4" priority="7"/>
  </conditionalFormatting>
  <conditionalFormatting sqref="E132:E149">
    <cfRule type="duplicateValues" dxfId="3" priority="4"/>
  </conditionalFormatting>
  <conditionalFormatting sqref="B132:B149">
    <cfRule type="duplicateValues" dxfId="2" priority="3"/>
  </conditionalFormatting>
  <conditionalFormatting sqref="E132:E149">
    <cfRule type="duplicateValues" dxfId="1" priority="2"/>
  </conditionalFormatting>
  <conditionalFormatting sqref="B132:B14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154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3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69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2" t="s">
        <v>2474</v>
      </c>
      <c r="B58" s="183"/>
      <c r="C58" s="183"/>
      <c r="D58" s="183"/>
      <c r="E58" s="184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91"/>
      <c r="D69" s="192"/>
      <c r="E69" s="193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5" t="s">
        <v>2535</v>
      </c>
      <c r="B82" s="176"/>
      <c r="C82" s="176"/>
      <c r="D82" s="176"/>
      <c r="E82" s="17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4" t="s">
        <v>2476</v>
      </c>
      <c r="B97" s="195"/>
      <c r="C97" s="195"/>
      <c r="D97" s="195"/>
      <c r="E97" s="196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3" t="s">
        <v>2477</v>
      </c>
      <c r="B113" s="17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5" t="s">
        <v>2478</v>
      </c>
      <c r="B116" s="176"/>
      <c r="C116" s="176"/>
      <c r="D116" s="176"/>
      <c r="E116" s="17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61" priority="1154"/>
  </conditionalFormatting>
  <conditionalFormatting sqref="B132:B1048576">
    <cfRule type="duplicateValues" dxfId="160" priority="849"/>
  </conditionalFormatting>
  <conditionalFormatting sqref="E124:E131 E1:E59 E67:E122">
    <cfRule type="duplicateValues" dxfId="159" priority="39"/>
  </conditionalFormatting>
  <conditionalFormatting sqref="E123">
    <cfRule type="duplicateValues" dxfId="158" priority="38"/>
  </conditionalFormatting>
  <conditionalFormatting sqref="B1:B59 B67:B131">
    <cfRule type="duplicateValues" dxfId="157" priority="132183"/>
  </conditionalFormatting>
  <conditionalFormatting sqref="B63:B66">
    <cfRule type="duplicateValues" dxfId="156" priority="37"/>
  </conditionalFormatting>
  <conditionalFormatting sqref="B63:B66">
    <cfRule type="duplicateValues" dxfId="155" priority="35"/>
    <cfRule type="duplicateValues" dxfId="154" priority="36"/>
  </conditionalFormatting>
  <conditionalFormatting sqref="B63:B66">
    <cfRule type="duplicateValues" dxfId="153" priority="32"/>
    <cfRule type="duplicateValues" dxfId="152" priority="33"/>
    <cfRule type="duplicateValues" dxfId="151" priority="34"/>
  </conditionalFormatting>
  <conditionalFormatting sqref="B63:B66">
    <cfRule type="duplicateValues" dxfId="150" priority="31"/>
  </conditionalFormatting>
  <conditionalFormatting sqref="B60:B66">
    <cfRule type="duplicateValues" dxfId="149" priority="30"/>
  </conditionalFormatting>
  <conditionalFormatting sqref="B62">
    <cfRule type="duplicateValues" dxfId="148" priority="29"/>
  </conditionalFormatting>
  <conditionalFormatting sqref="B62">
    <cfRule type="duplicateValues" dxfId="147" priority="27"/>
    <cfRule type="duplicateValues" dxfId="146" priority="28"/>
  </conditionalFormatting>
  <conditionalFormatting sqref="B62">
    <cfRule type="duplicateValues" dxfId="145" priority="24"/>
    <cfRule type="duplicateValues" dxfId="144" priority="25"/>
    <cfRule type="duplicateValues" dxfId="143" priority="26"/>
  </conditionalFormatting>
  <conditionalFormatting sqref="B60:B61">
    <cfRule type="duplicateValues" dxfId="142" priority="23"/>
  </conditionalFormatting>
  <conditionalFormatting sqref="B60:B61">
    <cfRule type="duplicateValues" dxfId="141" priority="21"/>
    <cfRule type="duplicateValues" dxfId="140" priority="22"/>
  </conditionalFormatting>
  <conditionalFormatting sqref="B60:B61">
    <cfRule type="duplicateValues" dxfId="139" priority="18"/>
    <cfRule type="duplicateValues" dxfId="138" priority="19"/>
    <cfRule type="duplicateValues" dxfId="137" priority="20"/>
  </conditionalFormatting>
  <conditionalFormatting sqref="B60:B66">
    <cfRule type="duplicateValues" dxfId="136" priority="17"/>
  </conditionalFormatting>
  <conditionalFormatting sqref="B60:B66">
    <cfRule type="duplicateValues" dxfId="135" priority="15"/>
    <cfRule type="duplicateValues" dxfId="134" priority="16"/>
  </conditionalFormatting>
  <conditionalFormatting sqref="B60:B66">
    <cfRule type="duplicateValues" dxfId="133" priority="12"/>
    <cfRule type="duplicateValues" dxfId="132" priority="13"/>
    <cfRule type="duplicateValues" dxfId="131" priority="14"/>
  </conditionalFormatting>
  <conditionalFormatting sqref="E60:E62">
    <cfRule type="duplicateValues" dxfId="130" priority="9"/>
    <cfRule type="duplicateValues" dxfId="129" priority="10"/>
    <cfRule type="duplicateValues" dxfId="128" priority="11"/>
  </conditionalFormatting>
  <conditionalFormatting sqref="E63:E66">
    <cfRule type="duplicateValues" dxfId="127" priority="8"/>
  </conditionalFormatting>
  <conditionalFormatting sqref="E63:E66">
    <cfRule type="duplicateValues" dxfId="126" priority="7"/>
  </conditionalFormatting>
  <conditionalFormatting sqref="E63:E66">
    <cfRule type="duplicateValues" dxfId="125" priority="4"/>
    <cfRule type="duplicateValues" dxfId="124" priority="5"/>
    <cfRule type="duplicateValues" dxfId="123" priority="6"/>
  </conditionalFormatting>
  <conditionalFormatting sqref="E60:E66">
    <cfRule type="duplicateValues" dxfId="122" priority="3"/>
  </conditionalFormatting>
  <conditionalFormatting sqref="E62">
    <cfRule type="duplicateValues" dxfId="121" priority="2"/>
  </conditionalFormatting>
  <conditionalFormatting sqref="E60:E61">
    <cfRule type="duplicateValues" dxfId="1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9" priority="5"/>
  </conditionalFormatting>
  <conditionalFormatting sqref="A827">
    <cfRule type="duplicateValues" dxfId="118" priority="4"/>
  </conditionalFormatting>
  <conditionalFormatting sqref="A828">
    <cfRule type="duplicateValues" dxfId="117" priority="3"/>
  </conditionalFormatting>
  <conditionalFormatting sqref="A829">
    <cfRule type="duplicateValues" dxfId="116" priority="2"/>
  </conditionalFormatting>
  <conditionalFormatting sqref="A830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14" priority="18"/>
  </conditionalFormatting>
  <conditionalFormatting sqref="B7:B8">
    <cfRule type="duplicateValues" dxfId="113" priority="17"/>
  </conditionalFormatting>
  <conditionalFormatting sqref="A7:A8">
    <cfRule type="duplicateValues" dxfId="112" priority="15"/>
    <cfRule type="duplicateValues" dxfId="11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2021-06-27T01:40:38Z</dcterms:modified>
</cp:coreProperties>
</file>