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2" i="1" l="1"/>
  <c r="G142" i="1"/>
  <c r="H142" i="1"/>
  <c r="I142" i="1"/>
  <c r="J142" i="1"/>
  <c r="K142" i="1"/>
  <c r="F71" i="1"/>
  <c r="G71" i="1"/>
  <c r="H71" i="1"/>
  <c r="I71" i="1"/>
  <c r="J71" i="1"/>
  <c r="K71" i="1"/>
  <c r="F72" i="1"/>
  <c r="G72" i="1"/>
  <c r="H72" i="1"/>
  <c r="I72" i="1"/>
  <c r="J72" i="1"/>
  <c r="K7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80" i="1"/>
  <c r="G80" i="1"/>
  <c r="H80" i="1"/>
  <c r="I80" i="1"/>
  <c r="J80" i="1"/>
  <c r="K80" i="1"/>
  <c r="F145" i="1"/>
  <c r="G145" i="1"/>
  <c r="H145" i="1"/>
  <c r="I145" i="1"/>
  <c r="J145" i="1"/>
  <c r="K145" i="1"/>
  <c r="F88" i="1"/>
  <c r="G88" i="1"/>
  <c r="H88" i="1"/>
  <c r="I88" i="1"/>
  <c r="J88" i="1"/>
  <c r="K8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42" i="1"/>
  <c r="A71" i="1"/>
  <c r="A72" i="1"/>
  <c r="A143" i="1"/>
  <c r="A144" i="1"/>
  <c r="A80" i="1"/>
  <c r="A145" i="1"/>
  <c r="A88" i="1"/>
  <c r="A130" i="1"/>
  <c r="A131" i="1"/>
  <c r="F79" i="1"/>
  <c r="G79" i="1"/>
  <c r="H79" i="1"/>
  <c r="I79" i="1"/>
  <c r="J79" i="1"/>
  <c r="K79" i="1"/>
  <c r="F44" i="1"/>
  <c r="G44" i="1"/>
  <c r="H44" i="1"/>
  <c r="I44" i="1"/>
  <c r="J44" i="1"/>
  <c r="K44" i="1"/>
  <c r="F70" i="1"/>
  <c r="G70" i="1"/>
  <c r="H70" i="1"/>
  <c r="I70" i="1"/>
  <c r="J70" i="1"/>
  <c r="K70" i="1"/>
  <c r="F129" i="1"/>
  <c r="G129" i="1"/>
  <c r="H129" i="1"/>
  <c r="I129" i="1"/>
  <c r="J129" i="1"/>
  <c r="K129" i="1"/>
  <c r="F69" i="1"/>
  <c r="G69" i="1"/>
  <c r="H69" i="1"/>
  <c r="I69" i="1"/>
  <c r="J69" i="1"/>
  <c r="K69" i="1"/>
  <c r="F78" i="1"/>
  <c r="G78" i="1"/>
  <c r="H78" i="1"/>
  <c r="I78" i="1"/>
  <c r="J78" i="1"/>
  <c r="K78" i="1"/>
  <c r="F89" i="1"/>
  <c r="G89" i="1"/>
  <c r="H89" i="1"/>
  <c r="I89" i="1"/>
  <c r="J89" i="1"/>
  <c r="K8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92" i="1"/>
  <c r="G92" i="1"/>
  <c r="H92" i="1"/>
  <c r="I92" i="1"/>
  <c r="J92" i="1"/>
  <c r="K92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05" i="1"/>
  <c r="G105" i="1"/>
  <c r="H105" i="1"/>
  <c r="I105" i="1"/>
  <c r="J105" i="1"/>
  <c r="K105" i="1"/>
  <c r="F122" i="1"/>
  <c r="G122" i="1"/>
  <c r="H122" i="1"/>
  <c r="I122" i="1"/>
  <c r="J122" i="1"/>
  <c r="K122" i="1"/>
  <c r="A79" i="1"/>
  <c r="A44" i="1"/>
  <c r="A70" i="1"/>
  <c r="A129" i="1"/>
  <c r="A69" i="1"/>
  <c r="A78" i="1"/>
  <c r="A89" i="1"/>
  <c r="A141" i="1"/>
  <c r="A140" i="1"/>
  <c r="A92" i="1"/>
  <c r="A128" i="1"/>
  <c r="A127" i="1"/>
  <c r="A126" i="1"/>
  <c r="A125" i="1"/>
  <c r="A124" i="1"/>
  <c r="A123" i="1"/>
  <c r="A105" i="1"/>
  <c r="A122" i="1"/>
  <c r="F68" i="1" l="1"/>
  <c r="G68" i="1"/>
  <c r="H68" i="1"/>
  <c r="I68" i="1"/>
  <c r="J68" i="1"/>
  <c r="K68" i="1"/>
  <c r="F109" i="1"/>
  <c r="G109" i="1"/>
  <c r="H109" i="1"/>
  <c r="I109" i="1"/>
  <c r="J109" i="1"/>
  <c r="K109" i="1"/>
  <c r="F146" i="1"/>
  <c r="G146" i="1"/>
  <c r="H146" i="1"/>
  <c r="I146" i="1"/>
  <c r="J146" i="1"/>
  <c r="K146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27" i="1"/>
  <c r="G27" i="1"/>
  <c r="H27" i="1"/>
  <c r="I27" i="1"/>
  <c r="J27" i="1"/>
  <c r="K2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68" i="1"/>
  <c r="A109" i="1"/>
  <c r="A146" i="1"/>
  <c r="A67" i="1"/>
  <c r="A66" i="1"/>
  <c r="A65" i="1"/>
  <c r="A27" i="1"/>
  <c r="A139" i="1"/>
  <c r="A138" i="1"/>
  <c r="A137" i="1"/>
  <c r="A19" i="1" l="1"/>
  <c r="F19" i="1"/>
  <c r="G19" i="1"/>
  <c r="H19" i="1"/>
  <c r="I19" i="1"/>
  <c r="J19" i="1"/>
  <c r="K19" i="1"/>
  <c r="F77" i="1"/>
  <c r="G77" i="1"/>
  <c r="H77" i="1"/>
  <c r="I77" i="1"/>
  <c r="J77" i="1"/>
  <c r="K77" i="1"/>
  <c r="F45" i="1"/>
  <c r="G45" i="1"/>
  <c r="H45" i="1"/>
  <c r="I45" i="1"/>
  <c r="J45" i="1"/>
  <c r="K45" i="1"/>
  <c r="A77" i="1"/>
  <c r="A45" i="1"/>
  <c r="A84" i="1"/>
  <c r="F84" i="1"/>
  <c r="G84" i="1"/>
  <c r="H84" i="1"/>
  <c r="I84" i="1"/>
  <c r="J84" i="1"/>
  <c r="K84" i="1"/>
  <c r="A5" i="1"/>
  <c r="F5" i="1"/>
  <c r="G5" i="1"/>
  <c r="H5" i="1"/>
  <c r="I5" i="1"/>
  <c r="J5" i="1"/>
  <c r="K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6" i="1"/>
  <c r="F6" i="1"/>
  <c r="G6" i="1"/>
  <c r="H6" i="1"/>
  <c r="I6" i="1"/>
  <c r="J6" i="1"/>
  <c r="K6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7" i="1"/>
  <c r="F7" i="1"/>
  <c r="G7" i="1"/>
  <c r="H7" i="1"/>
  <c r="I7" i="1"/>
  <c r="J7" i="1"/>
  <c r="K7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8" i="1"/>
  <c r="F8" i="1"/>
  <c r="G8" i="1"/>
  <c r="H8" i="1"/>
  <c r="I8" i="1"/>
  <c r="J8" i="1"/>
  <c r="K8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13" i="1"/>
  <c r="F13" i="1"/>
  <c r="G13" i="1"/>
  <c r="H13" i="1"/>
  <c r="I13" i="1"/>
  <c r="J13" i="1"/>
  <c r="K13" i="1"/>
  <c r="A75" i="1"/>
  <c r="F75" i="1"/>
  <c r="G75" i="1"/>
  <c r="H75" i="1"/>
  <c r="I75" i="1"/>
  <c r="J75" i="1"/>
  <c r="K75" i="1"/>
  <c r="A14" i="1"/>
  <c r="F14" i="1"/>
  <c r="G14" i="1"/>
  <c r="H14" i="1"/>
  <c r="I14" i="1"/>
  <c r="J14" i="1"/>
  <c r="K14" i="1"/>
  <c r="A76" i="1"/>
  <c r="F76" i="1"/>
  <c r="G76" i="1"/>
  <c r="H76" i="1"/>
  <c r="I76" i="1"/>
  <c r="J76" i="1"/>
  <c r="K7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8" i="1"/>
  <c r="F98" i="1"/>
  <c r="G98" i="1"/>
  <c r="H98" i="1"/>
  <c r="I98" i="1"/>
  <c r="J98" i="1"/>
  <c r="K98" i="1"/>
  <c r="A93" i="1"/>
  <c r="F93" i="1"/>
  <c r="G93" i="1"/>
  <c r="H93" i="1"/>
  <c r="I93" i="1"/>
  <c r="J93" i="1"/>
  <c r="K93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106" i="1"/>
  <c r="F106" i="1"/>
  <c r="G106" i="1"/>
  <c r="H106" i="1"/>
  <c r="I106" i="1"/>
  <c r="J106" i="1"/>
  <c r="K106" i="1"/>
  <c r="A24" i="1"/>
  <c r="F24" i="1"/>
  <c r="G24" i="1"/>
  <c r="H24" i="1"/>
  <c r="I24" i="1"/>
  <c r="J24" i="1"/>
  <c r="K24" i="1"/>
  <c r="A107" i="1"/>
  <c r="F107" i="1"/>
  <c r="G107" i="1"/>
  <c r="H107" i="1"/>
  <c r="I107" i="1"/>
  <c r="J107" i="1"/>
  <c r="K107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108" i="1"/>
  <c r="F108" i="1"/>
  <c r="G108" i="1"/>
  <c r="H108" i="1"/>
  <c r="I108" i="1"/>
  <c r="J108" i="1"/>
  <c r="K108" i="1"/>
  <c r="A110" i="1"/>
  <c r="F110" i="1"/>
  <c r="G110" i="1"/>
  <c r="H110" i="1"/>
  <c r="I110" i="1"/>
  <c r="J110" i="1"/>
  <c r="K110" i="1"/>
  <c r="A28" i="1"/>
  <c r="F28" i="1"/>
  <c r="G28" i="1"/>
  <c r="H28" i="1"/>
  <c r="I28" i="1"/>
  <c r="J28" i="1"/>
  <c r="K28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31" i="1"/>
  <c r="F31" i="1"/>
  <c r="G31" i="1"/>
  <c r="H31" i="1"/>
  <c r="I31" i="1"/>
  <c r="J31" i="1"/>
  <c r="K31" i="1"/>
  <c r="A116" i="1"/>
  <c r="F116" i="1"/>
  <c r="G116" i="1"/>
  <c r="H116" i="1"/>
  <c r="I116" i="1"/>
  <c r="J116" i="1"/>
  <c r="K116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135" i="1"/>
  <c r="F135" i="1"/>
  <c r="G135" i="1"/>
  <c r="H135" i="1"/>
  <c r="I135" i="1"/>
  <c r="J135" i="1"/>
  <c r="K1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42" i="1"/>
  <c r="F42" i="1"/>
  <c r="G42" i="1"/>
  <c r="H42" i="1"/>
  <c r="I42" i="1"/>
  <c r="J42" i="1"/>
  <c r="K42" i="1"/>
  <c r="A136" i="1"/>
  <c r="F136" i="1"/>
  <c r="G136" i="1"/>
  <c r="H136" i="1"/>
  <c r="I136" i="1"/>
  <c r="J136" i="1"/>
  <c r="K136" i="1"/>
  <c r="A43" i="1"/>
  <c r="F43" i="1"/>
  <c r="G43" i="1"/>
  <c r="H43" i="1"/>
  <c r="I43" i="1"/>
  <c r="J43" i="1"/>
  <c r="K43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<sst xmlns="http://schemas.openxmlformats.org/spreadsheetml/2006/main" count="14029" uniqueCount="2768">
  <si>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</si>
  <si>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</si>
  <si>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</si>
  <si>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</si>
  <si>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</si>
  <si>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</si>
  <si>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</si>
  <si>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</si>
  <si>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</si>
  <si>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</si>
  <si>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</si>
  <si>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</si>
  <si>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</si>
  <si>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</si>
  <si>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</si>
  <si>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</si>
  <si>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</si>
  <si>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</si>
  <si>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</si>
  <si>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</si>
  <si>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</si>
  <si>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</si>
  <si>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</si>
  <si>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</si>
  <si>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</si>
  <si>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</si>
  <si>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</si>
  <si>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</si>
  <si>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</si>
  <si>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</si>
  <si>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</si>
  <si>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</si>
  <si>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</si>
  <si>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</si>
  <si>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</si>
  <si>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</si>
  <si>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</si>
  <si>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</si>
  <si>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</si>
  <si>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</si>
  <si>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</si>
  <si>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</si>
  <si>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</si>
  <si>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</si>
  <si>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</si>
  <si>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</si>
  <si>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</si>
  <si>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</si>
  <si>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</si>
  <si>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</si>
  <si>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</si>
  <si>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</si>
  <si>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</si>
  <si>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</si>
  <si>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</si>
  <si>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</si>
  <si>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</si>
  <si>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</si>
  <si>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</si>
  <si>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</si>
  <si>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</si>
  <si>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</si>
  <si>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</si>
  <si>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</si>
  <si>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</si>
  <si>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</si>
  <si>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</si>
  <si>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</si>
  <si>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</si>
  <si>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</si>
  <si>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</si>
  <si>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</si>
  <si>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</si>
  <si>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</si>
  <si>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</si>
  <si>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</si>
  <si>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</si>
  <si>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</si>
  <si>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</si>
  <si>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</si>
  <si>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</si>
  <si>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</si>
  <si>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</si>
  <si>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</si>
  <si>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</si>
  <si>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</si>
  <si>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</si>
  <si>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</si>
  <si>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</si>
  <si>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</si>
  <si>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</si>
  <si>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</si>
  <si>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</si>
  <si>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</si>
  <si>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</si>
  <si>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</si>
  <si>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</si>
  <si>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</si>
  <si>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</si>
  <si>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</si>
  <si>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</si>
  <si>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</si>
  <si>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</si>
  <si>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</si>
  <si>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</si>
  <si>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</si>
  <si>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</si>
  <si>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</si>
  <si>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</si>
  <si>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</si>
  <si>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</si>
  <si>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</si>
  <si>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</si>
  <si>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</si>
  <si>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</si>
  <si>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</si>
  <si>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</si>
  <si>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</si>
  <si>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</si>
  <si>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</si>
  <si>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</si>
  <si>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</si>
  <si>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</si>
  <si>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</si>
  <si>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</si>
  <si>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</si>
  <si>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</si>
  <si>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</si>
  <si>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</si>
  <si>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</si>
  <si>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</si>
  <si>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</si>
  <si>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</si>
  <si>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</si>
  <si>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</si>
  <si>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</si>
  <si>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</si>
  <si>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</si>
  <si>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</si>
  <si>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</si>
  <si>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</si>
  <si>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</si>
  <si>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</si>
  <si>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</si>
  <si>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</si>
  <si>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</si>
  <si>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</si>
  <si>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</si>
  <si>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</si>
  <si>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</si>
  <si>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</si>
  <si>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</si>
  <si>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</si>
  <si>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</si>
  <si>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</si>
  <si>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</si>
  <si>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</si>
  <si>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</si>
  <si>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</si>
  <si>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</si>
  <si>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</si>
  <si>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</si>
  <si>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</si>
  <si>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</si>
  <si>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</si>
  <si>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</si>
  <si>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</si>
  <si>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</si>
  <si>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</si>
  <si>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</si>
  <si>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</si>
  <si>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</si>
  <si>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</si>
  <si>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</si>
  <si>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</si>
  <si>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</si>
  <si>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</si>
  <si>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</si>
  <si>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</si>
  <si>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</si>
  <si>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</si>
  <si>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</si>
  <si>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</si>
  <si>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</si>
  <si>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</si>
  <si>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</si>
  <si>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</si>
  <si>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</si>
  <si>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</si>
  <si>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</si>
  <si>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</si>
  <si>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</si>
  <si>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</si>
  <si>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</si>
  <si>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</si>
  <si>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</si>
  <si>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</si>
  <si>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</si>
  <si>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</si>
  <si>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</si>
  <si>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</si>
  <si>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</si>
  <si>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</si>
  <si>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</si>
  <si>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</si>
  <si>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</si>
  <si>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</si>
  <si>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</si>
  <si>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</si>
  <si>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</si>
  <si>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</si>
  <si>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</si>
  <si>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</si>
  <si>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</si>
  <si>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</si>
  <si>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</si>
  <si>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</si>
  <si>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</si>
  <si>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</si>
  <si>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</si>
  <si>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</si>
  <si>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</si>
  <si>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</si>
  <si>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</si>
  <si>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</si>
  <si>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</si>
  <si>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</si>
  <si>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</si>
  <si>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</si>
  <si>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</si>
  <si>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</si>
  <si>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</si>
  <si>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</si>
  <si>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</si>
  <si>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</si>
  <si>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</si>
  <si>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</si>
  <si>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</si>
  <si>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</si>
  <si>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</si>
  <si>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</si>
  <si>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</si>
  <si>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</si>
  <si>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</si>
  <si>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</si>
  <si>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</si>
  <si>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</si>
  <si>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</si>
  <si>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</si>
  <si>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</si>
  <si>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</si>
  <si>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</si>
  <si>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</si>
  <si>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</si>
  <si>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</si>
  <si>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</si>
  <si>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</si>
  <si>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</si>
  <si>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</si>
  <si>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</si>
  <si>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</si>
  <si>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</si>
  <si>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</si>
  <si>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</si>
  <si>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</si>
  <si>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</si>
  <si>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</si>
  <si>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</si>
  <si>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</si>
  <si>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</si>
  <si>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</si>
  <si>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</si>
  <si>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</si>
  <si>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</si>
  <si>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</si>
  <si>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</si>
  <si>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</si>
  <si>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</si>
  <si>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</si>
  <si>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</si>
  <si>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</si>
  <si>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</si>
  <si>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</si>
  <si>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</si>
  <si>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</si>
  <si>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</si>
  <si>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</si>
  <si>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</si>
  <si>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</si>
  <si>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</si>
  <si>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</si>
  <si>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</si>
  <si>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</si>
  <si>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</si>
  <si>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</si>
  <si>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</si>
  <si>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</si>
  <si>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</si>
  <si>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</si>
  <si>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</si>
  <si>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</si>
  <si>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</si>
  <si>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</si>
  <si>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</si>
  <si>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</si>
  <si>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</si>
  <si>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</si>
  <si>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</si>
  <si>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</si>
  <si>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</si>
  <si>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</si>
  <si>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</si>
  <si>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</si>
  <si>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</si>
  <si>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</si>
  <si>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</si>
  <si>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</si>
  <si>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</si>
  <si>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</si>
  <si>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</si>
  <si>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</si>
  <si>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</si>
  <si>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</si>
  <si>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</si>
  <si>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</si>
  <si>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</si>
  <si>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</si>
  <si>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</si>
  <si>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</si>
  <si>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</si>
  <si>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</si>
  <si>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</si>
  <si>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</si>
  <si>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</si>
  <si>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</si>
  <si>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</si>
  <si>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</si>
  <si>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</si>
  <si>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</si>
  <si>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</si>
  <si>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</si>
  <si>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</si>
  <si>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</si>
  <si>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</si>
  <si>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</si>
  <si>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</si>
  <si>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</si>
  <si>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</si>
  <si>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</si>
  <si>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</si>
  <si>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</si>
  <si>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</si>
  <si>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</si>
  <si>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</si>
  <si>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</si>
  <si>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</si>
  <si>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</si>
  <si>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</si>
  <si>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</si>
  <si>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</si>
  <si>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</si>
  <si>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</si>
  <si>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</si>
  <si>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</si>
  <si>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</si>
  <si>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</si>
  <si>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</si>
  <si>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</si>
  <si>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</si>
  <si>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</si>
  <si>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</si>
  <si>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</si>
  <si>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</si>
  <si>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</si>
  <si>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</si>
  <si>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</si>
  <si>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</si>
  <si>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</si>
  <si>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</si>
  <si>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</si>
  <si>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</si>
  <si>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</si>
  <si>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</si>
  <si>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</si>
  <si>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</si>
  <si>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</si>
  <si>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</si>
  <si>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</si>
  <si>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</si>
  <si>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</si>
  <si>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</si>
  <si>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</si>
  <si>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</si>
  <si>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</si>
  <si>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</si>
  <si>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</si>
  <si>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</si>
  <si>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</si>
  <si>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</si>
  <si>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</si>
  <si>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</si>
  <si>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</si>
  <si>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</si>
  <si>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</si>
  <si>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</si>
  <si>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</si>
  <si>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</si>
  <si>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</si>
  <si>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</si>
  <si>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</si>
  <si>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</si>
  <si>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</si>
  <si>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</si>
  <si>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</si>
  <si>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</si>
  <si>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</si>
  <si>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</si>
  <si>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</si>
  <si>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</si>
  <si>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</si>
  <si>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</si>
  <si>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</si>
  <si>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</si>
  <si>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</si>
  <si>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</si>
  <si>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</si>
  <si>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</si>
  <si>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</si>
  <si>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</si>
  <si>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</si>
  <si>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</si>
  <si>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</si>
  <si>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</si>
  <si>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</si>
  <si>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</si>
  <si>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</si>
  <si>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</si>
  <si>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</si>
  <si>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</si>
  <si>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</si>
  <si>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</si>
  <si>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</si>
  <si>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</si>
  <si>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</si>
  <si>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</si>
  <si>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</si>
  <si>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</si>
  <si>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</si>
  <si>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</si>
  <si>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</si>
  <si>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</si>
  <si>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</si>
  <si>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</si>
  <si>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</si>
  <si>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</si>
  <si>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</si>
  <si>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</si>
  <si>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</si>
  <si>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</si>
  <si>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</si>
  <si>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</si>
  <si>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</si>
  <si>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</si>
  <si>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</si>
  <si>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</si>
  <si>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</si>
  <si>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</si>
  <si>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</si>
  <si>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</si>
  <si>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</si>
  <si>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</si>
  <si>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</si>
  <si>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</si>
  <si>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</si>
  <si>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</si>
  <si>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</si>
  <si>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</si>
  <si>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</si>
  <si>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</si>
  <si>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</si>
  <si>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</si>
  <si>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</si>
  <si>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</si>
  <si>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</si>
  <si>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</si>
  <si>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</si>
  <si>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</si>
  <si>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</si>
  <si>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</si>
  <si>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</si>
  <si>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</si>
  <si>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</si>
  <si>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</si>
  <si>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</si>
  <si>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</si>
  <si>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</si>
  <si>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</si>
  <si>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</si>
  <si>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</si>
  <si>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</si>
  <si>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</si>
  <si>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</si>
  <si>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</si>
  <si>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</si>
  <si>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</si>
  <si>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</si>
  <si>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</si>
  <si>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</si>
  <si>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</si>
  <si>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</si>
  <si>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</si>
  <si>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</si>
  <si>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</si>
  <si>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</si>
  <si>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</si>
  <si>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</si>
  <si>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</si>
  <si>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</si>
  <si>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</si>
  <si>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</si>
  <si>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</si>
  <si>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</si>
  <si>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</si>
  <si>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</si>
  <si>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</si>
  <si>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</si>
  <si>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</si>
  <si>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</si>
  <si>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</si>
  <si>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</si>
  <si>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</si>
  <si>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</si>
  <si>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</si>
  <si>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</si>
  <si>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</si>
  <si>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</si>
  <si>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</si>
  <si>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</si>
  <si>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</si>
  <si>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</si>
  <si>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</si>
  <si>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</si>
  <si>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</si>
  <si>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</si>
  <si>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</si>
  <si>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</si>
  <si>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</si>
  <si>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</si>
  <si>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</si>
  <si>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</si>
  <si>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</si>
  <si>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</si>
  <si>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</si>
  <si>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</si>
  <si>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</si>
  <si>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</si>
  <si>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</si>
  <si>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</si>
  <si>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</si>
  <si>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</si>
  <si>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</si>
  <si>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</si>
  <si>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</si>
  <si>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</si>
  <si>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</si>
  <si>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</si>
  <si>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</si>
  <si>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</si>
  <si>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</si>
  <si>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</si>
  <si>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</si>
  <si>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</si>
  <si>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</si>
  <si>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</si>
  <si>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</si>
  <si>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</si>
  <si>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</si>
  <si>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</si>
  <si>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</si>
  <si>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</si>
  <si>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</si>
  <si>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</si>
  <si>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</si>
  <si>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</si>
  <si>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</si>
  <si>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</si>
  <si>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</si>
  <si>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</si>
  <si>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</si>
  <si>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</si>
  <si>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</si>
  <si>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</si>
  <si>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</si>
  <si>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</si>
  <si>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</si>
  <si>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</si>
  <si>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</si>
  <si>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</si>
  <si>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</si>
  <si>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</si>
  <si>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</si>
  <si>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</si>
  <si>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</si>
  <si>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</si>
  <si>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</si>
  <si>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</si>
  <si>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</si>
  <si>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</si>
  <si>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</si>
  <si>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</si>
  <si>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</si>
  <si>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</si>
  <si>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</si>
  <si>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</si>
  <si>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</si>
  <si>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</si>
  <si>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</si>
  <si>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</si>
  <si>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</si>
  <si>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</si>
  <si>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</si>
  <si>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</si>
  <si>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</si>
  <si>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</si>
  <si>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</si>
  <si>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</si>
  <si>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</si>
  <si>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</si>
  <si>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</si>
  <si>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</si>
  <si>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</si>
  <si>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</si>
  <si>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</si>
  <si>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</si>
  <si>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</si>
  <si>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</si>
  <si>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</si>
  <si>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</si>
  <si>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</si>
  <si>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</si>
  <si>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</si>
  <si>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</si>
  <si>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</si>
  <si>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</si>
  <si>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</si>
  <si>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</si>
  <si>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</si>
  <si>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</si>
  <si>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</si>
  <si>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</si>
  <si>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</si>
  <si>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</si>
  <si>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</si>
  <si>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</si>
  <si>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</si>
  <si>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</si>
  <si>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</si>
  <si>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</si>
  <si>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</si>
  <si>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</si>
  <si>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</si>
  <si>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</si>
  <si>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</si>
  <si>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</si>
  <si>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</si>
  <si>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</si>
  <si>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</si>
  <si>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</si>
  <si>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</si>
  <si>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</si>
  <si>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</si>
  <si>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</si>
  <si>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</si>
  <si>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</si>
  <si>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</si>
  <si>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</si>
  <si>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</si>
  <si>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</si>
  <si>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</si>
  <si>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</si>
  <si>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</si>
  <si>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</si>
  <si>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</si>
  <si>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</si>
  <si>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</si>
  <si>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</si>
  <si>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</si>
  <si>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</si>
  <si>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</si>
  <si>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</si>
  <si>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</si>
  <si>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</si>
  <si>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</si>
  <si>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</si>
  <si>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</si>
  <si>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</si>
  <si>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</si>
  <si>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</si>
  <si>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</si>
  <si>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</si>
  <si>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</si>
  <si>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</si>
  <si>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</si>
  <si>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</si>
  <si>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</si>
  <si>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</si>
  <si>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</si>
  <si>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</si>
  <si>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</si>
  <si>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</si>
  <si>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</si>
  <si>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</si>
  <si>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</si>
  <si>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</si>
  <si>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</si>
  <si>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</si>
  <si>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</si>
  <si>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</si>
  <si>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</si>
  <si>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</si>
  <si>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</si>
  <si>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</si>
  <si>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</si>
  <si>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</si>
  <si>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</si>
  <si>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</si>
  <si>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</si>
  <si>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</si>
  <si>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</si>
  <si>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</si>
  <si>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</si>
  <si>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</si>
  <si>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</si>
  <si>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</si>
  <si>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</si>
  <si>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</si>
  <si>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</si>
  <si>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</si>
  <si>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</si>
  <si>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</si>
  <si>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</si>
  <si>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</si>
  <si>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</si>
  <si>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</si>
  <si>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</si>
  <si>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</si>
  <si>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</si>
  <si>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</si>
  <si>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</si>
  <si>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</si>
  <si>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</si>
  <si>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</si>
  <si>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</si>
  <si>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</si>
  <si>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</si>
  <si>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</si>
  <si>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</si>
  <si>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</si>
  <si>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</si>
  <si>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</si>
  <si>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</si>
  <si>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</si>
  <si>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</si>
  <si>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</si>
  <si>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</si>
  <si>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</si>
  <si>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</si>
  <si>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</si>
  <si>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</si>
  <si>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</si>
  <si>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</si>
  <si>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</si>
  <si>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</si>
  <si>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</si>
  <si>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</si>
  <si>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</si>
  <si>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</si>
  <si>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</si>
  <si>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</si>
  <si>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</si>
  <si>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</si>
  <si>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</si>
  <si>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</si>
  <si>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</si>
  <si>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</si>
  <si>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</si>
  <si>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</si>
  <si>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</si>
  <si>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</si>
  <si>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</si>
  <si>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</si>
  <si>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</si>
  <si>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</si>
  <si>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</si>
  <si>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</si>
  <si>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</si>
  <si>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</si>
  <si>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</si>
  <si>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</si>
  <si>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</si>
  <si>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</si>
  <si>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</si>
  <si>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</si>
  <si>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</si>
  <si>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</si>
  <si>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</si>
  <si>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</si>
  <si>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</si>
  <si>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</si>
  <si>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</si>
  <si>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</si>
  <si>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</si>
  <si>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</si>
  <si>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</si>
  <si>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</si>
  <si>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</si>
  <si>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</si>
  <si>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</si>
  <si>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</si>
  <si>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</si>
  <si>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</si>
  <si>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</si>
  <si>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</si>
  <si>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</si>
  <si>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</si>
  <si>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</si>
  <si>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</si>
  <si>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</si>
  <si>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</si>
  <si>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</si>
  <si>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</si>
  <si>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</si>
  <si>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</si>
  <si>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</si>
  <si>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</si>
  <si>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</si>
  <si>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</si>
  <si>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</si>
  <si>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</si>
  <si>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</si>
  <si>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</si>
  <si>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</si>
  <si>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</si>
  <si>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</si>
  <si>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</si>
  <si>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</si>
  <si>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</si>
  <si>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</si>
  <si>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</si>
  <si>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</si>
  <si>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</si>
  <si>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</si>
  <si>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</si>
  <si>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</si>
  <si>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</si>
  <si>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</si>
  <si>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</si>
  <si>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</si>
  <si>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</si>
  <si>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</si>
  <si>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</si>
  <si>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</si>
  <si>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</si>
  <si>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</si>
  <si>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</si>
  <si>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</si>
  <si>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</si>
  <si>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</si>
  <si>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</si>
  <si>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</si>
  <si>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</si>
  <si>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</si>
  <si>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</si>
  <si>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</si>
  <si>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</si>
  <si>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</si>
  <si>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</si>
  <si>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</si>
  <si>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</si>
  <si>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</si>
  <si>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</si>
  <si>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</si>
  <si>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</si>
  <si>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</si>
  <si>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</si>
  <si>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</si>
  <si>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</si>
  <si>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</si>
  <si>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</si>
  <si>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</si>
  <si>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</si>
  <si>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</si>
  <si>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</si>
  <si>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</si>
  <si>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</si>
  <si>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</si>
  <si>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</si>
  <si>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</si>
  <si>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</si>
  <si>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</si>
  <si>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</si>
  <si>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</si>
  <si>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</si>
  <si>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</si>
  <si>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</si>
  <si>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</si>
  <si>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</si>
  <si>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</si>
  <si>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</si>
  <si>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</si>
  <si>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</si>
  <si>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</si>
  <si>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</si>
  <si>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</si>
  <si>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</si>
  <si>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</si>
  <si>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</si>
  <si>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</si>
  <si>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</si>
  <si>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</si>
  <si>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</si>
  <si>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</si>
  <si>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</si>
  <si>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</si>
  <si>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</si>
  <si>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</si>
  <si>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</si>
  <si>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</si>
  <si>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</si>
  <si>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</si>
  <si>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</si>
  <si>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</si>
  <si>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</si>
  <si>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</si>
  <si>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</si>
  <si>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</si>
  <si>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</si>
  <si>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</si>
  <si>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</si>
  <si>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</si>
  <si>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</si>
  <si>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</si>
  <si>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</si>
  <si>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</si>
  <si>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</si>
  <si>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</si>
  <si>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</si>
  <si>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</si>
  <si>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</si>
  <si>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</si>
  <si>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</si>
  <si>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</si>
  <si>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</si>
  <si>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</si>
  <si>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</si>
  <si>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</si>
  <si>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</si>
  <si>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</si>
  <si>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</si>
  <si>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</si>
  <si>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</si>
  <si>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</si>
  <si>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</si>
  <si>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</si>
  <si>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</si>
  <si>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</si>
  <si>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</si>
  <si>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</si>
  <si>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</si>
  <si>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</si>
  <si>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</si>
  <si>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</si>
  <si>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</si>
  <si>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</si>
  <si>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</si>
  <si>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</si>
  <si>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</si>
  <si>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</si>
  <si>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</si>
  <si>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</si>
  <si>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</si>
  <si>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</si>
  <si>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</si>
  <si>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</si>
  <si>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</si>
  <si>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</si>
  <si>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</si>
  <si>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</si>
  <si>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</si>
  <si>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</si>
  <si>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</si>
  <si>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</si>
  <si>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</si>
  <si>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</si>
  <si>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</si>
  <si>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</si>
  <si>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</si>
  <si>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</si>
  <si>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</si>
  <si>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</si>
  <si>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</si>
  <si>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</si>
  <si>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</si>
  <si>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</si>
  <si>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</si>
  <si>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</si>
  <si>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</si>
  <si>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</si>
  <si>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</si>
  <si>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</si>
  <si>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</si>
  <si>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</si>
  <si>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</si>
  <si>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</si>
  <si>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</si>
  <si>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</si>
  <si>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</si>
  <si>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</si>
  <si>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</si>
  <si>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</si>
  <si>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</si>
  <si>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</si>
  <si>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</si>
  <si>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</si>
  <si>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</si>
  <si>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</si>
  <si>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</si>
  <si>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</si>
  <si>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</si>
  <si>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</si>
  <si>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</si>
  <si>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</si>
  <si>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</si>
  <si>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</si>
  <si>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</si>
  <si>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</si>
  <si>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</si>
  <si>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</si>
  <si>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</si>
  <si>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</si>
  <si>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</si>
  <si>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</si>
  <si>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</si>
  <si>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</si>
  <si>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</si>
  <si>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</si>
  <si>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</si>
  <si>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</si>
  <si>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</si>
  <si>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</si>
  <si>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</si>
  <si>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</si>
  <si>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</si>
  <si>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</si>
  <si>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</si>
  <si>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</si>
  <si>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</si>
  <si>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</si>
  <si>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</si>
  <si>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</si>
  <si>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</si>
  <si>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</si>
  <si>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</si>
  <si>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</si>
  <si>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</si>
  <si>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</si>
  <si>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</si>
  <si>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</si>
  <si>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</si>
  <si>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</si>
  <si>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</si>
  <si>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</si>
  <si>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</si>
  <si>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</si>
  <si>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</si>
  <si>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</si>
  <si>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</si>
  <si>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</si>
  <si>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</si>
  <si>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</si>
  <si>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</si>
  <si>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</si>
  <si>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</si>
  <si>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</si>
  <si>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</si>
  <si>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</si>
  <si>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</si>
  <si>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</si>
  <si>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</si>
  <si>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</si>
  <si>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</si>
  <si>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</si>
  <si>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</si>
  <si>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</si>
  <si>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</si>
  <si>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</si>
  <si>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</si>
  <si>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</si>
  <si>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</si>
  <si>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</si>
  <si>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</si>
  <si>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</si>
  <si>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</si>
  <si>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</si>
  <si>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</si>
  <si>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</si>
  <si>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</si>
  <si>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</si>
  <si>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</si>
  <si>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</si>
  <si>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</si>
  <si>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</si>
  <si>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</si>
  <si>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</si>
  <si>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</si>
  <si>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</si>
  <si>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</si>
  <si>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</si>
  <si>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</si>
  <si>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</si>
  <si>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</si>
  <si>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</si>
  <si>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</si>
  <si>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</si>
  <si>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</si>
  <si>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</si>
  <si>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</si>
  <si>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</si>
  <si>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</si>
  <si>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</si>
  <si>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</si>
  <si>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</si>
  <si>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</si>
  <si>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</si>
  <si>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</si>
  <si>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</si>
  <si>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</si>
  <si>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</si>
  <si>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</si>
  <si>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</si>
  <si>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</si>
  <si>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</si>
  <si>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</si>
  <si>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</si>
  <si>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</si>
  <si>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</si>
  <si>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</si>
  <si>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</si>
  <si>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</si>
  <si>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</si>
  <si>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</si>
  <si>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</si>
  <si>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</si>
  <si>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</si>
  <si>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</si>
  <si>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</si>
  <si>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</si>
  <si>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</si>
  <si>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</si>
  <si>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</si>
  <si>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</si>
  <si>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</si>
  <si>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</si>
  <si>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</si>
  <si>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</si>
  <si>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</si>
  <si>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</si>
  <si>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</si>
  <si>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</si>
  <si>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</si>
  <si>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</si>
  <si>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</si>
  <si>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</si>
  <si>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</si>
  <si>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</si>
  <si>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</si>
  <si>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</si>
  <si>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</si>
  <si>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</si>
  <si>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</si>
  <si>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</si>
  <si>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</si>
  <si>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</si>
  <si>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</si>
  <si>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</si>
  <si>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</si>
  <si>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</si>
  <si>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</si>
  <si>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</si>
  <si>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</si>
  <si>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</si>
  <si>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</si>
  <si>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</si>
  <si>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</si>
  <si>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</si>
  <si>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</si>
  <si>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</si>
  <si>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</si>
  <si>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</si>
  <si>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</si>
  <si>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</si>
  <si>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</si>
  <si>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</si>
  <si>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</si>
  <si>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</si>
  <si>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</si>
  <si>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</si>
  <si>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</si>
  <si>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</si>
  <si>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</si>
  <si>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</si>
  <si>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</si>
  <si>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</si>
  <si>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</si>
  <si>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</si>
  <si>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</si>
  <si>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</si>
  <si>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</si>
  <si>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</si>
  <si>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</si>
  <si>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</si>
  <si>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</si>
  <si>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</si>
  <si>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</si>
  <si>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</si>
  <si>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</si>
  <si>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</si>
  <si>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</si>
  <si>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</si>
  <si>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</si>
  <si>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</si>
  <si>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</si>
  <si>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</si>
  <si>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</si>
  <si>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</si>
  <si>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</si>
  <si>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</si>
  <si>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</si>
  <si>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</si>
  <si>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</si>
  <si>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</si>
  <si>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</si>
  <si>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</si>
  <si>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</si>
  <si>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</si>
  <si>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</si>
  <si>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</si>
  <si>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</si>
  <si>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</si>
  <si>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</si>
  <si>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</si>
  <si>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</si>
  <si>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</si>
  <si>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</si>
  <si>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</si>
  <si>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</si>
  <si>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</si>
  <si>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</si>
  <si>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</si>
  <si>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</si>
  <si>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</si>
  <si>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</si>
  <si>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</si>
  <si>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</si>
  <si>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</si>
  <si>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</si>
  <si>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</si>
  <si>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</si>
  <si>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</si>
  <si>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</si>
  <si>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</si>
  <si>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</si>
  <si>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</si>
  <si>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</si>
  <si>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</si>
  <si>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</si>
  <si>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</si>
  <si>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</si>
  <si>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</si>
  <si>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</si>
  <si>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</si>
  <si>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</si>
  <si>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</si>
  <si>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</si>
  <si>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</si>
  <si>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</si>
  <si>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</si>
  <si>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</si>
  <si>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</si>
  <si>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</si>
  <si>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</si>
  <si>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</si>
  <si>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</si>
  <si>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</si>
  <si>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</si>
  <si>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</si>
  <si>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</si>
  <si>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</si>
  <si>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</si>
  <si>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</si>
  <si>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</si>
  <si>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</si>
  <si>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</si>
  <si>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</si>
  <si>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</si>
  <si>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</si>
  <si>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</si>
  <si>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</si>
  <si>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</si>
  <si>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</si>
  <si>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</si>
  <si>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</si>
  <si>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</si>
  <si>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</si>
  <si>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</si>
  <si>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</si>
  <si>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</si>
  <si>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</si>
  <si>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</si>
  <si>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</si>
  <si>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</si>
  <si>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</si>
  <si>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</si>
  <si>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</si>
  <si>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</si>
  <si>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</si>
  <si>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</si>
  <si>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</si>
  <si>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</si>
  <si>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</si>
  <si>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</si>
  <si>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</si>
  <si>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</si>
  <si>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</si>
  <si>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</si>
  <si>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</si>
  <si>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</si>
  <si>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</si>
  <si>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</si>
  <si>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</si>
  <si>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</si>
  <si>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</si>
  <si>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</si>
  <si>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</si>
  <si>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</si>
  <si>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</si>
  <si>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</si>
  <si>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</si>
  <si>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</si>
  <si>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</si>
  <si>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</si>
  <si>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</si>
  <si>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</si>
  <si>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</si>
  <si>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</si>
  <si>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</si>
  <si>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</si>
  <si>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</si>
  <si>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</si>
  <si>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</si>
  <si>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</si>
  <si>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</si>
  <si>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</si>
  <si>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</si>
  <si>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</si>
  <si>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</si>
  <si>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</si>
  <si>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</si>
  <si>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</si>
  <si>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</si>
  <si>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</si>
  <si>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</si>
  <si>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</si>
  <si>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</si>
  <si>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</si>
  <si>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</si>
  <si>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</si>
  <si>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</si>
  <si>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</si>
  <si>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</si>
  <si>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</si>
  <si>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</si>
  <si>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</si>
  <si>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</si>
  <si>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</si>
  <si>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</si>
  <si>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</si>
  <si>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</si>
  <si>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</si>
  <si>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</si>
  <si>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</si>
  <si>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</si>
  <si>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</si>
  <si>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</si>
  <si>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</si>
  <si>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</si>
  <si>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</si>
  <si>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</si>
  <si>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</si>
  <si>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</si>
  <si>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</si>
  <si>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</si>
  <si>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</si>
  <si>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</si>
  <si>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</si>
  <si>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</si>
  <si>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</si>
  <si>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</si>
  <si>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</si>
  <si>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</si>
  <si>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</si>
  <si>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</si>
  <si>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</si>
  <si>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</si>
  <si>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</si>
  <si>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</si>
  <si>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</si>
  <si>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</si>
  <si>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</si>
  <si>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</si>
  <si>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</si>
  <si>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</si>
  <si>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</si>
  <si>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</si>
  <si>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</si>
  <si>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</si>
  <si>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</si>
  <si>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</si>
  <si>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</si>
  <si>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</si>
  <si>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</si>
  <si>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</si>
  <si>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</si>
  <si>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</si>
  <si>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</si>
  <si>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</si>
  <si>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</si>
  <si>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</si>
  <si>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</si>
  <si>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</si>
  <si>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</si>
  <si>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</si>
  <si>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</si>
  <si>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</si>
  <si>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</si>
  <si>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</si>
  <si>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</si>
  <si>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</si>
  <si>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</si>
  <si>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</si>
  <si>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</si>
  <si>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</si>
  <si>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</si>
  <si>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</si>
  <si>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</si>
  <si>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</si>
  <si>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</si>
  <si>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</si>
  <si>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</si>
  <si>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</si>
  <si>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</si>
  <si>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</si>
  <si>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</si>
  <si>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</si>
  <si>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</si>
  <si>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</si>
  <si>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</si>
  <si>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</si>
  <si>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</si>
  <si>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</si>
  <si>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</si>
  <si>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</si>
  <si>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</si>
  <si>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</si>
  <si>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</si>
  <si>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</si>
  <si>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</si>
  <si>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</si>
  <si>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</si>
  <si>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</si>
  <si>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</si>
  <si>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</si>
  <si>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</si>
  <si>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</si>
  <si>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</si>
  <si>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</si>
  <si>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</si>
  <si>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</si>
  <si>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</si>
  <si>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</si>
  <si>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</si>
  <si>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</si>
  <si>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</si>
  <si>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</si>
  <si>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</si>
  <si>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</si>
  <si>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</si>
  <si>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</si>
  <si>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</si>
  <si>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</si>
  <si>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</si>
  <si>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</si>
  <si>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</si>
  <si>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</si>
  <si>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</si>
  <si>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</si>
  <si>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</si>
  <si>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</si>
  <si>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</si>
  <si>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</si>
  <si>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</si>
  <si>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</si>
  <si>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</si>
  <si>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</si>
  <si>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</si>
  <si>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</si>
  <si>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</si>
  <si>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</si>
  <si>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</si>
  <si>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</si>
  <si>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</si>
  <si>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</si>
  <si>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</si>
  <si>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</si>
  <si>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</si>
  <si>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</si>
  <si>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</si>
  <si>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</si>
  <si>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</si>
  <si>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</si>
  <si>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</si>
  <si>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</si>
  <si>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</si>
  <si>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</si>
  <si>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</si>
  <si>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</si>
  <si>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</si>
  <si>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</si>
  <si>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</si>
  <si>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</si>
  <si>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</si>
  <si>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</si>
  <si>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</si>
  <si>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</si>
  <si>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</si>
  <si>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</si>
  <si>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</si>
  <si>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</si>
  <si>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</si>
  <si>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</si>
  <si>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</si>
  <si>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</si>
  <si>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</si>
  <si>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</si>
  <si>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</si>
  <si>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</si>
  <si>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</si>
  <si>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</si>
  <si>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</si>
  <si>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</si>
  <si>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</si>
  <si>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</si>
  <si>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</si>
  <si>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</si>
  <si>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</si>
  <si>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</si>
  <si>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</si>
  <si>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</si>
  <si>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</si>
  <si>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</si>
  <si>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</si>
  <si>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</si>
  <si>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</si>
  <si>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</si>
  <si>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</si>
  <si>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</si>
  <si>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</si>
  <si>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</si>
  <si>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</si>
  <si>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</si>
  <si>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</si>
  <si>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</si>
  <si>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</si>
  <si>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</si>
  <si>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</si>
  <si>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</si>
  <si>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</si>
  <si>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</si>
  <si>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</si>
  <si>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</si>
  <si>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</si>
  <si>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</si>
  <si>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</si>
  <si>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</si>
  <si>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</si>
  <si>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</si>
  <si>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</si>
  <si>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</si>
  <si>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</si>
  <si>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</si>
  <si>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</si>
  <si>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</si>
  <si>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</si>
  <si>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</si>
  <si>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</si>
  <si>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</si>
  <si>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</si>
  <si>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</si>
  <si>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</si>
  <si>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</si>
  <si>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</si>
  <si>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</si>
  <si>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</si>
  <si>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</si>
  <si>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</si>
  <si>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</si>
  <si>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</si>
  <si>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</si>
  <si>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</si>
  <si>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</si>
  <si>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</si>
  <si>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</si>
  <si>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</si>
  <si>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</si>
  <si>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</si>
  <si>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</si>
  <si>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</si>
  <si>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</si>
  <si>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</si>
  <si>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</si>
  <si>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</si>
  <si>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</si>
  <si>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</si>
  <si>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</si>
  <si>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</si>
  <si>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</si>
  <si>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</si>
  <si>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</si>
  <si>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</si>
  <si>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</si>
  <si>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</si>
  <si>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</si>
  <si>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</si>
  <si>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</si>
  <si>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</si>
  <si>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</si>
  <si>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</si>
  <si>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</si>
  <si>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</si>
  <si>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</si>
  <si>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</si>
  <si>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</si>
  <si>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</si>
  <si>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</si>
  <si>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</si>
  <si>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</si>
  <si>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</si>
  <si>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</si>
  <si>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</si>
  <si>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</si>
  <si>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</si>
  <si>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</si>
  <si>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</si>
  <si>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</si>
  <si>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</si>
  <si>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</si>
  <si>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</si>
  <si>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</si>
  <si>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</si>
  <si>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</si>
  <si>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</si>
  <si>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</si>
  <si>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</si>
  <si>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</si>
  <si>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</si>
  <si>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</si>
  <si>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</si>
  <si>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</si>
  <si>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</si>
  <si>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</si>
  <si>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</si>
  <si>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</si>
  <si>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</si>
  <si>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</si>
  <si>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</si>
  <si>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</si>
  <si>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</si>
  <si>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</si>
  <si>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</si>
  <si>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</si>
  <si>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</si>
  <si>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</si>
  <si>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</si>
  <si>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</si>
  <si>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</si>
  <si>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</si>
  <si>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</si>
  <si>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</si>
  <si>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</si>
  <si>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</si>
  <si>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</si>
  <si>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</si>
  <si>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</si>
  <si>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</si>
  <si>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</si>
  <si>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</si>
  <si>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</si>
  <si>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</si>
  <si>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</si>
  <si>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</si>
  <si>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</si>
  <si>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</si>
  <si>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</si>
  <si>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</si>
  <si>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</si>
  <si>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</si>
  <si>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</si>
  <si>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</si>
  <si>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</si>
  <si>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</si>
  <si>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</si>
  <si>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</si>
  <si>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</si>
  <si>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</si>
  <si>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</si>
  <si>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</si>
  <si>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</si>
  <si>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</si>
  <si>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</si>
  <si>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</si>
  <si>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</si>
  <si>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</si>
  <si>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</si>
  <si>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</si>
  <si>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</si>
  <si>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</si>
  <si>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</si>
  <si>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</si>
  <si>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</si>
  <si>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</si>
  <si>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</si>
  <si>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</si>
  <si>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</si>
  <si>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</si>
  <si>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</si>
  <si>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</si>
  <si>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</si>
  <si>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</si>
  <si>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</si>
  <si>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</si>
  <si>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</si>
  <si>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</si>
  <si>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</si>
  <si>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</si>
  <si>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</si>
  <si>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</si>
  <si>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</si>
  <si>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</si>
  <si>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</si>
  <si>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</si>
  <si>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</si>
  <si>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</si>
  <si>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</si>
  <si>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</si>
  <si>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</si>
  <si>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</si>
  <si>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</si>
  <si>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</si>
  <si>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</si>
  <si>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</si>
  <si>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</si>
  <si>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</si>
  <si>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</si>
  <si>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</si>
  <si>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</si>
  <si>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</si>
  <si>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</si>
  <si>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</si>
  <si>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</si>
  <si>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</si>
  <si>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</si>
  <si>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</si>
  <si>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</si>
  <si>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</si>
  <si>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</si>
  <si>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</si>
  <si>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</si>
  <si>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</si>
  <si>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</si>
  <si>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</si>
  <si>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</si>
  <si>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</si>
  <si>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</si>
  <si>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</si>
  <si>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</si>
  <si>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</si>
  <si>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</si>
  <si>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</si>
  <si>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</si>
  <si>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</si>
  <si>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</si>
  <si>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</si>
  <si>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</si>
  <si>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</si>
  <si>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</si>
  <si>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</si>
  <si>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</si>
  <si>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</si>
  <si>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</si>
  <si>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</si>
  <si>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</si>
  <si>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</si>
  <si>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</si>
  <si>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</si>
  <si>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</si>
  <si>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</si>
  <si>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</si>
  <si>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</si>
  <si>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</si>
  <si>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</si>
  <si>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</si>
  <si>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</si>
  <si>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</si>
  <si>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</si>
  <si>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</si>
  <si>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</si>
  <si>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</si>
  <si>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</si>
  <si>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</si>
  <si>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</si>
  <si>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</si>
  <si>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</si>
  <si>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</si>
  <si>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</si>
  <si>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</si>
  <si>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</si>
  <si>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</si>
  <si>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</si>
  <si>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</si>
  <si>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</si>
  <si>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</si>
  <si>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</si>
  <si>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</si>
  <si>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</si>
  <si>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</si>
  <si>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</si>
  <si>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</si>
  <si>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</si>
  <si>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</si>
  <si>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</si>
  <si>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</si>
  <si>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</si>
  <si>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</si>
  <si>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</si>
  <si>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</si>
  <si>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</si>
  <si>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</si>
  <si>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</si>
  <si>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</si>
  <si>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</si>
  <si>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</si>
  <si>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</si>
  <si>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</si>
  <si>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</si>
  <si>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</si>
  <si>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</si>
  <si>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</si>
  <si>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</si>
  <si>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</si>
  <si>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</si>
  <si>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</si>
  <si>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</si>
  <si>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</si>
  <si>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</si>
  <si>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</si>
  <si>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</si>
  <si>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</si>
  <si>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</si>
  <si>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</si>
  <si>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</si>
  <si>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</si>
  <si>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</si>
  <si>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</si>
  <si>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</si>
  <si>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</si>
  <si>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</si>
  <si>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</si>
  <si>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</si>
  <si>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</si>
  <si>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</si>
  <si>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</si>
  <si>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</si>
  <si>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</si>
  <si>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</si>
  <si>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</si>
  <si>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</si>
  <si>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</si>
  <si>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</si>
  <si>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</si>
  <si>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</si>
  <si>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</si>
  <si>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</si>
  <si>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</si>
  <si>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</si>
  <si>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</si>
  <si>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</si>
  <si>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</si>
  <si>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</si>
  <si>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</si>
  <si>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</si>
  <si>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</si>
  <si>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</si>
  <si>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</si>
  <si>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</si>
  <si>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</si>
  <si>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</si>
  <si>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</si>
  <si>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</si>
  <si>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</si>
  <si>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</si>
  <si>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</si>
  <si>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</si>
  <si>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</si>
  <si>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</si>
  <si>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</si>
  <si>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</si>
  <si>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</si>
  <si>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</si>
  <si>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</si>
  <si>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</si>
  <si>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</si>
  <si>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</si>
  <si>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</si>
  <si>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</si>
  <si>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</si>
  <si>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</si>
  <si>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</si>
  <si>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</si>
  <si>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</si>
  <si>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</si>
  <si>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</si>
  <si>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</si>
  <si>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</si>
  <si>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</si>
  <si>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</si>
  <si>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</si>
  <si>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</si>
  <si>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</si>
  <si>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</si>
  <si>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</si>
  <si>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</si>
  <si>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</si>
  <si>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</si>
  <si>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</si>
  <si>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</si>
  <si>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</si>
  <si>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</si>
  <si>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</si>
  <si>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</si>
  <si>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</si>
  <si>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</si>
  <si>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</si>
  <si>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</si>
  <si>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</si>
  <si>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</si>
  <si>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</si>
  <si>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</si>
  <si>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</si>
  <si>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</si>
  <si>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</si>
  <si>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</si>
  <si>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</si>
  <si>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</si>
  <si>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</si>
  <si>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</si>
  <si>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</si>
  <si>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</si>
  <si>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</si>
  <si>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</si>
  <si>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</si>
  <si>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</si>
  <si>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</si>
  <si>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</si>
  <si>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</si>
  <si>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</si>
  <si>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</si>
  <si>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</si>
  <si>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</si>
  <si>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</si>
  <si>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</si>
  <si>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</si>
  <si>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</si>
  <si>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</si>
  <si>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</si>
  <si>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</si>
  <si>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</si>
  <si>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</si>
  <si>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</si>
  <si>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</si>
  <si>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</si>
  <si>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</si>
  <si>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</si>
  <si>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</si>
  <si>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</si>
  <si>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</si>
  <si>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</si>
  <si>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</si>
  <si>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</si>
  <si>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</si>
  <si>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</si>
  <si>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</si>
  <si>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</si>
  <si>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</si>
  <si>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</si>
  <si>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</si>
  <si>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</si>
  <si>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</si>
  <si>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</si>
  <si>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</si>
  <si>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</si>
  <si>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</si>
  <si>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</si>
  <si>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</si>
  <si>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</si>
  <si>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</si>
  <si>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</si>
  <si>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</si>
  <si>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</si>
  <si>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</si>
  <si>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</si>
  <si>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</si>
  <si>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</si>
  <si>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</si>
  <si>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</si>
  <si>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</si>
  <si>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</si>
  <si>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</si>
  <si>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</si>
  <si>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</si>
  <si>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</si>
  <si>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</si>
  <si>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</si>
  <si>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</si>
  <si>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</si>
  <si>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</si>
  <si>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</si>
  <si>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</si>
  <si>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</si>
  <si>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</si>
  <si>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</si>
  <si>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</si>
  <si>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</si>
  <si>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</si>
  <si>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</si>
  <si>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</si>
  <si>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</si>
  <si>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</si>
  <si>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</si>
  <si>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</si>
  <si>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</si>
  <si>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</si>
  <si>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</si>
  <si>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</si>
  <si>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</si>
  <si>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</si>
  <si>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</si>
  <si>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</si>
  <si>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</si>
  <si>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</si>
  <si>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</si>
  <si>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</si>
  <si>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</si>
  <si>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</si>
  <si>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</si>
  <si>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</si>
  <si>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</si>
  <si>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</si>
  <si>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</si>
  <si>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</si>
  <si>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</si>
  <si>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</si>
  <si>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</si>
  <si>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</si>
  <si>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</si>
  <si>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</si>
  <si>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</si>
  <si>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</si>
  <si>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</si>
  <si>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</si>
  <si>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</si>
  <si>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</si>
  <si>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</si>
  <si>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</si>
  <si>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</si>
  <si>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</si>
  <si>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</si>
  <si>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</si>
  <si>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</si>
  <si>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</si>
  <si>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</si>
  <si>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</si>
  <si>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</si>
  <si>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</si>
  <si>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</si>
  <si>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</si>
  <si>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</si>
  <si>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</si>
  <si>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</si>
  <si>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</si>
  <si>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</si>
  <si>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</si>
  <si>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</si>
  <si>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</si>
  <si>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</si>
  <si>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</si>
  <si>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</si>
  <si>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</si>
  <si>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</si>
  <si>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</si>
  <si>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</si>
  <si>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</si>
  <si>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</si>
  <si>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</si>
  <si>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</si>
  <si>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</si>
  <si>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</si>
  <si>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</si>
  <si>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</si>
  <si>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</si>
  <si>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</si>
  <si>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</si>
  <si>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</si>
  <si>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</si>
  <si>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</si>
  <si>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</si>
  <si>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</si>
  <si>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</si>
  <si>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</si>
  <si>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</si>
  <si>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</si>
  <si>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</si>
  <si>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</si>
  <si>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</si>
  <si>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</si>
  <si>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</si>
  <si>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</si>
  <si>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</si>
  <si>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</si>
  <si>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</si>
  <si>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</si>
  <si>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</si>
  <si>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</si>
  <si>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</si>
  <si>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</si>
  <si>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</si>
  <si>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</si>
  <si>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</si>
  <si>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</si>
  <si>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</si>
  <si>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</si>
  <si>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</si>
  <si>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</si>
  <si>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</si>
  <si>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</si>
  <si>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</si>
  <si>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</si>
  <si>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</si>
  <si>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</si>
  <si>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</si>
  <si>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</si>
  <si>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</si>
  <si>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</si>
  <si>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</si>
  <si>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</si>
  <si>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</si>
  <si>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</si>
  <si>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</si>
  <si>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</si>
  <si>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</si>
  <si>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</si>
  <si>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</si>
  <si>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</si>
  <si>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</si>
  <si>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</si>
  <si>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</si>
  <si>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</si>
  <si>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</si>
  <si>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</si>
  <si>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</si>
  <si>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</si>
  <si>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</si>
  <si>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</si>
  <si>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</si>
  <si>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</si>
  <si>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</si>
  <si>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</si>
  <si>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</si>
  <si>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</si>
  <si>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</si>
  <si>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</si>
  <si>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</si>
  <si>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</si>
  <si>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</si>
  <si>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</si>
  <si>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</si>
  <si>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</si>
  <si>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</si>
  <si>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</si>
  <si>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</si>
  <si>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</si>
  <si>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</si>
  <si>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</si>
  <si>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</si>
  <si>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</si>
  <si>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</si>
  <si>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</si>
  <si>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</si>
  <si>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</si>
  <si>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</si>
  <si>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</si>
  <si>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</si>
  <si>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</si>
  <si>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</si>
  <si>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</si>
  <si>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</si>
  <si>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</si>
  <si>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</si>
  <si>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</si>
  <si>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</si>
  <si>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</si>
  <si>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</si>
  <si>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</si>
  <si>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</si>
  <si>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</si>
  <si>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</si>
  <si>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</si>
  <si>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</si>
  <si>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</si>
  <si>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</si>
  <si>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</si>
  <si>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</si>
  <si>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</si>
  <si>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</si>
  <si>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</si>
  <si>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</si>
  <si>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</si>
  <si>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</si>
  <si>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</si>
  <si>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</si>
  <si>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</si>
  <si>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</si>
  <si>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</si>
  <si>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</si>
  <si>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</si>
  <si>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</si>
  <si>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</si>
  <si>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</si>
  <si>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</si>
  <si>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</si>
  <si>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</si>
  <si>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</si>
  <si>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</si>
  <si>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</si>
  <si>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</si>
  <si>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</si>
  <si>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</si>
  <si>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</si>
  <si>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</si>
  <si>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</si>
  <si>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</si>
  <si>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</si>
  <si>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</si>
  <si>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</si>
  <si>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</si>
  <si>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</si>
  <si>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</si>
  <si>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</si>
  <si>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</si>
  <si>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</si>
  <si>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</si>
  <si>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</si>
  <si>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</si>
  <si>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</si>
  <si>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</si>
  <si>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</si>
  <si>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</si>
  <si>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</si>
  <si>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</si>
  <si>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</si>
  <si>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</si>
  <si>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</si>
  <si>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</si>
  <si>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</si>
  <si>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</si>
  <si>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</si>
  <si>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</si>
  <si>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</si>
  <si>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</si>
  <si>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</si>
  <si>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</si>
  <si>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</si>
  <si>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</si>
  <si>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</si>
  <si>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</si>
  <si>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</si>
  <si>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</si>
  <si>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</si>
  <si>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</si>
  <si>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</si>
  <si>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</si>
  <si>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</si>
  <si>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</si>
  <si>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</si>
  <si>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</si>
  <si>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</si>
  <si>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</si>
  <si>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</si>
  <si>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</si>
  <si>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</si>
  <si>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</si>
  <si>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</si>
  <si>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</si>
  <si>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</si>
  <si>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</si>
  <si>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</si>
  <si>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</si>
  <si>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</si>
  <si>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</si>
  <si>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</si>
  <si>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</si>
  <si>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</si>
  <si>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</si>
  <si>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</si>
  <si>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</si>
  <si>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</si>
  <si>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</si>
  <si>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</si>
  <si>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</si>
  <si>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</si>
  <si>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</si>
  <si>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</si>
  <si>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</si>
  <si>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</si>
  <si>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</si>
  <si>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</si>
  <si>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</si>
  <si>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</si>
  <si>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</si>
  <si>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</si>
  <si>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</si>
  <si>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</si>
  <si>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</si>
  <si>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</si>
  <si>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</si>
  <si>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</si>
  <si>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</si>
  <si>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</si>
  <si>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</si>
  <si>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</si>
  <si>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</si>
  <si>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</si>
  <si>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</si>
  <si>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</si>
  <si>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</si>
  <si>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</si>
  <si>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</si>
  <si>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</si>
  <si>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</si>
  <si>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</si>
  <si>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</si>
  <si>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</si>
  <si>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</si>
  <si>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</si>
  <si>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</si>
  <si>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</si>
  <si>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</si>
  <si>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</si>
  <si>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</si>
  <si>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</si>
  <si>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</si>
  <si>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</si>
  <si>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</si>
  <si>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</si>
  <si>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</si>
  <si>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</si>
  <si>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</si>
  <si>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</si>
  <si>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</si>
  <si>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</si>
  <si>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</si>
  <si>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</si>
  <si>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</si>
  <si>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</si>
  <si>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</si>
  <si>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</si>
  <si>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</si>
  <si>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</si>
  <si>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</si>
  <si>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</si>
  <si>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</si>
  <si>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</si>
  <si>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</si>
  <si>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</si>
  <si>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</si>
  <si>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</si>
  <si>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</si>
  <si>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</si>
  <si>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</si>
  <si>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</si>
  <si>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</si>
  <si>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</si>
  <si>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</si>
  <si>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</si>
  <si>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</si>
  <si>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</si>
  <si>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</si>
  <si>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</si>
  <si>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</si>
  <si>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</si>
  <si>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</si>
  <si>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</si>
  <si>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</si>
  <si>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</si>
  <si>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</si>
  <si>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</si>
  <si>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</si>
  <si>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</si>
  <si>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</si>
  <si>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</si>
  <si>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</si>
  <si>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</si>
  <si>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</si>
  <si>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</si>
  <si>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</si>
  <si>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</si>
  <si>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</si>
  <si>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</si>
  <si>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</si>
  <si>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</si>
  <si>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</si>
  <si>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</si>
  <si>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</si>
  <si>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</si>
  <si>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</si>
  <si>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</si>
  <si>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</si>
  <si>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</si>
  <si>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</si>
  <si>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</si>
  <si>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</si>
  <si>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</si>
  <si>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</si>
  <si>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</si>
  <si>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</si>
  <si>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</si>
  <si>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</si>
  <si>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</si>
  <si>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</si>
  <si>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</si>
  <si>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</si>
  <si>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</si>
  <si>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</si>
  <si>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</si>
  <si>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</si>
  <si>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</si>
  <si>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</si>
  <si>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</si>
  <si>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</si>
  <si>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</si>
  <si>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</si>
  <si>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</si>
  <si>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</si>
  <si>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</si>
  <si>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</si>
  <si>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</si>
  <si>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</si>
  <si>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</si>
  <si>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</si>
  <si>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</si>
  <si>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</si>
  <si>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</si>
  <si>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</si>
  <si>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</si>
  <si>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</si>
  <si>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</si>
  <si>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</si>
  <si>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</si>
  <si>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</si>
  <si>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</si>
  <si>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</si>
  <si>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</si>
  <si>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</si>
  <si>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</si>
  <si>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</si>
  <si>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</si>
  <si>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</si>
  <si>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</si>
  <si>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</si>
  <si>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</si>
  <si>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</si>
  <si>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</si>
  <si>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</si>
  <si>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</si>
  <si>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</si>
  <si>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</si>
  <si>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</si>
  <si>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</si>
  <si>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</si>
  <si>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</si>
  <si>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</si>
  <si>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</si>
  <si>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</si>
  <si>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</si>
  <si>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</si>
  <si>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</si>
  <si>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</si>
  <si>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</si>
  <si>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</si>
  <si>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</si>
  <si>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</si>
  <si>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</si>
  <si>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</si>
  <si>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</si>
  <si>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</si>
  <si>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</si>
  <si>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</si>
  <si>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</si>
  <si>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</si>
  <si>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</si>
  <si>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</si>
  <si>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</si>
  <si>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</si>
  <si>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</si>
  <si>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</si>
  <si>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</si>
  <si>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</si>
  <si>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</si>
  <si>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</si>
  <si>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</si>
  <si>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</si>
  <si>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</si>
  <si>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</si>
  <si>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</si>
  <si>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</si>
  <si>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</si>
  <si>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</si>
  <si>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</si>
  <si>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</si>
  <si>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</si>
  <si>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</si>
  <si>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</si>
  <si>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</si>
  <si>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</si>
  <si>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</si>
  <si>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</si>
  <si>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</si>
  <si>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</si>
  <si>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</si>
  <si>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</si>
  <si>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</si>
  <si>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</si>
  <si>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</si>
  <si>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</si>
  <si>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</si>
  <si>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</si>
  <si>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</si>
  <si>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</si>
  <si>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</si>
  <si>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</si>
  <si>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</si>
  <si>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</si>
  <si>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</si>
  <si>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</si>
  <si>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</si>
  <si>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</si>
  <si>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</si>
  <si>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</si>
  <si>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</si>
  <si>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</si>
  <si>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</si>
  <si>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</si>
  <si>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</si>
  <si>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</si>
  <si>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</si>
  <si>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</si>
  <si>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</si>
  <si>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</si>
  <si>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</si>
  <si>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</si>
  <si>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</si>
  <si>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</si>
  <si>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</si>
  <si>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</si>
  <si>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</si>
  <si>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</si>
  <si>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</si>
  <si>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</si>
  <si>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</si>
  <si>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</si>
  <si>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</si>
  <si>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</si>
  <si>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</si>
  <si>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</si>
  <si>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</si>
  <si>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</si>
  <si>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</si>
  <si>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</si>
  <si>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</si>
  <si>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</si>
  <si>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</si>
  <si>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</si>
  <si>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</si>
  <si>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</si>
  <si>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</si>
  <si>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</si>
  <si>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</si>
  <si>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</si>
  <si>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</si>
  <si>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</si>
  <si>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</si>
  <si>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</si>
  <si>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</si>
  <si>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</si>
  <si>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</si>
  <si>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</si>
  <si>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</si>
  <si>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</si>
  <si>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</si>
  <si>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</si>
  <si>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</si>
  <si>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</si>
  <si>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</si>
  <si>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</si>
  <si>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</si>
  <si>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</si>
  <si>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</si>
  <si>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</si>
  <si>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</si>
  <si>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</si>
  <si>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</si>
  <si>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</si>
  <si>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</si>
  <si>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</si>
  <si>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</si>
  <si>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</si>
  <si>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</si>
  <si>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</si>
  <si>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</si>
  <si>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</si>
  <si>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</si>
  <si>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</si>
  <si>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</si>
  <si>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</si>
  <si>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</si>
  <si>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</si>
  <si>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</si>
  <si>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</si>
  <si>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</si>
  <si>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</si>
  <si>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</si>
  <si>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</si>
  <si>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</si>
  <si>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</si>
  <si>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</si>
  <si>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</si>
  <si>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</si>
  <si>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</si>
  <si>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</si>
  <si>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</si>
  <si>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</si>
  <si>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</si>
  <si>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</si>
  <si>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</si>
  <si>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</si>
  <si>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</si>
  <si>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</si>
  <si>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</si>
  <si>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</si>
  <si>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</si>
  <si>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</si>
  <si>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</si>
  <si>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</si>
  <si>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</si>
  <si>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</si>
  <si>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 xml:space="preserve"> GAVETA DE DEPOSITO LLENA.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</si>
  <si>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</si>
  <si>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</si>
  <si>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</si>
  <si>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</si>
  <si>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</si>
  <si>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</si>
  <si>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</si>
  <si>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</si>
  <si>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</si>
  <si>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</si>
  <si>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</si>
  <si>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</si>
  <si>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</si>
  <si>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</si>
  <si>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</si>
  <si>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</si>
  <si>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</si>
  <si>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</si>
  <si>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</si>
  <si>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</si>
  <si>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</si>
  <si>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</si>
  <si>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</si>
  <si>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</si>
  <si>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</si>
  <si>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</si>
  <si>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</si>
  <si>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</si>
  <si>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</si>
  <si>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</si>
  <si>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</si>
  <si>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</si>
  <si>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>X</t>
  </si>
  <si>
    <t>3335933526</t>
  </si>
  <si>
    <t>3335933521</t>
  </si>
  <si>
    <t>UNIDAD de Monitoreo</t>
  </si>
  <si>
    <t>FUERA DE SERVICIO</t>
  </si>
  <si>
    <t xml:space="preserve"> De La Cruz Marcelo, Mawel Andres</t>
  </si>
  <si>
    <t>3335933545</t>
  </si>
  <si>
    <t>3335933544</t>
  </si>
  <si>
    <t>3335933542</t>
  </si>
  <si>
    <t>3335933541</t>
  </si>
  <si>
    <t>3335933540</t>
  </si>
  <si>
    <t>3335933539</t>
  </si>
  <si>
    <t>3335933537</t>
  </si>
  <si>
    <t>3335933536</t>
  </si>
  <si>
    <t>3335933535</t>
  </si>
  <si>
    <t>3335933534</t>
  </si>
  <si>
    <t>TRAJETA TRABADA</t>
  </si>
  <si>
    <t>DISPENADOR</t>
  </si>
  <si>
    <t>TRABATA TRABADA</t>
  </si>
  <si>
    <t>3335933605</t>
  </si>
  <si>
    <t>3335933604</t>
  </si>
  <si>
    <t>3335933602</t>
  </si>
  <si>
    <t>3335933601</t>
  </si>
  <si>
    <t>3335933599</t>
  </si>
  <si>
    <t>3335933598</t>
  </si>
  <si>
    <t>3335933597</t>
  </si>
  <si>
    <t>3335933596</t>
  </si>
  <si>
    <t>3335933595</t>
  </si>
  <si>
    <t>3335933594</t>
  </si>
  <si>
    <t>3335933593</t>
  </si>
  <si>
    <t>3335933590</t>
  </si>
  <si>
    <t>3335933573</t>
  </si>
  <si>
    <t>3335933572</t>
  </si>
  <si>
    <t>3335933570</t>
  </si>
  <si>
    <t>3335933569</t>
  </si>
  <si>
    <t>3335933560</t>
  </si>
  <si>
    <t>3335933557</t>
  </si>
  <si>
    <t xml:space="preserve">GAVETA DE DEPOSITO LLENO </t>
  </si>
  <si>
    <t>GAVETA DE RECHAZO LLENO</t>
  </si>
  <si>
    <t>Maria Pichardo, Glaufo Rafael</t>
  </si>
  <si>
    <t>CARGA EXITOSA</t>
  </si>
  <si>
    <t>3335933615</t>
  </si>
  <si>
    <t>3335933614</t>
  </si>
  <si>
    <t>3335933613</t>
  </si>
  <si>
    <t>3335933612</t>
  </si>
  <si>
    <t>3335933611</t>
  </si>
  <si>
    <t>3335933610</t>
  </si>
  <si>
    <t>3335933609</t>
  </si>
  <si>
    <t>3335933608</t>
  </si>
  <si>
    <t>3335933607</t>
  </si>
  <si>
    <t>3335933606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</si>
</sst>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0"/>
      <tableStyleElement type="headerRow" dxfId="559"/>
      <tableStyleElement type="totalRow" dxfId="558"/>
      <tableStyleElement type="firstColumn" dxfId="557"/>
      <tableStyleElement type="lastColumn" dxfId="556"/>
      <tableStyleElement type="firstRowStripe" dxfId="555"/>
      <tableStyleElement type="firstColumnStripe" dxfId="5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02" priority="99295"/>
  </conditionalFormatting>
  <conditionalFormatting sqref="B7">
    <cfRule type="duplicateValues" dxfId="501" priority="79"/>
    <cfRule type="duplicateValues" dxfId="500" priority="80"/>
    <cfRule type="duplicateValues" dxfId="499" priority="81"/>
  </conditionalFormatting>
  <conditionalFormatting sqref="B7">
    <cfRule type="duplicateValues" dxfId="498" priority="78"/>
  </conditionalFormatting>
  <conditionalFormatting sqref="B7">
    <cfRule type="duplicateValues" dxfId="497" priority="76"/>
    <cfRule type="duplicateValues" dxfId="496" priority="77"/>
  </conditionalFormatting>
  <conditionalFormatting sqref="B7">
    <cfRule type="duplicateValues" dxfId="495" priority="73"/>
    <cfRule type="duplicateValues" dxfId="494" priority="74"/>
    <cfRule type="duplicateValues" dxfId="493" priority="75"/>
  </conditionalFormatting>
  <conditionalFormatting sqref="B7">
    <cfRule type="duplicateValues" dxfId="492" priority="72"/>
  </conditionalFormatting>
  <conditionalFormatting sqref="B7">
    <cfRule type="duplicateValues" dxfId="491" priority="70"/>
    <cfRule type="duplicateValues" dxfId="490" priority="71"/>
  </conditionalFormatting>
  <conditionalFormatting sqref="B7">
    <cfRule type="duplicateValues" dxfId="489" priority="69"/>
  </conditionalFormatting>
  <conditionalFormatting sqref="B7">
    <cfRule type="duplicateValues" dxfId="488" priority="66"/>
    <cfRule type="duplicateValues" dxfId="487" priority="67"/>
    <cfRule type="duplicateValues" dxfId="486" priority="68"/>
  </conditionalFormatting>
  <conditionalFormatting sqref="B7">
    <cfRule type="duplicateValues" dxfId="485" priority="65"/>
  </conditionalFormatting>
  <conditionalFormatting sqref="B7">
    <cfRule type="duplicateValues" dxfId="484" priority="64"/>
  </conditionalFormatting>
  <conditionalFormatting sqref="B9">
    <cfRule type="duplicateValues" dxfId="483" priority="63"/>
  </conditionalFormatting>
  <conditionalFormatting sqref="B9">
    <cfRule type="duplicateValues" dxfId="482" priority="60"/>
    <cfRule type="duplicateValues" dxfId="481" priority="61"/>
    <cfRule type="duplicateValues" dxfId="480" priority="62"/>
  </conditionalFormatting>
  <conditionalFormatting sqref="B9">
    <cfRule type="duplicateValues" dxfId="479" priority="58"/>
    <cfRule type="duplicateValues" dxfId="478" priority="59"/>
  </conditionalFormatting>
  <conditionalFormatting sqref="B9">
    <cfRule type="duplicateValues" dxfId="477" priority="55"/>
    <cfRule type="duplicateValues" dxfId="476" priority="56"/>
    <cfRule type="duplicateValues" dxfId="475" priority="57"/>
  </conditionalFormatting>
  <conditionalFormatting sqref="B9">
    <cfRule type="duplicateValues" dxfId="474" priority="54"/>
  </conditionalFormatting>
  <conditionalFormatting sqref="B9">
    <cfRule type="duplicateValues" dxfId="473" priority="53"/>
  </conditionalFormatting>
  <conditionalFormatting sqref="B9">
    <cfRule type="duplicateValues" dxfId="472" priority="52"/>
  </conditionalFormatting>
  <conditionalFormatting sqref="B9">
    <cfRule type="duplicateValues" dxfId="471" priority="49"/>
    <cfRule type="duplicateValues" dxfId="470" priority="50"/>
    <cfRule type="duplicateValues" dxfId="469" priority="51"/>
  </conditionalFormatting>
  <conditionalFormatting sqref="B9">
    <cfRule type="duplicateValues" dxfId="468" priority="47"/>
    <cfRule type="duplicateValues" dxfId="467" priority="48"/>
  </conditionalFormatting>
  <conditionalFormatting sqref="C9">
    <cfRule type="duplicateValues" dxfId="466" priority="46"/>
  </conditionalFormatting>
  <conditionalFormatting sqref="E3">
    <cfRule type="duplicateValues" dxfId="465" priority="121658"/>
  </conditionalFormatting>
  <conditionalFormatting sqref="E3">
    <cfRule type="duplicateValues" dxfId="464" priority="121659"/>
    <cfRule type="duplicateValues" dxfId="463" priority="121660"/>
  </conditionalFormatting>
  <conditionalFormatting sqref="E3">
    <cfRule type="duplicateValues" dxfId="462" priority="121661"/>
    <cfRule type="duplicateValues" dxfId="461" priority="121662"/>
    <cfRule type="duplicateValues" dxfId="460" priority="121663"/>
    <cfRule type="duplicateValues" dxfId="459" priority="121664"/>
  </conditionalFormatting>
  <conditionalFormatting sqref="B3">
    <cfRule type="duplicateValues" dxfId="458" priority="121665"/>
  </conditionalFormatting>
  <conditionalFormatting sqref="E4">
    <cfRule type="duplicateValues" dxfId="457" priority="20"/>
  </conditionalFormatting>
  <conditionalFormatting sqref="E4">
    <cfRule type="duplicateValues" dxfId="456" priority="17"/>
    <cfRule type="duplicateValues" dxfId="455" priority="18"/>
    <cfRule type="duplicateValues" dxfId="454" priority="19"/>
  </conditionalFormatting>
  <conditionalFormatting sqref="E4">
    <cfRule type="duplicateValues" dxfId="453" priority="16"/>
  </conditionalFormatting>
  <conditionalFormatting sqref="E4">
    <cfRule type="duplicateValues" dxfId="452" priority="13"/>
    <cfRule type="duplicateValues" dxfId="451" priority="14"/>
    <cfRule type="duplicateValues" dxfId="450" priority="15"/>
  </conditionalFormatting>
  <conditionalFormatting sqref="B4">
    <cfRule type="duplicateValues" dxfId="449" priority="12"/>
  </conditionalFormatting>
  <conditionalFormatting sqref="E4">
    <cfRule type="duplicateValues" dxfId="448" priority="11"/>
  </conditionalFormatting>
  <conditionalFormatting sqref="E5">
    <cfRule type="duplicateValues" dxfId="447" priority="10"/>
  </conditionalFormatting>
  <conditionalFormatting sqref="E5">
    <cfRule type="duplicateValues" dxfId="446" priority="7"/>
    <cfRule type="duplicateValues" dxfId="445" priority="8"/>
    <cfRule type="duplicateValues" dxfId="444" priority="9"/>
  </conditionalFormatting>
  <conditionalFormatting sqref="E5">
    <cfRule type="duplicateValues" dxfId="443" priority="6"/>
  </conditionalFormatting>
  <conditionalFormatting sqref="E5">
    <cfRule type="duplicateValues" dxfId="442" priority="3"/>
    <cfRule type="duplicateValues" dxfId="441" priority="4"/>
    <cfRule type="duplicateValues" dxfId="440" priority="5"/>
  </conditionalFormatting>
  <conditionalFormatting sqref="B5">
    <cfRule type="duplicateValues" dxfId="439" priority="2"/>
  </conditionalFormatting>
  <conditionalFormatting sqref="E5">
    <cfRule type="duplicateValues" dxfId="4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3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36" priority="2"/>
  </conditionalFormatting>
  <conditionalFormatting sqref="B1:B1048576">
    <cfRule type="duplicateValues" dxfId="43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6"/>
  <sheetViews>
    <sheetView tabSelected="1" topLeftCell="D1" zoomScale="78" zoomScaleNormal="78" workbookViewId="0">
      <pane ySplit="4" topLeftCell="A76" activePane="bottomLeft" state="frozen"/>
      <selection pane="bottomLeft" activeCell="E81" sqref="E81:E92"/>
    </sheetView>
  </sheetViews>
  <sheetFormatPr baseColWidth="10" defaultColWidth="11.28515625" defaultRowHeight="15" x14ac:dyDescent="0.25"/>
  <cols>
    <col min="1" max="1" width="25" style="117" bestFit="1" customWidth="1"/>
    <col min="2" max="2" width="20.28515625" style="94" bestFit="1" customWidth="1"/>
    <col min="3" max="3" width="16.28515625" style="44" bestFit="1" customWidth="1"/>
    <col min="4" max="4" width="28.28515625" style="117" customWidth="1"/>
    <col min="5" max="5" width="8.5703125" style="82" bestFit="1" customWidth="1"/>
    <col min="6" max="6" width="11.140625" style="45" hidden="1" customWidth="1"/>
    <col min="7" max="7" width="55.28515625" style="45" hidden="1" customWidth="1"/>
    <col min="8" max="11" width="5.28515625" style="45" hidden="1" customWidth="1"/>
    <col min="12" max="12" width="47.5703125" style="45" bestFit="1" customWidth="1"/>
    <col min="13" max="13" width="19.7109375" style="117" bestFit="1" customWidth="1"/>
    <col min="14" max="14" width="17.5703125" style="117" bestFit="1" customWidth="1"/>
    <col min="15" max="15" width="41.28515625" style="117" bestFit="1" customWidth="1"/>
    <col min="16" max="16" width="19.7109375" style="89" bestFit="1" customWidth="1"/>
    <col min="17" max="17" width="47.57031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2717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60" t="s">
        <v>2550</v>
      </c>
      <c r="N5" s="109" t="s">
        <v>2453</v>
      </c>
      <c r="O5" s="116" t="s">
        <v>2455</v>
      </c>
      <c r="P5" s="116"/>
      <c r="Q5" s="161">
        <v>44374.41510416667</v>
      </c>
    </row>
    <row r="6" spans="1:17" ht="18" x14ac:dyDescent="0.25">
      <c r="A6" s="116" t="str">
        <f>VLOOKUP(E6,'LISTADO ATM'!$A$2:$C$898,3,0)</f>
        <v>DISTRITO NACIONAL</v>
      </c>
      <c r="B6" s="137">
        <v>3335933157</v>
      </c>
      <c r="C6" s="110">
        <v>44372.994189814817</v>
      </c>
      <c r="D6" s="110" t="s">
        <v>2180</v>
      </c>
      <c r="E6" s="133">
        <v>115</v>
      </c>
      <c r="F6" s="116" t="str">
        <f>VLOOKUP(E6,VIP!$A$2:$O13958,2,0)</f>
        <v>DRBR115</v>
      </c>
      <c r="G6" s="116" t="str">
        <f>VLOOKUP(E6,'LISTADO ATM'!$A$2:$B$897,2,0)</f>
        <v xml:space="preserve">ATM Oficina Megacentro I </v>
      </c>
      <c r="H6" s="116" t="str">
        <f>VLOOKUP(E6,VIP!$A$2:$O18919,7,FALSE)</f>
        <v>Si</v>
      </c>
      <c r="I6" s="116" t="str">
        <f>VLOOKUP(E6,VIP!$A$2:$O10884,8,FALSE)</f>
        <v>Si</v>
      </c>
      <c r="J6" s="116" t="str">
        <f>VLOOKUP(E6,VIP!$A$2:$O10834,8,FALSE)</f>
        <v>Si</v>
      </c>
      <c r="K6" s="116" t="str">
        <f>VLOOKUP(E6,VIP!$A$2:$O14408,6,0)</f>
        <v>SI</v>
      </c>
      <c r="L6" s="141" t="s">
        <v>2219</v>
      </c>
      <c r="M6" s="160" t="s">
        <v>2550</v>
      </c>
      <c r="N6" s="109" t="s">
        <v>2453</v>
      </c>
      <c r="O6" s="116" t="s">
        <v>2455</v>
      </c>
      <c r="P6" s="116"/>
      <c r="Q6" s="161">
        <v>44374.419861111113</v>
      </c>
    </row>
    <row r="7" spans="1:17" ht="18" x14ac:dyDescent="0.25">
      <c r="A7" s="116" t="str">
        <f>VLOOKUP(E7,'LISTADO ATM'!$A$2:$C$898,3,0)</f>
        <v>DISTRITO NACIONAL</v>
      </c>
      <c r="B7" s="137" t="s">
        <v>2642</v>
      </c>
      <c r="C7" s="110">
        <v>44373.476886574077</v>
      </c>
      <c r="D7" s="110" t="s">
        <v>2180</v>
      </c>
      <c r="E7" s="133">
        <v>149</v>
      </c>
      <c r="F7" s="116" t="str">
        <f>VLOOKUP(E7,VIP!$A$2:$O13959,2,0)</f>
        <v>DRBR149</v>
      </c>
      <c r="G7" s="116" t="str">
        <f>VLOOKUP(E7,'LISTADO ATM'!$A$2:$B$897,2,0)</f>
        <v>ATM Estación Metro Concepción</v>
      </c>
      <c r="H7" s="116" t="str">
        <f>VLOOKUP(E7,VIP!$A$2:$O18920,7,FALSE)</f>
        <v>N/A</v>
      </c>
      <c r="I7" s="116" t="str">
        <f>VLOOKUP(E7,VIP!$A$2:$O10885,8,FALSE)</f>
        <v>N/A</v>
      </c>
      <c r="J7" s="116" t="str">
        <f>VLOOKUP(E7,VIP!$A$2:$O10835,8,FALSE)</f>
        <v>N/A</v>
      </c>
      <c r="K7" s="116" t="str">
        <f>VLOOKUP(E7,VIP!$A$2:$O14409,6,0)</f>
        <v>N/A</v>
      </c>
      <c r="L7" s="141" t="s">
        <v>2219</v>
      </c>
      <c r="M7" s="160" t="s">
        <v>2550</v>
      </c>
      <c r="N7" s="109" t="s">
        <v>2453</v>
      </c>
      <c r="O7" s="116" t="s">
        <v>2455</v>
      </c>
      <c r="P7" s="116"/>
      <c r="Q7" s="161">
        <v>44374.749305555553</v>
      </c>
    </row>
    <row r="8" spans="1:17" ht="18" x14ac:dyDescent="0.25">
      <c r="A8" s="116" t="str">
        <f>VLOOKUP(E8,'LISTADO ATM'!$A$2:$C$898,3,0)</f>
        <v>NORTE</v>
      </c>
      <c r="B8" s="137" t="s">
        <v>2660</v>
      </c>
      <c r="C8" s="110">
        <v>44373.568425925929</v>
      </c>
      <c r="D8" s="110" t="s">
        <v>2181</v>
      </c>
      <c r="E8" s="133">
        <v>75</v>
      </c>
      <c r="F8" s="116" t="str">
        <f>VLOOKUP(E8,VIP!$A$2:$O13978,2,0)</f>
        <v>DRBR075</v>
      </c>
      <c r="G8" s="116" t="str">
        <f>VLOOKUP(E8,'LISTADO ATM'!$A$2:$B$897,2,0)</f>
        <v xml:space="preserve">ATM Oficina Gaspar Hernández </v>
      </c>
      <c r="H8" s="116" t="str">
        <f>VLOOKUP(E8,VIP!$A$2:$O18939,7,FALSE)</f>
        <v>Si</v>
      </c>
      <c r="I8" s="116" t="str">
        <f>VLOOKUP(E8,VIP!$A$2:$O10904,8,FALSE)</f>
        <v>Si</v>
      </c>
      <c r="J8" s="116" t="str">
        <f>VLOOKUP(E8,VIP!$A$2:$O10854,8,FALSE)</f>
        <v>Si</v>
      </c>
      <c r="K8" s="116" t="str">
        <f>VLOOKUP(E8,VIP!$A$2:$O14428,6,0)</f>
        <v>NO</v>
      </c>
      <c r="L8" s="141" t="s">
        <v>2219</v>
      </c>
      <c r="M8" s="160" t="s">
        <v>2550</v>
      </c>
      <c r="N8" s="109" t="s">
        <v>2453</v>
      </c>
      <c r="O8" s="116" t="s">
        <v>2585</v>
      </c>
      <c r="P8" s="116"/>
      <c r="Q8" s="161">
        <v>44374.747916666667</v>
      </c>
    </row>
    <row r="9" spans="1:17" ht="18" x14ac:dyDescent="0.25">
      <c r="A9" s="116" t="str">
        <f>VLOOKUP(E9,'LISTADO ATM'!$A$2:$C$898,3,0)</f>
        <v>NORTE</v>
      </c>
      <c r="B9" s="137" t="s">
        <v>2693</v>
      </c>
      <c r="C9" s="110">
        <v>44373.828634259262</v>
      </c>
      <c r="D9" s="110" t="s">
        <v>2181</v>
      </c>
      <c r="E9" s="133">
        <v>872</v>
      </c>
      <c r="F9" s="116" t="str">
        <f>VLOOKUP(E9,VIP!$A$2:$O13930,2,0)</f>
        <v>DRBR872</v>
      </c>
      <c r="G9" s="116" t="str">
        <f>VLOOKUP(E9,'LISTADO ATM'!$A$2:$B$897,2,0)</f>
        <v xml:space="preserve">ATM Zona Franca Pisano II (Santiago) </v>
      </c>
      <c r="H9" s="116" t="str">
        <f>VLOOKUP(E9,VIP!$A$2:$O18813,7,FALSE)</f>
        <v>Si</v>
      </c>
      <c r="I9" s="116" t="str">
        <f>VLOOKUP(E9,VIP!$A$2:$O10778,8,FALSE)</f>
        <v>Si</v>
      </c>
      <c r="J9" s="116" t="str">
        <f>VLOOKUP(E9,VIP!$A$2:$O10728,8,FALSE)</f>
        <v>Si</v>
      </c>
      <c r="K9" s="116" t="str">
        <f>VLOOKUP(E9,VIP!$A$2:$O14302,6,0)</f>
        <v>NO</v>
      </c>
      <c r="L9" s="141" t="s">
        <v>2219</v>
      </c>
      <c r="M9" s="160" t="s">
        <v>2550</v>
      </c>
      <c r="N9" s="109" t="s">
        <v>2453</v>
      </c>
      <c r="O9" s="116" t="s">
        <v>2567</v>
      </c>
      <c r="P9" s="116"/>
      <c r="Q9" s="161">
        <v>44374.38685185185</v>
      </c>
    </row>
    <row r="10" spans="1:17" ht="18" x14ac:dyDescent="0.25">
      <c r="A10" s="116" t="str">
        <f>VLOOKUP(E10,'LISTADO ATM'!$A$2:$C$898,3,0)</f>
        <v>NORTE</v>
      </c>
      <c r="B10" s="137" t="s">
        <v>2692</v>
      </c>
      <c r="C10" s="110">
        <v>44373.85125</v>
      </c>
      <c r="D10" s="110" t="s">
        <v>2181</v>
      </c>
      <c r="E10" s="133">
        <v>926</v>
      </c>
      <c r="F10" s="116" t="str">
        <f>VLOOKUP(E10,VIP!$A$2:$O13929,2,0)</f>
        <v>DRBR926</v>
      </c>
      <c r="G10" s="116" t="str">
        <f>VLOOKUP(E10,'LISTADO ATM'!$A$2:$B$897,2,0)</f>
        <v>ATM S/M Juan Cepin</v>
      </c>
      <c r="H10" s="116" t="str">
        <f>VLOOKUP(E10,VIP!$A$2:$O18812,7,FALSE)</f>
        <v>N/A</v>
      </c>
      <c r="I10" s="116" t="str">
        <f>VLOOKUP(E10,VIP!$A$2:$O10777,8,FALSE)</f>
        <v>N/A</v>
      </c>
      <c r="J10" s="116" t="str">
        <f>VLOOKUP(E10,VIP!$A$2:$O10727,8,FALSE)</f>
        <v>N/A</v>
      </c>
      <c r="K10" s="116" t="str">
        <f>VLOOKUP(E10,VIP!$A$2:$O14301,6,0)</f>
        <v>N/A</v>
      </c>
      <c r="L10" s="141" t="s">
        <v>2219</v>
      </c>
      <c r="M10" s="160" t="s">
        <v>2550</v>
      </c>
      <c r="N10" s="109" t="s">
        <v>2453</v>
      </c>
      <c r="O10" s="116" t="s">
        <v>2567</v>
      </c>
      <c r="P10" s="116"/>
      <c r="Q10" s="161">
        <v>44374.727083333331</v>
      </c>
    </row>
    <row r="11" spans="1:17" ht="18" x14ac:dyDescent="0.25">
      <c r="A11" s="116" t="str">
        <f>VLOOKUP(E11,'LISTADO ATM'!$A$2:$C$898,3,0)</f>
        <v>DISTRITO NACIONAL</v>
      </c>
      <c r="B11" s="137" t="s">
        <v>2690</v>
      </c>
      <c r="C11" s="110">
        <v>44373.860405092593</v>
      </c>
      <c r="D11" s="110" t="s">
        <v>2180</v>
      </c>
      <c r="E11" s="133">
        <v>522</v>
      </c>
      <c r="F11" s="116" t="str">
        <f>VLOOKUP(E11,VIP!$A$2:$O13927,2,0)</f>
        <v>DRBR522</v>
      </c>
      <c r="G11" s="116" t="str">
        <f>VLOOKUP(E11,'LISTADO ATM'!$A$2:$B$897,2,0)</f>
        <v xml:space="preserve">ATM Oficina Galería 360 </v>
      </c>
      <c r="H11" s="116" t="str">
        <f>VLOOKUP(E11,VIP!$A$2:$O18810,7,FALSE)</f>
        <v>Si</v>
      </c>
      <c r="I11" s="116" t="str">
        <f>VLOOKUP(E11,VIP!$A$2:$O10775,8,FALSE)</f>
        <v>Si</v>
      </c>
      <c r="J11" s="116" t="str">
        <f>VLOOKUP(E11,VIP!$A$2:$O10725,8,FALSE)</f>
        <v>Si</v>
      </c>
      <c r="K11" s="116" t="str">
        <f>VLOOKUP(E11,VIP!$A$2:$O14299,6,0)</f>
        <v>SI</v>
      </c>
      <c r="L11" s="141" t="s">
        <v>2219</v>
      </c>
      <c r="M11" s="160" t="s">
        <v>2550</v>
      </c>
      <c r="N11" s="109" t="s">
        <v>2453</v>
      </c>
      <c r="O11" s="116" t="s">
        <v>2455</v>
      </c>
      <c r="P11" s="116"/>
      <c r="Q11" s="161">
        <v>44374.422500000001</v>
      </c>
    </row>
    <row r="12" spans="1:17" ht="18" x14ac:dyDescent="0.25">
      <c r="A12" s="116" t="str">
        <f>VLOOKUP(E12,'LISTADO ATM'!$A$2:$C$898,3,0)</f>
        <v>DISTRITO NACIONAL</v>
      </c>
      <c r="B12" s="137">
        <v>3335933137</v>
      </c>
      <c r="C12" s="110">
        <v>44372.857708333337</v>
      </c>
      <c r="D12" s="110" t="s">
        <v>2180</v>
      </c>
      <c r="E12" s="133">
        <v>850</v>
      </c>
      <c r="F12" s="116" t="str">
        <f>VLOOKUP(E12,VIP!$A$2:$O13950,2,0)</f>
        <v>DRBR850</v>
      </c>
      <c r="G12" s="116" t="str">
        <f>VLOOKUP(E12,'LISTADO ATM'!$A$2:$B$897,2,0)</f>
        <v xml:space="preserve">ATM Hotel Be Live Hamaca </v>
      </c>
      <c r="H12" s="116" t="str">
        <f>VLOOKUP(E12,VIP!$A$2:$O18911,7,FALSE)</f>
        <v>Si</v>
      </c>
      <c r="I12" s="116" t="str">
        <f>VLOOKUP(E12,VIP!$A$2:$O10876,8,FALSE)</f>
        <v>Si</v>
      </c>
      <c r="J12" s="116" t="str">
        <f>VLOOKUP(E12,VIP!$A$2:$O10826,8,FALSE)</f>
        <v>Si</v>
      </c>
      <c r="K12" s="116" t="str">
        <f>VLOOKUP(E12,VIP!$A$2:$O14400,6,0)</f>
        <v>NO</v>
      </c>
      <c r="L12" s="141" t="s">
        <v>2245</v>
      </c>
      <c r="M12" s="160" t="s">
        <v>2550</v>
      </c>
      <c r="N12" s="109" t="s">
        <v>2453</v>
      </c>
      <c r="O12" s="116" t="s">
        <v>2455</v>
      </c>
      <c r="P12" s="116"/>
      <c r="Q12" s="161">
        <v>44374.727777777778</v>
      </c>
    </row>
    <row r="13" spans="1:17" ht="18" x14ac:dyDescent="0.25">
      <c r="A13" s="116" t="str">
        <f>VLOOKUP(E13,'LISTADO ATM'!$A$2:$C$898,3,0)</f>
        <v>ESTE</v>
      </c>
      <c r="B13" s="137" t="s">
        <v>2649</v>
      </c>
      <c r="C13" s="110">
        <v>44373.602592592593</v>
      </c>
      <c r="D13" s="110" t="s">
        <v>2180</v>
      </c>
      <c r="E13" s="133">
        <v>776</v>
      </c>
      <c r="F13" s="116" t="str">
        <f>VLOOKUP(E13,VIP!$A$2:$O13967,2,0)</f>
        <v>DRBR03D</v>
      </c>
      <c r="G13" s="116" t="str">
        <f>VLOOKUP(E13,'LISTADO ATM'!$A$2:$B$897,2,0)</f>
        <v xml:space="preserve">ATM Oficina Monte Plata </v>
      </c>
      <c r="H13" s="116" t="str">
        <f>VLOOKUP(E13,VIP!$A$2:$O18928,7,FALSE)</f>
        <v>Si</v>
      </c>
      <c r="I13" s="116" t="str">
        <f>VLOOKUP(E13,VIP!$A$2:$O10893,8,FALSE)</f>
        <v>Si</v>
      </c>
      <c r="J13" s="116" t="str">
        <f>VLOOKUP(E13,VIP!$A$2:$O10843,8,FALSE)</f>
        <v>Si</v>
      </c>
      <c r="K13" s="116" t="str">
        <f>VLOOKUP(E13,VIP!$A$2:$O14417,6,0)</f>
        <v>SI</v>
      </c>
      <c r="L13" s="141" t="s">
        <v>2245</v>
      </c>
      <c r="M13" s="160" t="s">
        <v>2550</v>
      </c>
      <c r="N13" s="109" t="s">
        <v>2453</v>
      </c>
      <c r="O13" s="116" t="s">
        <v>2455</v>
      </c>
      <c r="P13" s="116"/>
      <c r="Q13" s="161">
        <v>44374.045138888891</v>
      </c>
    </row>
    <row r="14" spans="1:17" ht="18" x14ac:dyDescent="0.25">
      <c r="A14" s="116" t="str">
        <f>VLOOKUP(E14,'LISTADO ATM'!$A$2:$C$898,3,0)</f>
        <v>DISTRITO NACIONAL</v>
      </c>
      <c r="B14" s="137" t="s">
        <v>2662</v>
      </c>
      <c r="C14" s="110">
        <v>44373.644918981481</v>
      </c>
      <c r="D14" s="110" t="s">
        <v>2180</v>
      </c>
      <c r="E14" s="133">
        <v>725</v>
      </c>
      <c r="F14" s="116" t="str">
        <f>VLOOKUP(E14,VIP!$A$2:$O13966,2,0)</f>
        <v>DRBR998</v>
      </c>
      <c r="G14" s="116" t="str">
        <f>VLOOKUP(E14,'LISTADO ATM'!$A$2:$B$897,2,0)</f>
        <v xml:space="preserve">ATM El Huacal II  </v>
      </c>
      <c r="H14" s="116" t="str">
        <f>VLOOKUP(E14,VIP!$A$2:$O18927,7,FALSE)</f>
        <v>Si</v>
      </c>
      <c r="I14" s="116" t="str">
        <f>VLOOKUP(E14,VIP!$A$2:$O10892,8,FALSE)</f>
        <v>Si</v>
      </c>
      <c r="J14" s="116" t="str">
        <f>VLOOKUP(E14,VIP!$A$2:$O10842,8,FALSE)</f>
        <v>Si</v>
      </c>
      <c r="K14" s="116" t="str">
        <f>VLOOKUP(E14,VIP!$A$2:$O14416,6,0)</f>
        <v>NO</v>
      </c>
      <c r="L14" s="141" t="s">
        <v>2245</v>
      </c>
      <c r="M14" s="160" t="s">
        <v>2550</v>
      </c>
      <c r="N14" s="109" t="s">
        <v>2453</v>
      </c>
      <c r="O14" s="116" t="s">
        <v>2455</v>
      </c>
      <c r="P14" s="116"/>
      <c r="Q14" s="161">
        <v>44374.708333333336</v>
      </c>
    </row>
    <row r="15" spans="1:17" ht="18" x14ac:dyDescent="0.25">
      <c r="A15" s="116" t="str">
        <f>VLOOKUP(E15,'LISTADO ATM'!$A$2:$C$898,3,0)</f>
        <v>ESTE</v>
      </c>
      <c r="B15" s="137" t="s">
        <v>2676</v>
      </c>
      <c r="C15" s="110">
        <v>44373.724803240744</v>
      </c>
      <c r="D15" s="110" t="s">
        <v>2180</v>
      </c>
      <c r="E15" s="133">
        <v>159</v>
      </c>
      <c r="F15" s="116" t="str">
        <f>VLOOKUP(E15,VIP!$A$2:$O13934,2,0)</f>
        <v>DRBR159</v>
      </c>
      <c r="G15" s="116" t="str">
        <f>VLOOKUP(E15,'LISTADO ATM'!$A$2:$B$897,2,0)</f>
        <v xml:space="preserve">ATM Hotel Dreams Bayahibe I </v>
      </c>
      <c r="H15" s="116" t="str">
        <f>VLOOKUP(E15,VIP!$A$2:$O18817,7,FALSE)</f>
        <v>Si</v>
      </c>
      <c r="I15" s="116" t="str">
        <f>VLOOKUP(E15,VIP!$A$2:$O10782,8,FALSE)</f>
        <v>Si</v>
      </c>
      <c r="J15" s="116" t="str">
        <f>VLOOKUP(E15,VIP!$A$2:$O10732,8,FALSE)</f>
        <v>Si</v>
      </c>
      <c r="K15" s="116" t="str">
        <f>VLOOKUP(E15,VIP!$A$2:$O14306,6,0)</f>
        <v>NO</v>
      </c>
      <c r="L15" s="141" t="s">
        <v>2245</v>
      </c>
      <c r="M15" s="160" t="s">
        <v>2550</v>
      </c>
      <c r="N15" s="109" t="s">
        <v>2453</v>
      </c>
      <c r="O15" s="116" t="s">
        <v>2455</v>
      </c>
      <c r="P15" s="116"/>
      <c r="Q15" s="161">
        <v>44374.705555555556</v>
      </c>
    </row>
    <row r="16" spans="1:17" ht="18" x14ac:dyDescent="0.25">
      <c r="A16" s="116" t="str">
        <f>VLOOKUP(E16,'LISTADO ATM'!$A$2:$C$898,3,0)</f>
        <v>NORTE</v>
      </c>
      <c r="B16" s="137" t="s">
        <v>2675</v>
      </c>
      <c r="C16" s="110">
        <v>44373.726053240738</v>
      </c>
      <c r="D16" s="110" t="s">
        <v>2181</v>
      </c>
      <c r="E16" s="133">
        <v>691</v>
      </c>
      <c r="F16" s="116" t="str">
        <f>VLOOKUP(E16,VIP!$A$2:$O13933,2,0)</f>
        <v>DRBR691</v>
      </c>
      <c r="G16" s="116" t="str">
        <f>VLOOKUP(E16,'LISTADO ATM'!$A$2:$B$897,2,0)</f>
        <v>ATM Eco Petroleo Manzanillo</v>
      </c>
      <c r="H16" s="116" t="str">
        <f>VLOOKUP(E16,VIP!$A$2:$O18816,7,FALSE)</f>
        <v>Si</v>
      </c>
      <c r="I16" s="116" t="str">
        <f>VLOOKUP(E16,VIP!$A$2:$O10781,8,FALSE)</f>
        <v>Si</v>
      </c>
      <c r="J16" s="116" t="str">
        <f>VLOOKUP(E16,VIP!$A$2:$O10731,8,FALSE)</f>
        <v>Si</v>
      </c>
      <c r="K16" s="116" t="str">
        <f>VLOOKUP(E16,VIP!$A$2:$O14305,6,0)</f>
        <v>NO</v>
      </c>
      <c r="L16" s="141" t="s">
        <v>2245</v>
      </c>
      <c r="M16" s="160" t="s">
        <v>2550</v>
      </c>
      <c r="N16" s="109" t="s">
        <v>2453</v>
      </c>
      <c r="O16" s="116" t="s">
        <v>2567</v>
      </c>
      <c r="P16" s="116"/>
      <c r="Q16" s="161">
        <v>44374.414189814815</v>
      </c>
    </row>
    <row r="17" spans="1:17" ht="18" x14ac:dyDescent="0.25">
      <c r="A17" s="116" t="str">
        <f>VLOOKUP(E17,'LISTADO ATM'!$A$2:$C$898,3,0)</f>
        <v>DISTRITO NACIONAL</v>
      </c>
      <c r="B17" s="137" t="s">
        <v>2708</v>
      </c>
      <c r="C17" s="110">
        <v>44373.990474537037</v>
      </c>
      <c r="D17" s="110" t="s">
        <v>2180</v>
      </c>
      <c r="E17" s="133">
        <v>524</v>
      </c>
      <c r="F17" s="116" t="str">
        <f>VLOOKUP(E17,VIP!$A$2:$O13938,2,0)</f>
        <v>DRBR524</v>
      </c>
      <c r="G17" s="116" t="str">
        <f>VLOOKUP(E17,'LISTADO ATM'!$A$2:$B$897,2,0)</f>
        <v xml:space="preserve">ATM DNCD </v>
      </c>
      <c r="H17" s="116" t="str">
        <f>VLOOKUP(E17,VIP!$A$2:$O18821,7,FALSE)</f>
        <v>Si</v>
      </c>
      <c r="I17" s="116" t="str">
        <f>VLOOKUP(E17,VIP!$A$2:$O10786,8,FALSE)</f>
        <v>Si</v>
      </c>
      <c r="J17" s="116" t="str">
        <f>VLOOKUP(E17,VIP!$A$2:$O10736,8,FALSE)</f>
        <v>Si</v>
      </c>
      <c r="K17" s="116" t="str">
        <f>VLOOKUP(E17,VIP!$A$2:$O14310,6,0)</f>
        <v>NO</v>
      </c>
      <c r="L17" s="141" t="s">
        <v>2245</v>
      </c>
      <c r="M17" s="160" t="s">
        <v>2550</v>
      </c>
      <c r="N17" s="109" t="s">
        <v>2453</v>
      </c>
      <c r="O17" s="116" t="s">
        <v>2455</v>
      </c>
      <c r="P17" s="116"/>
      <c r="Q17" s="161">
        <v>44374.423009259262</v>
      </c>
    </row>
    <row r="18" spans="1:17" ht="18" x14ac:dyDescent="0.25">
      <c r="A18" s="116" t="str">
        <f>VLOOKUP(E18,'LISTADO ATM'!$A$2:$C$898,3,0)</f>
        <v>DISTRITO NACIONAL</v>
      </c>
      <c r="B18" s="137" t="s">
        <v>2695</v>
      </c>
      <c r="C18" s="110">
        <v>44374.128391203703</v>
      </c>
      <c r="D18" s="110" t="s">
        <v>2180</v>
      </c>
      <c r="E18" s="133">
        <v>672</v>
      </c>
      <c r="F18" s="116" t="str">
        <f>VLOOKUP(E18,VIP!$A$2:$O13925,2,0)</f>
        <v>DRBR672</v>
      </c>
      <c r="G18" s="116" t="str">
        <f>VLOOKUP(E18,'LISTADO ATM'!$A$2:$B$897,2,0)</f>
        <v>ATM Destacamento Policía Nacional La Victoria</v>
      </c>
      <c r="H18" s="116" t="str">
        <f>VLOOKUP(E18,VIP!$A$2:$O18808,7,FALSE)</f>
        <v>Si</v>
      </c>
      <c r="I18" s="116" t="str">
        <f>VLOOKUP(E18,VIP!$A$2:$O10773,8,FALSE)</f>
        <v>Si</v>
      </c>
      <c r="J18" s="116" t="str">
        <f>VLOOKUP(E18,VIP!$A$2:$O10723,8,FALSE)</f>
        <v>Si</v>
      </c>
      <c r="K18" s="116" t="str">
        <f>VLOOKUP(E18,VIP!$A$2:$O14297,6,0)</f>
        <v>SI</v>
      </c>
      <c r="L18" s="141" t="s">
        <v>2245</v>
      </c>
      <c r="M18" s="160" t="s">
        <v>2550</v>
      </c>
      <c r="N18" s="109" t="s">
        <v>2453</v>
      </c>
      <c r="O18" s="116" t="s">
        <v>2455</v>
      </c>
      <c r="P18" s="116"/>
      <c r="Q18" s="161">
        <v>44374.756249999999</v>
      </c>
    </row>
    <row r="19" spans="1:17" ht="18" x14ac:dyDescent="0.25">
      <c r="A19" s="116" t="str">
        <f>VLOOKUP(E19,'LISTADO ATM'!$A$2:$C$898,3,0)</f>
        <v>DISTRITO NACIONAL</v>
      </c>
      <c r="B19" s="137">
        <v>3335933522</v>
      </c>
      <c r="C19" s="110">
        <v>44374.384027777778</v>
      </c>
      <c r="D19" s="110" t="s">
        <v>2720</v>
      </c>
      <c r="E19" s="133">
        <v>441</v>
      </c>
      <c r="F19" s="116" t="str">
        <f>VLOOKUP(E19,VIP!$A$2:$O13933,2,0)</f>
        <v>DRBR441</v>
      </c>
      <c r="G19" s="116" t="str">
        <f>VLOOKUP(E19,'LISTADO ATM'!$A$2:$B$897,2,0)</f>
        <v>ATM Estacion de Servicio Romulo Betancour</v>
      </c>
      <c r="H19" s="116" t="str">
        <f>VLOOKUP(E19,VIP!$A$2:$O18816,7,FALSE)</f>
        <v>NO</v>
      </c>
      <c r="I19" s="116" t="str">
        <f>VLOOKUP(E19,VIP!$A$2:$O10781,8,FALSE)</f>
        <v>NO</v>
      </c>
      <c r="J19" s="116" t="str">
        <f>VLOOKUP(E19,VIP!$A$2:$O10731,8,FALSE)</f>
        <v>NO</v>
      </c>
      <c r="K19" s="116" t="str">
        <f>VLOOKUP(E19,VIP!$A$2:$O14305,6,0)</f>
        <v>NO</v>
      </c>
      <c r="L19" s="141" t="s">
        <v>2721</v>
      </c>
      <c r="M19" s="160" t="s">
        <v>2550</v>
      </c>
      <c r="N19" s="160" t="s">
        <v>2617</v>
      </c>
      <c r="O19" s="116" t="s">
        <v>2722</v>
      </c>
      <c r="P19" s="116" t="s">
        <v>2757</v>
      </c>
      <c r="Q19" s="160" t="s">
        <v>2550</v>
      </c>
    </row>
    <row r="20" spans="1:17" ht="18" x14ac:dyDescent="0.25">
      <c r="A20" s="116" t="str">
        <f>VLOOKUP(E20,'LISTADO ATM'!$A$2:$C$898,3,0)</f>
        <v>DISTRITO NACIONAL</v>
      </c>
      <c r="B20" s="137">
        <v>3335933171</v>
      </c>
      <c r="C20" s="110">
        <v>44373.174074074072</v>
      </c>
      <c r="D20" s="110" t="s">
        <v>2449</v>
      </c>
      <c r="E20" s="133">
        <v>810</v>
      </c>
      <c r="F20" s="116" t="str">
        <f>VLOOKUP(E20,VIP!$A$2:$O13951,2,0)</f>
        <v>DRBR810</v>
      </c>
      <c r="G20" s="116" t="str">
        <f>VLOOKUP(E20,'LISTADO ATM'!$A$2:$B$897,2,0)</f>
        <v xml:space="preserve">ATM UNP Multicentro La Sirena José Contreras </v>
      </c>
      <c r="H20" s="116" t="str">
        <f>VLOOKUP(E20,VIP!$A$2:$O18912,7,FALSE)</f>
        <v>Si</v>
      </c>
      <c r="I20" s="116" t="str">
        <f>VLOOKUP(E20,VIP!$A$2:$O10877,8,FALSE)</f>
        <v>Si</v>
      </c>
      <c r="J20" s="116" t="str">
        <f>VLOOKUP(E20,VIP!$A$2:$O10827,8,FALSE)</f>
        <v>Si</v>
      </c>
      <c r="K20" s="116" t="str">
        <f>VLOOKUP(E20,VIP!$A$2:$O14401,6,0)</f>
        <v>NO</v>
      </c>
      <c r="L20" s="141" t="s">
        <v>2442</v>
      </c>
      <c r="M20" s="160" t="s">
        <v>2550</v>
      </c>
      <c r="N20" s="109" t="s">
        <v>2453</v>
      </c>
      <c r="O20" s="116" t="s">
        <v>2454</v>
      </c>
      <c r="P20" s="116"/>
      <c r="Q20" s="161">
        <v>44374.436388888891</v>
      </c>
    </row>
    <row r="21" spans="1:17" ht="18" x14ac:dyDescent="0.25">
      <c r="A21" s="116" t="str">
        <f>VLOOKUP(E21,'LISTADO ATM'!$A$2:$C$898,3,0)</f>
        <v>NORTE</v>
      </c>
      <c r="B21" s="137" t="s">
        <v>2632</v>
      </c>
      <c r="C21" s="110">
        <v>44373.383993055555</v>
      </c>
      <c r="D21" s="110" t="s">
        <v>2638</v>
      </c>
      <c r="E21" s="133">
        <v>315</v>
      </c>
      <c r="F21" s="116" t="str">
        <f>VLOOKUP(E21,VIP!$A$2:$O13960,2,0)</f>
        <v>DRBR315</v>
      </c>
      <c r="G21" s="116" t="str">
        <f>VLOOKUP(E21,'LISTADO ATM'!$A$2:$B$897,2,0)</f>
        <v xml:space="preserve">ATM Oficina Estrella Sadalá </v>
      </c>
      <c r="H21" s="116" t="str">
        <f>VLOOKUP(E21,VIP!$A$2:$O18921,7,FALSE)</f>
        <v>Si</v>
      </c>
      <c r="I21" s="116" t="str">
        <f>VLOOKUP(E21,VIP!$A$2:$O10886,8,FALSE)</f>
        <v>Si</v>
      </c>
      <c r="J21" s="116" t="str">
        <f>VLOOKUP(E21,VIP!$A$2:$O10836,8,FALSE)</f>
        <v>Si</v>
      </c>
      <c r="K21" s="116" t="str">
        <f>VLOOKUP(E21,VIP!$A$2:$O14410,6,0)</f>
        <v>NO</v>
      </c>
      <c r="L21" s="141" t="s">
        <v>2442</v>
      </c>
      <c r="M21" s="160" t="s">
        <v>2550</v>
      </c>
      <c r="N21" s="109" t="s">
        <v>2453</v>
      </c>
      <c r="O21" s="116" t="s">
        <v>2637</v>
      </c>
      <c r="P21" s="116"/>
      <c r="Q21" s="161">
        <v>44374.757638888892</v>
      </c>
    </row>
    <row r="22" spans="1:17" ht="18" x14ac:dyDescent="0.25">
      <c r="A22" s="116" t="str">
        <f>VLOOKUP(E22,'LISTADO ATM'!$A$2:$C$898,3,0)</f>
        <v>DISTRITO NACIONAL</v>
      </c>
      <c r="B22" s="137">
        <v>3335932880</v>
      </c>
      <c r="C22" s="110">
        <v>44372.622893518521</v>
      </c>
      <c r="D22" s="110" t="s">
        <v>2180</v>
      </c>
      <c r="E22" s="133">
        <v>232</v>
      </c>
      <c r="F22" s="116" t="str">
        <f>VLOOKUP(E22,VIP!$A$2:$O13927,2,0)</f>
        <v>DRBR232</v>
      </c>
      <c r="G22" s="116" t="str">
        <f>VLOOKUP(E22,'LISTADO ATM'!$A$2:$B$897,2,0)</f>
        <v xml:space="preserve">ATM S/M Nacional Charles de Gaulle </v>
      </c>
      <c r="H22" s="116" t="str">
        <f>VLOOKUP(E22,VIP!$A$2:$O18888,7,FALSE)</f>
        <v>Si</v>
      </c>
      <c r="I22" s="116" t="str">
        <f>VLOOKUP(E22,VIP!$A$2:$O10853,8,FALSE)</f>
        <v>Si</v>
      </c>
      <c r="J22" s="116" t="str">
        <f>VLOOKUP(E22,VIP!$A$2:$O10803,8,FALSE)</f>
        <v>Si</v>
      </c>
      <c r="K22" s="116" t="str">
        <f>VLOOKUP(E22,VIP!$A$2:$O14377,6,0)</f>
        <v>SI</v>
      </c>
      <c r="L22" s="141" t="s">
        <v>2628</v>
      </c>
      <c r="M22" s="160" t="s">
        <v>2550</v>
      </c>
      <c r="N22" s="109" t="s">
        <v>2453</v>
      </c>
      <c r="O22" s="116" t="s">
        <v>2455</v>
      </c>
      <c r="P22" s="116" t="s">
        <v>2412</v>
      </c>
      <c r="Q22" s="161">
        <v>44374.440520833334</v>
      </c>
    </row>
    <row r="23" spans="1:17" ht="18" x14ac:dyDescent="0.25">
      <c r="A23" s="116" t="str">
        <f>VLOOKUP(E23,'LISTADO ATM'!$A$2:$C$898,3,0)</f>
        <v>NORTE</v>
      </c>
      <c r="B23" s="137" t="s">
        <v>2669</v>
      </c>
      <c r="C23" s="110">
        <v>44373.742696759262</v>
      </c>
      <c r="D23" s="110" t="s">
        <v>2181</v>
      </c>
      <c r="E23" s="133">
        <v>604</v>
      </c>
      <c r="F23" s="116" t="str">
        <f>VLOOKUP(E23,VIP!$A$2:$O13927,2,0)</f>
        <v>DRBR401</v>
      </c>
      <c r="G23" s="116" t="str">
        <f>VLOOKUP(E23,'LISTADO ATM'!$A$2:$B$897,2,0)</f>
        <v xml:space="preserve">ATM Oficina Estancia Nueva (Moca) </v>
      </c>
      <c r="H23" s="116" t="str">
        <f>VLOOKUP(E23,VIP!$A$2:$O18810,7,FALSE)</f>
        <v>Si</v>
      </c>
      <c r="I23" s="116" t="str">
        <f>VLOOKUP(E23,VIP!$A$2:$O10775,8,FALSE)</f>
        <v>Si</v>
      </c>
      <c r="J23" s="116" t="str">
        <f>VLOOKUP(E23,VIP!$A$2:$O10725,8,FALSE)</f>
        <v>Si</v>
      </c>
      <c r="K23" s="116" t="str">
        <f>VLOOKUP(E23,VIP!$A$2:$O14299,6,0)</f>
        <v>NO</v>
      </c>
      <c r="L23" s="141" t="s">
        <v>2647</v>
      </c>
      <c r="M23" s="160" t="s">
        <v>2550</v>
      </c>
      <c r="N23" s="109" t="s">
        <v>2453</v>
      </c>
      <c r="O23" s="116" t="s">
        <v>2567</v>
      </c>
      <c r="P23" s="116"/>
      <c r="Q23" s="161">
        <v>44374.75</v>
      </c>
    </row>
    <row r="24" spans="1:17" ht="18" x14ac:dyDescent="0.25">
      <c r="A24" s="116" t="str">
        <f>VLOOKUP(E24,'LISTADO ATM'!$A$2:$C$898,3,0)</f>
        <v>NORTE</v>
      </c>
      <c r="B24" s="137" t="s">
        <v>2667</v>
      </c>
      <c r="C24" s="110">
        <v>44373.745381944442</v>
      </c>
      <c r="D24" s="110" t="s">
        <v>2181</v>
      </c>
      <c r="E24" s="133">
        <v>732</v>
      </c>
      <c r="F24" s="116" t="str">
        <f>VLOOKUP(E24,VIP!$A$2:$O13925,2,0)</f>
        <v>DRBR12H</v>
      </c>
      <c r="G24" s="116" t="str">
        <f>VLOOKUP(E24,'LISTADO ATM'!$A$2:$B$897,2,0)</f>
        <v xml:space="preserve">ATM Molino del Valle (Santiago) </v>
      </c>
      <c r="H24" s="116" t="str">
        <f>VLOOKUP(E24,VIP!$A$2:$O18808,7,FALSE)</f>
        <v>Si</v>
      </c>
      <c r="I24" s="116" t="str">
        <f>VLOOKUP(E24,VIP!$A$2:$O10773,8,FALSE)</f>
        <v>Si</v>
      </c>
      <c r="J24" s="116" t="str">
        <f>VLOOKUP(E24,VIP!$A$2:$O10723,8,FALSE)</f>
        <v>Si</v>
      </c>
      <c r="K24" s="116" t="str">
        <f>VLOOKUP(E24,VIP!$A$2:$O14297,6,0)</f>
        <v>NO</v>
      </c>
      <c r="L24" s="141" t="s">
        <v>2647</v>
      </c>
      <c r="M24" s="160" t="s">
        <v>2550</v>
      </c>
      <c r="N24" s="109" t="s">
        <v>2453</v>
      </c>
      <c r="O24" s="116" t="s">
        <v>2567</v>
      </c>
      <c r="P24" s="116"/>
      <c r="Q24" s="161">
        <v>44374.074826388889</v>
      </c>
    </row>
    <row r="25" spans="1:17" ht="18" x14ac:dyDescent="0.25">
      <c r="A25" s="116" t="str">
        <f>VLOOKUP(E25,'LISTADO ATM'!$A$2:$C$898,3,0)</f>
        <v>NORTE</v>
      </c>
      <c r="B25" s="137" t="s">
        <v>2688</v>
      </c>
      <c r="C25" s="110">
        <v>44373.880162037036</v>
      </c>
      <c r="D25" s="110" t="s">
        <v>2181</v>
      </c>
      <c r="E25" s="133">
        <v>396</v>
      </c>
      <c r="F25" s="116" t="str">
        <f>VLOOKUP(E25,VIP!$A$2:$O13925,2,0)</f>
        <v>DRBR396</v>
      </c>
      <c r="G25" s="116" t="str">
        <f>VLOOKUP(E25,'LISTADO ATM'!$A$2:$B$897,2,0)</f>
        <v xml:space="preserve">ATM Oficina Plaza Ulloa (La Fuente) </v>
      </c>
      <c r="H25" s="116" t="str">
        <f>VLOOKUP(E25,VIP!$A$2:$O18808,7,FALSE)</f>
        <v>Si</v>
      </c>
      <c r="I25" s="116" t="str">
        <f>VLOOKUP(E25,VIP!$A$2:$O10773,8,FALSE)</f>
        <v>Si</v>
      </c>
      <c r="J25" s="116" t="str">
        <f>VLOOKUP(E25,VIP!$A$2:$O10723,8,FALSE)</f>
        <v>Si</v>
      </c>
      <c r="K25" s="116" t="str">
        <f>VLOOKUP(E25,VIP!$A$2:$O14297,6,0)</f>
        <v>NO</v>
      </c>
      <c r="L25" s="141" t="s">
        <v>2647</v>
      </c>
      <c r="M25" s="160" t="s">
        <v>2550</v>
      </c>
      <c r="N25" s="109" t="s">
        <v>2453</v>
      </c>
      <c r="O25" s="116" t="s">
        <v>2567</v>
      </c>
      <c r="P25" s="116"/>
      <c r="Q25" s="161">
        <v>44374.446736111109</v>
      </c>
    </row>
    <row r="26" spans="1:17" ht="18" x14ac:dyDescent="0.25">
      <c r="A26" s="116" t="str">
        <f>VLOOKUP(E26,'LISTADO ATM'!$A$2:$C$898,3,0)</f>
        <v>DISTRITO NACIONAL</v>
      </c>
      <c r="B26" s="137" t="s">
        <v>2707</v>
      </c>
      <c r="C26" s="110">
        <v>44373.992349537039</v>
      </c>
      <c r="D26" s="110" t="s">
        <v>2180</v>
      </c>
      <c r="E26" s="133">
        <v>708</v>
      </c>
      <c r="F26" s="116" t="str">
        <f>VLOOKUP(E26,VIP!$A$2:$O13937,2,0)</f>
        <v>DRBR505</v>
      </c>
      <c r="G26" s="116" t="str">
        <f>VLOOKUP(E26,'LISTADO ATM'!$A$2:$B$897,2,0)</f>
        <v xml:space="preserve">ATM El Vestir De Hoy </v>
      </c>
      <c r="H26" s="116" t="str">
        <f>VLOOKUP(E26,VIP!$A$2:$O18820,7,FALSE)</f>
        <v>Si</v>
      </c>
      <c r="I26" s="116" t="str">
        <f>VLOOKUP(E26,VIP!$A$2:$O10785,8,FALSE)</f>
        <v>Si</v>
      </c>
      <c r="J26" s="116" t="str">
        <f>VLOOKUP(E26,VIP!$A$2:$O10735,8,FALSE)</f>
        <v>Si</v>
      </c>
      <c r="K26" s="116" t="str">
        <f>VLOOKUP(E26,VIP!$A$2:$O14309,6,0)</f>
        <v>NO</v>
      </c>
      <c r="L26" s="141" t="s">
        <v>2647</v>
      </c>
      <c r="M26" s="160" t="s">
        <v>2550</v>
      </c>
      <c r="N26" s="109" t="s">
        <v>2453</v>
      </c>
      <c r="O26" s="116" t="s">
        <v>2455</v>
      </c>
      <c r="P26" s="116"/>
      <c r="Q26" s="161">
        <v>44374.447685185187</v>
      </c>
    </row>
    <row r="27" spans="1:17" ht="18" x14ac:dyDescent="0.25">
      <c r="A27" s="116" t="str">
        <f>VLOOKUP(E27,'LISTADO ATM'!$A$2:$C$898,3,0)</f>
        <v>NORTE</v>
      </c>
      <c r="B27" s="137" t="s">
        <v>2729</v>
      </c>
      <c r="C27" s="110">
        <v>44374.571597222224</v>
      </c>
      <c r="D27" s="110" t="s">
        <v>2180</v>
      </c>
      <c r="E27" s="133">
        <v>737</v>
      </c>
      <c r="F27" s="116" t="str">
        <f>VLOOKUP(E27,VIP!$A$2:$O13930,2,0)</f>
        <v>DRBR281</v>
      </c>
      <c r="G27" s="116" t="str">
        <f>VLOOKUP(E27,'LISTADO ATM'!$A$2:$B$897,2,0)</f>
        <v xml:space="preserve">ATM UNP Cabarete (Puerto Plata) </v>
      </c>
      <c r="H27" s="116" t="str">
        <f>VLOOKUP(E27,VIP!$A$2:$O18813,7,FALSE)</f>
        <v>Si</v>
      </c>
      <c r="I27" s="116" t="str">
        <f>VLOOKUP(E27,VIP!$A$2:$O10778,8,FALSE)</f>
        <v>Si</v>
      </c>
      <c r="J27" s="116" t="str">
        <f>VLOOKUP(E27,VIP!$A$2:$O10728,8,FALSE)</f>
        <v>Si</v>
      </c>
      <c r="K27" s="116" t="str">
        <f>VLOOKUP(E27,VIP!$A$2:$O14302,6,0)</f>
        <v>NO</v>
      </c>
      <c r="L27" s="141" t="s">
        <v>2647</v>
      </c>
      <c r="M27" s="160" t="s">
        <v>2550</v>
      </c>
      <c r="N27" s="109" t="s">
        <v>2453</v>
      </c>
      <c r="O27" s="116" t="s">
        <v>2455</v>
      </c>
      <c r="P27" s="116"/>
      <c r="Q27" s="161">
        <v>44374.765277777777</v>
      </c>
    </row>
    <row r="28" spans="1:17" ht="18" x14ac:dyDescent="0.25">
      <c r="A28" s="116" t="str">
        <f>VLOOKUP(E28,'LISTADO ATM'!$A$2:$C$898,3,0)</f>
        <v>NORTE</v>
      </c>
      <c r="B28" s="137">
        <v>3335932372</v>
      </c>
      <c r="C28" s="110">
        <v>44372.432372685187</v>
      </c>
      <c r="D28" s="110" t="s">
        <v>2181</v>
      </c>
      <c r="E28" s="133">
        <v>171</v>
      </c>
      <c r="F28" s="116" t="str">
        <f>VLOOKUP(E28,VIP!$A$2:$O13948,2,0)</f>
        <v>DRBR171</v>
      </c>
      <c r="G28" s="116" t="str">
        <f>VLOOKUP(E28,'LISTADO ATM'!$A$2:$B$897,2,0)</f>
        <v xml:space="preserve">ATM Oficina Moca </v>
      </c>
      <c r="H28" s="116" t="str">
        <f>VLOOKUP(E28,VIP!$A$2:$O18909,7,FALSE)</f>
        <v>Si</v>
      </c>
      <c r="I28" s="116" t="str">
        <f>VLOOKUP(E28,VIP!$A$2:$O10874,8,FALSE)</f>
        <v>Si</v>
      </c>
      <c r="J28" s="116" t="str">
        <f>VLOOKUP(E28,VIP!$A$2:$O10824,8,FALSE)</f>
        <v>Si</v>
      </c>
      <c r="K28" s="116" t="str">
        <f>VLOOKUP(E28,VIP!$A$2:$O14398,6,0)</f>
        <v>NO</v>
      </c>
      <c r="L28" s="141" t="s">
        <v>2630</v>
      </c>
      <c r="M28" s="160" t="s">
        <v>2550</v>
      </c>
      <c r="N28" s="109" t="s">
        <v>2453</v>
      </c>
      <c r="O28" s="116" t="s">
        <v>2567</v>
      </c>
      <c r="P28" s="116"/>
      <c r="Q28" s="161">
        <v>44374.761111111111</v>
      </c>
    </row>
    <row r="29" spans="1:17" ht="18" x14ac:dyDescent="0.25">
      <c r="A29" s="116" t="str">
        <f>VLOOKUP(E29,'LISTADO ATM'!$A$2:$C$898,3,0)</f>
        <v>ESTE</v>
      </c>
      <c r="B29" s="137" t="s">
        <v>2646</v>
      </c>
      <c r="C29" s="110">
        <v>44373.416342592594</v>
      </c>
      <c r="D29" s="110" t="s">
        <v>2449</v>
      </c>
      <c r="E29" s="133">
        <v>427</v>
      </c>
      <c r="F29" s="116" t="str">
        <f>VLOOKUP(E29,VIP!$A$2:$O13969,2,0)</f>
        <v>DRBR427</v>
      </c>
      <c r="G29" s="116" t="str">
        <f>VLOOKUP(E29,'LISTADO ATM'!$A$2:$B$897,2,0)</f>
        <v xml:space="preserve">ATM Almacenes Iberia (Hato Mayor) </v>
      </c>
      <c r="H29" s="116" t="str">
        <f>VLOOKUP(E29,VIP!$A$2:$O18930,7,FALSE)</f>
        <v>Si</v>
      </c>
      <c r="I29" s="116" t="str">
        <f>VLOOKUP(E29,VIP!$A$2:$O10895,8,FALSE)</f>
        <v>Si</v>
      </c>
      <c r="J29" s="116" t="str">
        <f>VLOOKUP(E29,VIP!$A$2:$O10845,8,FALSE)</f>
        <v>Si</v>
      </c>
      <c r="K29" s="116" t="str">
        <f>VLOOKUP(E29,VIP!$A$2:$O14419,6,0)</f>
        <v>NO</v>
      </c>
      <c r="L29" s="141" t="s">
        <v>2418</v>
      </c>
      <c r="M29" s="160" t="s">
        <v>2550</v>
      </c>
      <c r="N29" s="109" t="s">
        <v>2453</v>
      </c>
      <c r="O29" s="116" t="s">
        <v>2454</v>
      </c>
      <c r="P29" s="116"/>
      <c r="Q29" s="161">
        <v>44374.446643518517</v>
      </c>
    </row>
    <row r="30" spans="1:17" ht="18" x14ac:dyDescent="0.25">
      <c r="A30" s="116" t="str">
        <f>VLOOKUP(E30,'LISTADO ATM'!$A$2:$C$898,3,0)</f>
        <v>SUR</v>
      </c>
      <c r="B30" s="137" t="s">
        <v>2639</v>
      </c>
      <c r="C30" s="110">
        <v>44373.504664351851</v>
      </c>
      <c r="D30" s="110" t="s">
        <v>2449</v>
      </c>
      <c r="E30" s="133">
        <v>750</v>
      </c>
      <c r="F30" s="116" t="str">
        <f>VLOOKUP(E30,VIP!$A$2:$O13954,2,0)</f>
        <v>DRBR265</v>
      </c>
      <c r="G30" s="116" t="str">
        <f>VLOOKUP(E30,'LISTADO ATM'!$A$2:$B$897,2,0)</f>
        <v xml:space="preserve">ATM UNP Duvergé </v>
      </c>
      <c r="H30" s="116" t="str">
        <f>VLOOKUP(E30,VIP!$A$2:$O18915,7,FALSE)</f>
        <v>Si</v>
      </c>
      <c r="I30" s="116" t="str">
        <f>VLOOKUP(E30,VIP!$A$2:$O10880,8,FALSE)</f>
        <v>Si</v>
      </c>
      <c r="J30" s="116" t="str">
        <f>VLOOKUP(E30,VIP!$A$2:$O10830,8,FALSE)</f>
        <v>Si</v>
      </c>
      <c r="K30" s="116" t="str">
        <f>VLOOKUP(E30,VIP!$A$2:$O14404,6,0)</f>
        <v>SI</v>
      </c>
      <c r="L30" s="141" t="s">
        <v>2418</v>
      </c>
      <c r="M30" s="160" t="s">
        <v>2550</v>
      </c>
      <c r="N30" s="109" t="s">
        <v>2453</v>
      </c>
      <c r="O30" s="116" t="s">
        <v>2454</v>
      </c>
      <c r="P30" s="116"/>
      <c r="Q30" s="161">
        <v>44374.44672453704</v>
      </c>
    </row>
    <row r="31" spans="1:17" ht="18" x14ac:dyDescent="0.25">
      <c r="A31" s="116" t="str">
        <f>VLOOKUP(E31,'LISTADO ATM'!$A$2:$C$898,3,0)</f>
        <v>SUR</v>
      </c>
      <c r="B31" s="137" t="s">
        <v>2666</v>
      </c>
      <c r="C31" s="110">
        <v>44373.785127314812</v>
      </c>
      <c r="D31" s="110" t="s">
        <v>2449</v>
      </c>
      <c r="E31" s="133">
        <v>512</v>
      </c>
      <c r="F31" s="116" t="str">
        <f>VLOOKUP(E31,VIP!$A$2:$O13924,2,0)</f>
        <v>DRBR512</v>
      </c>
      <c r="G31" s="116" t="str">
        <f>VLOOKUP(E31,'LISTADO ATM'!$A$2:$B$897,2,0)</f>
        <v>ATM Plaza Jesús Ferreira</v>
      </c>
      <c r="H31" s="116" t="str">
        <f>VLOOKUP(E31,VIP!$A$2:$O18807,7,FALSE)</f>
        <v>N/A</v>
      </c>
      <c r="I31" s="116" t="str">
        <f>VLOOKUP(E31,VIP!$A$2:$O10772,8,FALSE)</f>
        <v>N/A</v>
      </c>
      <c r="J31" s="116" t="str">
        <f>VLOOKUP(E31,VIP!$A$2:$O10722,8,FALSE)</f>
        <v>N/A</v>
      </c>
      <c r="K31" s="116" t="str">
        <f>VLOOKUP(E31,VIP!$A$2:$O14296,6,0)</f>
        <v>N/A</v>
      </c>
      <c r="L31" s="141" t="s">
        <v>2418</v>
      </c>
      <c r="M31" s="160" t="s">
        <v>2550</v>
      </c>
      <c r="N31" s="109" t="s">
        <v>2453</v>
      </c>
      <c r="O31" s="116" t="s">
        <v>2454</v>
      </c>
      <c r="P31" s="116"/>
      <c r="Q31" s="161">
        <v>44374.76666666667</v>
      </c>
    </row>
    <row r="32" spans="1:17" ht="18" x14ac:dyDescent="0.25">
      <c r="A32" s="116" t="str">
        <f>VLOOKUP(E32,'LISTADO ATM'!$A$2:$C$898,3,0)</f>
        <v>DISTRITO NACIONAL</v>
      </c>
      <c r="B32" s="137" t="s">
        <v>2711</v>
      </c>
      <c r="C32" s="110">
        <v>44373.914571759262</v>
      </c>
      <c r="D32" s="110" t="s">
        <v>2449</v>
      </c>
      <c r="E32" s="133">
        <v>461</v>
      </c>
      <c r="F32" s="116" t="str">
        <f>VLOOKUP(E32,VIP!$A$2:$O13941,2,0)</f>
        <v>DRBR461</v>
      </c>
      <c r="G32" s="116" t="str">
        <f>VLOOKUP(E32,'LISTADO ATM'!$A$2:$B$897,2,0)</f>
        <v xml:space="preserve">ATM Autobanco Sarasota I </v>
      </c>
      <c r="H32" s="116" t="str">
        <f>VLOOKUP(E32,VIP!$A$2:$O18824,7,FALSE)</f>
        <v>Si</v>
      </c>
      <c r="I32" s="116" t="str">
        <f>VLOOKUP(E32,VIP!$A$2:$O10789,8,FALSE)</f>
        <v>Si</v>
      </c>
      <c r="J32" s="116" t="str">
        <f>VLOOKUP(E32,VIP!$A$2:$O10739,8,FALSE)</f>
        <v>Si</v>
      </c>
      <c r="K32" s="116" t="str">
        <f>VLOOKUP(E32,VIP!$A$2:$O14313,6,0)</f>
        <v>SI</v>
      </c>
      <c r="L32" s="141" t="s">
        <v>2418</v>
      </c>
      <c r="M32" s="160" t="s">
        <v>2550</v>
      </c>
      <c r="N32" s="109" t="s">
        <v>2453</v>
      </c>
      <c r="O32" s="116" t="s">
        <v>2454</v>
      </c>
      <c r="P32" s="116"/>
      <c r="Q32" s="161">
        <v>44374.451354166667</v>
      </c>
    </row>
    <row r="33" spans="1:17" ht="18" x14ac:dyDescent="0.25">
      <c r="A33" s="116" t="str">
        <f>VLOOKUP(E33,'LISTADO ATM'!$A$2:$C$898,3,0)</f>
        <v>DISTRITO NACIONAL</v>
      </c>
      <c r="B33" s="137" t="s">
        <v>2709</v>
      </c>
      <c r="C33" s="110">
        <v>44373.923530092594</v>
      </c>
      <c r="D33" s="110" t="s">
        <v>2449</v>
      </c>
      <c r="E33" s="133">
        <v>769</v>
      </c>
      <c r="F33" s="116" t="str">
        <f>VLOOKUP(E33,VIP!$A$2:$O13939,2,0)</f>
        <v>DRBR769</v>
      </c>
      <c r="G33" s="116" t="str">
        <f>VLOOKUP(E33,'LISTADO ATM'!$A$2:$B$897,2,0)</f>
        <v>ATM UNP Pablo Mella Morales</v>
      </c>
      <c r="H33" s="116" t="str">
        <f>VLOOKUP(E33,VIP!$A$2:$O18822,7,FALSE)</f>
        <v>Si</v>
      </c>
      <c r="I33" s="116" t="str">
        <f>VLOOKUP(E33,VIP!$A$2:$O10787,8,FALSE)</f>
        <v>Si</v>
      </c>
      <c r="J33" s="116" t="str">
        <f>VLOOKUP(E33,VIP!$A$2:$O10737,8,FALSE)</f>
        <v>Si</v>
      </c>
      <c r="K33" s="116" t="str">
        <f>VLOOKUP(E33,VIP!$A$2:$O14311,6,0)</f>
        <v>NO</v>
      </c>
      <c r="L33" s="141" t="s">
        <v>2418</v>
      </c>
      <c r="M33" s="160" t="s">
        <v>2550</v>
      </c>
      <c r="N33" s="109" t="s">
        <v>2453</v>
      </c>
      <c r="O33" s="116" t="s">
        <v>2454</v>
      </c>
      <c r="P33" s="116"/>
      <c r="Q33" s="161">
        <v>44374.769444444442</v>
      </c>
    </row>
    <row r="34" spans="1:17" ht="18" x14ac:dyDescent="0.25">
      <c r="A34" s="116" t="str">
        <f>VLOOKUP(E34,'LISTADO ATM'!$A$2:$C$898,3,0)</f>
        <v>NORTE</v>
      </c>
      <c r="B34" s="137" t="s">
        <v>2643</v>
      </c>
      <c r="C34" s="110">
        <v>44373.449259259258</v>
      </c>
      <c r="D34" s="110" t="s">
        <v>2181</v>
      </c>
      <c r="E34" s="133">
        <v>402</v>
      </c>
      <c r="F34" s="116" t="str">
        <f>VLOOKUP(E34,VIP!$A$2:$O13963,2,0)</f>
        <v>DRBR402</v>
      </c>
      <c r="G34" s="116" t="str">
        <f>VLOOKUP(E34,'LISTADO ATM'!$A$2:$B$897,2,0)</f>
        <v xml:space="preserve">ATM La Sirena La Vega </v>
      </c>
      <c r="H34" s="116" t="str">
        <f>VLOOKUP(E34,VIP!$A$2:$O18924,7,FALSE)</f>
        <v>Si</v>
      </c>
      <c r="I34" s="116" t="str">
        <f>VLOOKUP(E34,VIP!$A$2:$O10889,8,FALSE)</f>
        <v>Si</v>
      </c>
      <c r="J34" s="116" t="str">
        <f>VLOOKUP(E34,VIP!$A$2:$O10839,8,FALSE)</f>
        <v>Si</v>
      </c>
      <c r="K34" s="116" t="str">
        <f>VLOOKUP(E34,VIP!$A$2:$O14413,6,0)</f>
        <v>NO</v>
      </c>
      <c r="L34" s="141" t="s">
        <v>2466</v>
      </c>
      <c r="M34" s="160" t="s">
        <v>2550</v>
      </c>
      <c r="N34" s="109" t="s">
        <v>2453</v>
      </c>
      <c r="O34" s="116" t="s">
        <v>2585</v>
      </c>
      <c r="P34" s="116"/>
      <c r="Q34" s="161">
        <v>44373.868055555555</v>
      </c>
    </row>
    <row r="35" spans="1:17" ht="18" x14ac:dyDescent="0.25">
      <c r="A35" s="116" t="str">
        <f>VLOOKUP(E35,'LISTADO ATM'!$A$2:$C$898,3,0)</f>
        <v>DISTRITO NACIONAL</v>
      </c>
      <c r="B35" s="137" t="s">
        <v>2658</v>
      </c>
      <c r="C35" s="110">
        <v>44373.580555555556</v>
      </c>
      <c r="D35" s="110" t="s">
        <v>2180</v>
      </c>
      <c r="E35" s="133">
        <v>515</v>
      </c>
      <c r="F35" s="116" t="str">
        <f>VLOOKUP(E35,VIP!$A$2:$O13976,2,0)</f>
        <v>DRBR515</v>
      </c>
      <c r="G35" s="116" t="str">
        <f>VLOOKUP(E35,'LISTADO ATM'!$A$2:$B$897,2,0)</f>
        <v xml:space="preserve">ATM Oficina Agora Mall I </v>
      </c>
      <c r="H35" s="116" t="str">
        <f>VLOOKUP(E35,VIP!$A$2:$O18937,7,FALSE)</f>
        <v>Si</v>
      </c>
      <c r="I35" s="116" t="str">
        <f>VLOOKUP(E35,VIP!$A$2:$O10902,8,FALSE)</f>
        <v>Si</v>
      </c>
      <c r="J35" s="116" t="str">
        <f>VLOOKUP(E35,VIP!$A$2:$O10852,8,FALSE)</f>
        <v>Si</v>
      </c>
      <c r="K35" s="116" t="str">
        <f>VLOOKUP(E35,VIP!$A$2:$O14426,6,0)</f>
        <v>SI</v>
      </c>
      <c r="L35" s="141" t="s">
        <v>2466</v>
      </c>
      <c r="M35" s="160" t="s">
        <v>2550</v>
      </c>
      <c r="N35" s="109" t="s">
        <v>2453</v>
      </c>
      <c r="O35" s="116" t="s">
        <v>2455</v>
      </c>
      <c r="P35" s="116"/>
      <c r="Q35" s="161">
        <v>44374.456307870372</v>
      </c>
    </row>
    <row r="36" spans="1:17" ht="18" x14ac:dyDescent="0.25">
      <c r="A36" s="116" t="str">
        <f>VLOOKUP(E36,'LISTADO ATM'!$A$2:$C$898,3,0)</f>
        <v>DISTRITO NACIONAL</v>
      </c>
      <c r="B36" s="137" t="s">
        <v>2656</v>
      </c>
      <c r="C36" s="110">
        <v>44373.581458333334</v>
      </c>
      <c r="D36" s="110" t="s">
        <v>2180</v>
      </c>
      <c r="E36" s="133">
        <v>875</v>
      </c>
      <c r="F36" s="116" t="str">
        <f>VLOOKUP(E36,VIP!$A$2:$O13974,2,0)</f>
        <v>DRBR875</v>
      </c>
      <c r="G36" s="116" t="str">
        <f>VLOOKUP(E36,'LISTADO ATM'!$A$2:$B$897,2,0)</f>
        <v xml:space="preserve">ATM Texaco Aut. Duarte KM 14 1/2 (Los Alcarrizos) </v>
      </c>
      <c r="H36" s="116" t="str">
        <f>VLOOKUP(E36,VIP!$A$2:$O18935,7,FALSE)</f>
        <v>Si</v>
      </c>
      <c r="I36" s="116" t="str">
        <f>VLOOKUP(E36,VIP!$A$2:$O10900,8,FALSE)</f>
        <v>Si</v>
      </c>
      <c r="J36" s="116" t="str">
        <f>VLOOKUP(E36,VIP!$A$2:$O10850,8,FALSE)</f>
        <v>Si</v>
      </c>
      <c r="K36" s="116" t="str">
        <f>VLOOKUP(E36,VIP!$A$2:$O14424,6,0)</f>
        <v>NO</v>
      </c>
      <c r="L36" s="141" t="s">
        <v>2466</v>
      </c>
      <c r="M36" s="160" t="s">
        <v>2550</v>
      </c>
      <c r="N36" s="109" t="s">
        <v>2453</v>
      </c>
      <c r="O36" s="116" t="s">
        <v>2455</v>
      </c>
      <c r="P36" s="116"/>
      <c r="Q36" s="161">
        <v>44374.769444444442</v>
      </c>
    </row>
    <row r="37" spans="1:17" ht="18" x14ac:dyDescent="0.25">
      <c r="A37" s="116" t="str">
        <f>VLOOKUP(E37,'LISTADO ATM'!$A$2:$C$898,3,0)</f>
        <v>NORTE</v>
      </c>
      <c r="B37" s="137" t="s">
        <v>2652</v>
      </c>
      <c r="C37" s="110">
        <v>44373.589467592596</v>
      </c>
      <c r="D37" s="110" t="s">
        <v>2181</v>
      </c>
      <c r="E37" s="133">
        <v>351</v>
      </c>
      <c r="F37" s="116" t="str">
        <f>VLOOKUP(E37,VIP!$A$2:$O13970,2,0)</f>
        <v>DRBR351</v>
      </c>
      <c r="G37" s="116" t="str">
        <f>VLOOKUP(E37,'LISTADO ATM'!$A$2:$B$897,2,0)</f>
        <v xml:space="preserve">ATM S/M José Luís (Puerto Plata) </v>
      </c>
      <c r="H37" s="116" t="str">
        <f>VLOOKUP(E37,VIP!$A$2:$O18931,7,FALSE)</f>
        <v>Si</v>
      </c>
      <c r="I37" s="116" t="str">
        <f>VLOOKUP(E37,VIP!$A$2:$O10896,8,FALSE)</f>
        <v>Si</v>
      </c>
      <c r="J37" s="116" t="str">
        <f>VLOOKUP(E37,VIP!$A$2:$O10846,8,FALSE)</f>
        <v>Si</v>
      </c>
      <c r="K37" s="116" t="str">
        <f>VLOOKUP(E37,VIP!$A$2:$O14420,6,0)</f>
        <v>NO</v>
      </c>
      <c r="L37" s="141" t="s">
        <v>2466</v>
      </c>
      <c r="M37" s="160" t="s">
        <v>2550</v>
      </c>
      <c r="N37" s="109" t="s">
        <v>2453</v>
      </c>
      <c r="O37" s="116" t="s">
        <v>2585</v>
      </c>
      <c r="P37" s="116"/>
      <c r="Q37" s="161">
        <v>44374.456724537034</v>
      </c>
    </row>
    <row r="38" spans="1:17" ht="18" x14ac:dyDescent="0.25">
      <c r="A38" s="116" t="str">
        <f>VLOOKUP(E38,'LISTADO ATM'!$A$2:$C$898,3,0)</f>
        <v>NORTE</v>
      </c>
      <c r="B38" s="137" t="s">
        <v>2650</v>
      </c>
      <c r="C38" s="110">
        <v>44373.602106481485</v>
      </c>
      <c r="D38" s="110" t="s">
        <v>2181</v>
      </c>
      <c r="E38" s="133">
        <v>796</v>
      </c>
      <c r="F38" s="116" t="str">
        <f>VLOOKUP(E38,VIP!$A$2:$O13968,2,0)</f>
        <v>DRBR155</v>
      </c>
      <c r="G38" s="116" t="str">
        <f>VLOOKUP(E38,'LISTADO ATM'!$A$2:$B$897,2,0)</f>
        <v xml:space="preserve">ATM Oficina Plaza Ventura (Nagua) </v>
      </c>
      <c r="H38" s="116" t="str">
        <f>VLOOKUP(E38,VIP!$A$2:$O18929,7,FALSE)</f>
        <v>Si</v>
      </c>
      <c r="I38" s="116" t="str">
        <f>VLOOKUP(E38,VIP!$A$2:$O10894,8,FALSE)</f>
        <v>Si</v>
      </c>
      <c r="J38" s="116" t="str">
        <f>VLOOKUP(E38,VIP!$A$2:$O10844,8,FALSE)</f>
        <v>Si</v>
      </c>
      <c r="K38" s="116" t="str">
        <f>VLOOKUP(E38,VIP!$A$2:$O14418,6,0)</f>
        <v>SI</v>
      </c>
      <c r="L38" s="141" t="s">
        <v>2466</v>
      </c>
      <c r="M38" s="160" t="s">
        <v>2550</v>
      </c>
      <c r="N38" s="109" t="s">
        <v>2453</v>
      </c>
      <c r="O38" s="116" t="s">
        <v>2585</v>
      </c>
      <c r="P38" s="116"/>
      <c r="Q38" s="161">
        <v>44374.763194444444</v>
      </c>
    </row>
    <row r="39" spans="1:17" ht="18" x14ac:dyDescent="0.25">
      <c r="A39" s="116" t="str">
        <f>VLOOKUP(E39,'LISTADO ATM'!$A$2:$C$898,3,0)</f>
        <v>NORTE</v>
      </c>
      <c r="B39" s="137" t="s">
        <v>2673</v>
      </c>
      <c r="C39" s="110">
        <v>44373.73300925926</v>
      </c>
      <c r="D39" s="110" t="s">
        <v>2181</v>
      </c>
      <c r="E39" s="133">
        <v>370</v>
      </c>
      <c r="F39" s="116" t="str">
        <f>VLOOKUP(E39,VIP!$A$2:$O13931,2,0)</f>
        <v>DRBR370</v>
      </c>
      <c r="G39" s="116" t="str">
        <f>VLOOKUP(E39,'LISTADO ATM'!$A$2:$B$897,2,0)</f>
        <v>ATM Oficina Cruce de Imbert II (puerto Plata)</v>
      </c>
      <c r="H39" s="116" t="str">
        <f>VLOOKUP(E39,VIP!$A$2:$O18814,7,FALSE)</f>
        <v>N/A</v>
      </c>
      <c r="I39" s="116" t="str">
        <f>VLOOKUP(E39,VIP!$A$2:$O10779,8,FALSE)</f>
        <v>N/A</v>
      </c>
      <c r="J39" s="116" t="str">
        <f>VLOOKUP(E39,VIP!$A$2:$O10729,8,FALSE)</f>
        <v>N/A</v>
      </c>
      <c r="K39" s="116" t="str">
        <f>VLOOKUP(E39,VIP!$A$2:$O14303,6,0)</f>
        <v>N/A</v>
      </c>
      <c r="L39" s="141" t="s">
        <v>2466</v>
      </c>
      <c r="M39" s="160" t="s">
        <v>2550</v>
      </c>
      <c r="N39" s="109" t="s">
        <v>2453</v>
      </c>
      <c r="O39" s="116" t="s">
        <v>2567</v>
      </c>
      <c r="P39" s="116"/>
      <c r="Q39" s="161">
        <v>44374.769444444442</v>
      </c>
    </row>
    <row r="40" spans="1:17" ht="18" x14ac:dyDescent="0.25">
      <c r="A40" s="116" t="str">
        <f>VLOOKUP(E40,'LISTADO ATM'!$A$2:$C$898,3,0)</f>
        <v>NORTE</v>
      </c>
      <c r="B40" s="137" t="s">
        <v>2672</v>
      </c>
      <c r="C40" s="110">
        <v>44373.734178240738</v>
      </c>
      <c r="D40" s="110" t="s">
        <v>2181</v>
      </c>
      <c r="E40" s="133">
        <v>171</v>
      </c>
      <c r="F40" s="116" t="str">
        <f>VLOOKUP(E40,VIP!$A$2:$O13930,2,0)</f>
        <v>DRBR171</v>
      </c>
      <c r="G40" s="116" t="str">
        <f>VLOOKUP(E40,'LISTADO ATM'!$A$2:$B$897,2,0)</f>
        <v xml:space="preserve">ATM Oficina Moca </v>
      </c>
      <c r="H40" s="116" t="str">
        <f>VLOOKUP(E40,VIP!$A$2:$O18813,7,FALSE)</f>
        <v>Si</v>
      </c>
      <c r="I40" s="116" t="str">
        <f>VLOOKUP(E40,VIP!$A$2:$O10778,8,FALSE)</f>
        <v>Si</v>
      </c>
      <c r="J40" s="116" t="str">
        <f>VLOOKUP(E40,VIP!$A$2:$O10728,8,FALSE)</f>
        <v>Si</v>
      </c>
      <c r="K40" s="116" t="str">
        <f>VLOOKUP(E40,VIP!$A$2:$O14302,6,0)</f>
        <v>NO</v>
      </c>
      <c r="L40" s="141" t="s">
        <v>2466</v>
      </c>
      <c r="M40" s="160" t="s">
        <v>2550</v>
      </c>
      <c r="N40" s="109" t="s">
        <v>2453</v>
      </c>
      <c r="O40" s="116" t="s">
        <v>2567</v>
      </c>
      <c r="P40" s="116"/>
      <c r="Q40" s="161">
        <v>44374.768750000003</v>
      </c>
    </row>
    <row r="41" spans="1:17" ht="18" x14ac:dyDescent="0.25">
      <c r="A41" s="116" t="str">
        <f>VLOOKUP(E41,'LISTADO ATM'!$A$2:$C$898,3,0)</f>
        <v>SUR</v>
      </c>
      <c r="B41" s="137" t="s">
        <v>2670</v>
      </c>
      <c r="C41" s="110">
        <v>44373.740717592591</v>
      </c>
      <c r="D41" s="110" t="s">
        <v>2180</v>
      </c>
      <c r="E41" s="133">
        <v>829</v>
      </c>
      <c r="F41" s="116" t="str">
        <f>VLOOKUP(E41,VIP!$A$2:$O13928,2,0)</f>
        <v>DRBR829</v>
      </c>
      <c r="G41" s="116" t="str">
        <f>VLOOKUP(E41,'LISTADO ATM'!$A$2:$B$897,2,0)</f>
        <v xml:space="preserve">ATM UNP Multicentro Sirena Baní </v>
      </c>
      <c r="H41" s="116" t="str">
        <f>VLOOKUP(E41,VIP!$A$2:$O18811,7,FALSE)</f>
        <v>Si</v>
      </c>
      <c r="I41" s="116" t="str">
        <f>VLOOKUP(E41,VIP!$A$2:$O10776,8,FALSE)</f>
        <v>Si</v>
      </c>
      <c r="J41" s="116" t="str">
        <f>VLOOKUP(E41,VIP!$A$2:$O10726,8,FALSE)</f>
        <v>Si</v>
      </c>
      <c r="K41" s="116" t="str">
        <f>VLOOKUP(E41,VIP!$A$2:$O14300,6,0)</f>
        <v>NO</v>
      </c>
      <c r="L41" s="141" t="s">
        <v>2466</v>
      </c>
      <c r="M41" s="160" t="s">
        <v>2550</v>
      </c>
      <c r="N41" s="109" t="s">
        <v>2453</v>
      </c>
      <c r="O41" s="116" t="s">
        <v>2455</v>
      </c>
      <c r="P41" s="116"/>
      <c r="Q41" s="161">
        <v>44374.756249999999</v>
      </c>
    </row>
    <row r="42" spans="1:17" ht="18" x14ac:dyDescent="0.25">
      <c r="A42" s="116" t="str">
        <f>VLOOKUP(E42,'LISTADO ATM'!$A$2:$C$898,3,0)</f>
        <v>DISTRITO NACIONAL</v>
      </c>
      <c r="B42" s="137" t="s">
        <v>2696</v>
      </c>
      <c r="C42" s="110">
        <v>44374.066979166666</v>
      </c>
      <c r="D42" s="110" t="s">
        <v>2180</v>
      </c>
      <c r="E42" s="133">
        <v>415</v>
      </c>
      <c r="F42" s="116" t="str">
        <f>VLOOKUP(E42,VIP!$A$2:$O13926,2,0)</f>
        <v>DRBR415</v>
      </c>
      <c r="G42" s="116" t="str">
        <f>VLOOKUP(E42,'LISTADO ATM'!$A$2:$B$897,2,0)</f>
        <v xml:space="preserve">ATM Autobanco San Martín I </v>
      </c>
      <c r="H42" s="116" t="str">
        <f>VLOOKUP(E42,VIP!$A$2:$O18809,7,FALSE)</f>
        <v>Si</v>
      </c>
      <c r="I42" s="116" t="str">
        <f>VLOOKUP(E42,VIP!$A$2:$O10774,8,FALSE)</f>
        <v>Si</v>
      </c>
      <c r="J42" s="116" t="str">
        <f>VLOOKUP(E42,VIP!$A$2:$O10724,8,FALSE)</f>
        <v>Si</v>
      </c>
      <c r="K42" s="116" t="str">
        <f>VLOOKUP(E42,VIP!$A$2:$O14298,6,0)</f>
        <v>NO</v>
      </c>
      <c r="L42" s="141" t="s">
        <v>2466</v>
      </c>
      <c r="M42" s="160" t="s">
        <v>2550</v>
      </c>
      <c r="N42" s="109" t="s">
        <v>2453</v>
      </c>
      <c r="O42" s="116" t="s">
        <v>2455</v>
      </c>
      <c r="P42" s="116"/>
      <c r="Q42" s="161">
        <v>44374.456423611111</v>
      </c>
    </row>
    <row r="43" spans="1:17" ht="18" x14ac:dyDescent="0.25">
      <c r="A43" s="116" t="str">
        <f>VLOOKUP(E43,'LISTADO ATM'!$A$2:$C$898,3,0)</f>
        <v>NORTE</v>
      </c>
      <c r="B43" s="137" t="s">
        <v>2716</v>
      </c>
      <c r="C43" s="110">
        <v>44374.322465277779</v>
      </c>
      <c r="D43" s="110" t="s">
        <v>2181</v>
      </c>
      <c r="E43" s="133">
        <v>288</v>
      </c>
      <c r="F43" s="116" t="str">
        <f>VLOOKUP(E43,VIP!$A$2:$O13928,2,0)</f>
        <v>DRBR288</v>
      </c>
      <c r="G43" s="116" t="str">
        <f>VLOOKUP(E43,'LISTADO ATM'!$A$2:$B$897,2,0)</f>
        <v xml:space="preserve">ATM Oficina Camino Real II (Puerto Plata) </v>
      </c>
      <c r="H43" s="116" t="str">
        <f>VLOOKUP(E43,VIP!$A$2:$O18811,7,FALSE)</f>
        <v>N/A</v>
      </c>
      <c r="I43" s="116" t="str">
        <f>VLOOKUP(E43,VIP!$A$2:$O10776,8,FALSE)</f>
        <v>N/A</v>
      </c>
      <c r="J43" s="116" t="str">
        <f>VLOOKUP(E43,VIP!$A$2:$O10726,8,FALSE)</f>
        <v>N/A</v>
      </c>
      <c r="K43" s="116" t="str">
        <f>VLOOKUP(E43,VIP!$A$2:$O14300,6,0)</f>
        <v>N/A</v>
      </c>
      <c r="L43" s="141" t="s">
        <v>2466</v>
      </c>
      <c r="M43" s="160" t="s">
        <v>2550</v>
      </c>
      <c r="N43" s="109" t="s">
        <v>2453</v>
      </c>
      <c r="O43" s="116" t="s">
        <v>2567</v>
      </c>
      <c r="P43" s="116"/>
      <c r="Q43" s="161">
        <v>44374.770138888889</v>
      </c>
    </row>
    <row r="44" spans="1:17" ht="18" x14ac:dyDescent="0.25">
      <c r="A44" s="116" t="str">
        <f>VLOOKUP(E44,'LISTADO ATM'!$A$2:$C$898,3,0)</f>
        <v>ESTE</v>
      </c>
      <c r="B44" s="137" t="s">
        <v>2737</v>
      </c>
      <c r="C44" s="110">
        <v>44374.775011574071</v>
      </c>
      <c r="D44" s="110" t="s">
        <v>2180</v>
      </c>
      <c r="E44" s="133">
        <v>268</v>
      </c>
      <c r="F44" s="116" t="str">
        <f>VLOOKUP(E44,VIP!$A$2:$O13926,2,0)</f>
        <v>DRBR268</v>
      </c>
      <c r="G44" s="116" t="str">
        <f>VLOOKUP(E44,'LISTADO ATM'!$A$2:$B$897,2,0)</f>
        <v xml:space="preserve">ATM Autobanco La Altagracia (Higuey) </v>
      </c>
      <c r="H44" s="116" t="str">
        <f>VLOOKUP(E44,VIP!$A$2:$O18809,7,FALSE)</f>
        <v>Si</v>
      </c>
      <c r="I44" s="116" t="str">
        <f>VLOOKUP(E44,VIP!$A$2:$O10774,8,FALSE)</f>
        <v>Si</v>
      </c>
      <c r="J44" s="116" t="str">
        <f>VLOOKUP(E44,VIP!$A$2:$O10724,8,FALSE)</f>
        <v>Si</v>
      </c>
      <c r="K44" s="116" t="str">
        <f>VLOOKUP(E44,VIP!$A$2:$O14298,6,0)</f>
        <v>NO</v>
      </c>
      <c r="L44" s="141" t="s">
        <v>2466</v>
      </c>
      <c r="M44" s="160" t="s">
        <v>2550</v>
      </c>
      <c r="N44" s="109" t="s">
        <v>2453</v>
      </c>
      <c r="O44" s="116" t="s">
        <v>2455</v>
      </c>
      <c r="P44" s="116"/>
      <c r="Q44" s="161">
        <v>44374.931944444441</v>
      </c>
    </row>
    <row r="45" spans="1:17" ht="18" x14ac:dyDescent="0.25">
      <c r="A45" s="116" t="str">
        <f>VLOOKUP(E45,'LISTADO ATM'!$A$2:$C$898,3,0)</f>
        <v>DISTRITO NACIONAL</v>
      </c>
      <c r="B45" s="137" t="s">
        <v>2719</v>
      </c>
      <c r="C45" s="110">
        <v>44374.380011574074</v>
      </c>
      <c r="D45" s="110" t="s">
        <v>2449</v>
      </c>
      <c r="E45" s="133">
        <v>563</v>
      </c>
      <c r="F45" s="116" t="str">
        <f>VLOOKUP(E45,VIP!$A$2:$O13924,2,0)</f>
        <v>DRBR233</v>
      </c>
      <c r="G45" s="116" t="str">
        <f>VLOOKUP(E45,'LISTADO ATM'!$A$2:$B$897,2,0)</f>
        <v xml:space="preserve">ATM Base Aérea San Isidro </v>
      </c>
      <c r="H45" s="116" t="str">
        <f>VLOOKUP(E45,VIP!$A$2:$O18807,7,FALSE)</f>
        <v>Si</v>
      </c>
      <c r="I45" s="116" t="str">
        <f>VLOOKUP(E45,VIP!$A$2:$O10772,8,FALSE)</f>
        <v>Si</v>
      </c>
      <c r="J45" s="116" t="str">
        <f>VLOOKUP(E45,VIP!$A$2:$O10722,8,FALSE)</f>
        <v>Si</v>
      </c>
      <c r="K45" s="116" t="str">
        <f>VLOOKUP(E45,VIP!$A$2:$O14296,6,0)</f>
        <v>NO</v>
      </c>
      <c r="L45" s="141" t="s">
        <v>2418</v>
      </c>
      <c r="M45" s="160" t="s">
        <v>2550</v>
      </c>
      <c r="N45" s="109" t="s">
        <v>2453</v>
      </c>
      <c r="O45" s="116" t="s">
        <v>2454</v>
      </c>
      <c r="P45" s="116"/>
      <c r="Q45" s="161">
        <v>44374.618055555555</v>
      </c>
    </row>
    <row r="46" spans="1:17" ht="18" x14ac:dyDescent="0.25">
      <c r="A46" s="116" t="str">
        <f>VLOOKUP(E46,'LISTADO ATM'!$A$2:$C$898,3,0)</f>
        <v>ESTE</v>
      </c>
      <c r="B46" s="137">
        <v>3335931889</v>
      </c>
      <c r="C46" s="110">
        <v>44371.85292824074</v>
      </c>
      <c r="D46" s="110" t="s">
        <v>2180</v>
      </c>
      <c r="E46" s="133">
        <v>368</v>
      </c>
      <c r="F46" s="116" t="str">
        <f>VLOOKUP(E46,VIP!$A$2:$O13938,2,0)</f>
        <v xml:space="preserve">DRBR368 </v>
      </c>
      <c r="G46" s="116" t="str">
        <f>VLOOKUP(E46,'LISTADO ATM'!$A$2:$B$897,2,0)</f>
        <v>ATM Ayuntamiento Peralvillo</v>
      </c>
      <c r="H46" s="116" t="str">
        <f>VLOOKUP(E46,VIP!$A$2:$O18899,7,FALSE)</f>
        <v>N/A</v>
      </c>
      <c r="I46" s="116" t="str">
        <f>VLOOKUP(E46,VIP!$A$2:$O10864,8,FALSE)</f>
        <v>N/A</v>
      </c>
      <c r="J46" s="116" t="str">
        <f>VLOOKUP(E46,VIP!$A$2:$O10814,8,FALSE)</f>
        <v>N/A</v>
      </c>
      <c r="K46" s="116" t="str">
        <f>VLOOKUP(E46,VIP!$A$2:$O14388,6,0)</f>
        <v>N/A</v>
      </c>
      <c r="L46" s="141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8" x14ac:dyDescent="0.25">
      <c r="A47" s="116" t="str">
        <f>VLOOKUP(E47,'LISTADO ATM'!$A$2:$C$898,3,0)</f>
        <v>DISTRITO NACIONAL</v>
      </c>
      <c r="B47" s="137">
        <v>3335932386</v>
      </c>
      <c r="C47" s="110">
        <v>44372.434872685182</v>
      </c>
      <c r="D47" s="110" t="s">
        <v>2180</v>
      </c>
      <c r="E47" s="133">
        <v>387</v>
      </c>
      <c r="F47" s="116" t="str">
        <f>VLOOKUP(E47,VIP!$A$2:$O13958,2,0)</f>
        <v>DRBR387</v>
      </c>
      <c r="G47" s="116" t="str">
        <f>VLOOKUP(E47,'LISTADO ATM'!$A$2:$B$897,2,0)</f>
        <v xml:space="preserve">ATM S/M La Cadena San Vicente de Paul </v>
      </c>
      <c r="H47" s="116" t="str">
        <f>VLOOKUP(E47,VIP!$A$2:$O18919,7,FALSE)</f>
        <v>Si</v>
      </c>
      <c r="I47" s="116" t="str">
        <f>VLOOKUP(E47,VIP!$A$2:$O10884,8,FALSE)</f>
        <v>Si</v>
      </c>
      <c r="J47" s="116" t="str">
        <f>VLOOKUP(E47,VIP!$A$2:$O10834,8,FALSE)</f>
        <v>Si</v>
      </c>
      <c r="K47" s="116" t="str">
        <f>VLOOKUP(E47,VIP!$A$2:$O14408,6,0)</f>
        <v>NO</v>
      </c>
      <c r="L47" s="141" t="s">
        <v>2219</v>
      </c>
      <c r="M47" s="109" t="s">
        <v>2446</v>
      </c>
      <c r="N47" s="109" t="s">
        <v>2617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DISTRITO NACIONAL</v>
      </c>
      <c r="B48" s="137">
        <v>3335932691</v>
      </c>
      <c r="C48" s="110">
        <v>44372.546458333331</v>
      </c>
      <c r="D48" s="110" t="s">
        <v>2180</v>
      </c>
      <c r="E48" s="133">
        <v>240</v>
      </c>
      <c r="F48" s="116" t="str">
        <f>VLOOKUP(E48,VIP!$A$2:$O13945,2,0)</f>
        <v>DRBR24D</v>
      </c>
      <c r="G48" s="116" t="str">
        <f>VLOOKUP(E48,'LISTADO ATM'!$A$2:$B$897,2,0)</f>
        <v xml:space="preserve">ATM Oficina Carrefour I </v>
      </c>
      <c r="H48" s="116" t="str">
        <f>VLOOKUP(E48,VIP!$A$2:$O18906,7,FALSE)</f>
        <v>Si</v>
      </c>
      <c r="I48" s="116" t="str">
        <f>VLOOKUP(E48,VIP!$A$2:$O10871,8,FALSE)</f>
        <v>Si</v>
      </c>
      <c r="J48" s="116" t="str">
        <f>VLOOKUP(E48,VIP!$A$2:$O10821,8,FALSE)</f>
        <v>Si</v>
      </c>
      <c r="K48" s="116" t="str">
        <f>VLOOKUP(E48,VIP!$A$2:$O14395,6,0)</f>
        <v>SI</v>
      </c>
      <c r="L48" s="141" t="s">
        <v>2219</v>
      </c>
      <c r="M48" s="109" t="s">
        <v>2446</v>
      </c>
      <c r="N48" s="109" t="s">
        <v>2558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DISTRITO NACIONAL</v>
      </c>
      <c r="B49" s="137">
        <v>3335933030</v>
      </c>
      <c r="C49" s="110">
        <v>44372.701863425929</v>
      </c>
      <c r="D49" s="110" t="s">
        <v>2180</v>
      </c>
      <c r="E49" s="133">
        <v>160</v>
      </c>
      <c r="F49" s="116" t="str">
        <f>VLOOKUP(E49,VIP!$A$2:$O13941,2,0)</f>
        <v>DRBR160</v>
      </c>
      <c r="G49" s="116" t="str">
        <f>VLOOKUP(E49,'LISTADO ATM'!$A$2:$B$897,2,0)</f>
        <v xml:space="preserve">ATM Oficina Herrera </v>
      </c>
      <c r="H49" s="116" t="str">
        <f>VLOOKUP(E49,VIP!$A$2:$O18902,7,FALSE)</f>
        <v>Si</v>
      </c>
      <c r="I49" s="116" t="str">
        <f>VLOOKUP(E49,VIP!$A$2:$O10867,8,FALSE)</f>
        <v>Si</v>
      </c>
      <c r="J49" s="116" t="str">
        <f>VLOOKUP(E49,VIP!$A$2:$O10817,8,FALSE)</f>
        <v>Si</v>
      </c>
      <c r="K49" s="116" t="str">
        <f>VLOOKUP(E49,VIP!$A$2:$O14391,6,0)</f>
        <v>NO</v>
      </c>
      <c r="L49" s="141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ht="18" x14ac:dyDescent="0.25">
      <c r="A50" s="116" t="str">
        <f>VLOOKUP(E50,'LISTADO ATM'!$A$2:$C$898,3,0)</f>
        <v>DISTRITO NACIONAL</v>
      </c>
      <c r="B50" s="137">
        <v>3335933149</v>
      </c>
      <c r="C50" s="110">
        <v>44372.982731481483</v>
      </c>
      <c r="D50" s="110" t="s">
        <v>2180</v>
      </c>
      <c r="E50" s="133">
        <v>10</v>
      </c>
      <c r="F50" s="116" t="str">
        <f>VLOOKUP(E50,VIP!$A$2:$O13965,2,0)</f>
        <v>DRBR010</v>
      </c>
      <c r="G50" s="116" t="str">
        <f>VLOOKUP(E50,'LISTADO ATM'!$A$2:$B$897,2,0)</f>
        <v xml:space="preserve">ATM Ministerio Salud Pública </v>
      </c>
      <c r="H50" s="116" t="str">
        <f>VLOOKUP(E50,VIP!$A$2:$O18926,7,FALSE)</f>
        <v>Si</v>
      </c>
      <c r="I50" s="116" t="str">
        <f>VLOOKUP(E50,VIP!$A$2:$O10891,8,FALSE)</f>
        <v>Si</v>
      </c>
      <c r="J50" s="116" t="str">
        <f>VLOOKUP(E50,VIP!$A$2:$O10841,8,FALSE)</f>
        <v>Si</v>
      </c>
      <c r="K50" s="116" t="str">
        <f>VLOOKUP(E50,VIP!$A$2:$O14415,6,0)</f>
        <v>NO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8" x14ac:dyDescent="0.25">
      <c r="A51" s="116" t="str">
        <f>VLOOKUP(E51,'LISTADO ATM'!$A$2:$C$898,3,0)</f>
        <v>DISTRITO NACIONAL</v>
      </c>
      <c r="B51" s="137">
        <v>3335933153</v>
      </c>
      <c r="C51" s="110">
        <v>44372.988506944443</v>
      </c>
      <c r="D51" s="110" t="s">
        <v>2180</v>
      </c>
      <c r="E51" s="133">
        <v>943</v>
      </c>
      <c r="F51" s="116" t="str">
        <f>VLOOKUP(E51,VIP!$A$2:$O13961,2,0)</f>
        <v>DRBR16K</v>
      </c>
      <c r="G51" s="116" t="str">
        <f>VLOOKUP(E51,'LISTADO ATM'!$A$2:$B$897,2,0)</f>
        <v xml:space="preserve">ATM Oficina Tránsito Terreste </v>
      </c>
      <c r="H51" s="116" t="str">
        <f>VLOOKUP(E51,VIP!$A$2:$O18922,7,FALSE)</f>
        <v>Si</v>
      </c>
      <c r="I51" s="116" t="str">
        <f>VLOOKUP(E51,VIP!$A$2:$O10887,8,FALSE)</f>
        <v>Si</v>
      </c>
      <c r="J51" s="116" t="str">
        <f>VLOOKUP(E51,VIP!$A$2:$O10837,8,FALSE)</f>
        <v>Si</v>
      </c>
      <c r="K51" s="116" t="str">
        <f>VLOOKUP(E51,VIP!$A$2:$O14411,6,0)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DISTRITO NACIONAL</v>
      </c>
      <c r="B52" s="137">
        <v>3335933158</v>
      </c>
      <c r="C52" s="110">
        <v>44372.99496527778</v>
      </c>
      <c r="D52" s="110" t="s">
        <v>2180</v>
      </c>
      <c r="E52" s="133">
        <v>180</v>
      </c>
      <c r="F52" s="116" t="str">
        <f>VLOOKUP(E52,VIP!$A$2:$O13957,2,0)</f>
        <v>DRBR180</v>
      </c>
      <c r="G52" s="116" t="str">
        <f>VLOOKUP(E52,'LISTADO ATM'!$A$2:$B$897,2,0)</f>
        <v xml:space="preserve">ATM Megacentro II </v>
      </c>
      <c r="H52" s="116" t="str">
        <f>VLOOKUP(E52,VIP!$A$2:$O18918,7,FALSE)</f>
        <v>Si</v>
      </c>
      <c r="I52" s="116" t="str">
        <f>VLOOKUP(E52,VIP!$A$2:$O10883,8,FALSE)</f>
        <v>Si</v>
      </c>
      <c r="J52" s="116" t="str">
        <f>VLOOKUP(E52,VIP!$A$2:$O10833,8,FALSE)</f>
        <v>Si</v>
      </c>
      <c r="K52" s="116" t="str">
        <f>VLOOKUP(E52,VIP!$A$2:$O14407,6,0)</f>
        <v>SI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ht="18" x14ac:dyDescent="0.25">
      <c r="A53" s="116" t="str">
        <f>VLOOKUP(E53,'LISTADO ATM'!$A$2:$C$898,3,0)</f>
        <v>DISTRITO NACIONAL</v>
      </c>
      <c r="B53" s="137">
        <v>3335933161</v>
      </c>
      <c r="C53" s="110">
        <v>44373.003113425926</v>
      </c>
      <c r="D53" s="110" t="s">
        <v>2180</v>
      </c>
      <c r="E53" s="133">
        <v>244</v>
      </c>
      <c r="F53" s="116" t="str">
        <f>VLOOKUP(E53,VIP!$A$2:$O13954,2,0)</f>
        <v>DRBR244</v>
      </c>
      <c r="G53" s="116" t="str">
        <f>VLOOKUP(E53,'LISTADO ATM'!$A$2:$B$897,2,0)</f>
        <v xml:space="preserve">ATM Ministerio de Hacienda (antiguo Finanzas) </v>
      </c>
      <c r="H53" s="116" t="str">
        <f>VLOOKUP(E53,VIP!$A$2:$O18915,7,FALSE)</f>
        <v>Si</v>
      </c>
      <c r="I53" s="116" t="str">
        <f>VLOOKUP(E53,VIP!$A$2:$O10880,8,FALSE)</f>
        <v>Si</v>
      </c>
      <c r="J53" s="116" t="str">
        <f>VLOOKUP(E53,VIP!$A$2:$O10830,8,FALSE)</f>
        <v>Si</v>
      </c>
      <c r="K53" s="116" t="str">
        <f>VLOOKUP(E53,VIP!$A$2:$O14404,6,0)</f>
        <v>NO</v>
      </c>
      <c r="L53" s="141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ht="18" x14ac:dyDescent="0.25">
      <c r="A54" s="116" t="str">
        <f>VLOOKUP(E54,'LISTADO ATM'!$A$2:$C$898,3,0)</f>
        <v>DISTRITO NACIONAL</v>
      </c>
      <c r="B54" s="137">
        <v>3335933164</v>
      </c>
      <c r="C54" s="110">
        <v>44373.009270833332</v>
      </c>
      <c r="D54" s="110" t="s">
        <v>2180</v>
      </c>
      <c r="E54" s="133">
        <v>280</v>
      </c>
      <c r="F54" s="116" t="str">
        <f>VLOOKUP(E54,VIP!$A$2:$O13951,2,0)</f>
        <v>DRBR752</v>
      </c>
      <c r="G54" s="116" t="str">
        <f>VLOOKUP(E54,'LISTADO ATM'!$A$2:$B$897,2,0)</f>
        <v xml:space="preserve">ATM Cooperativa BR </v>
      </c>
      <c r="H54" s="116" t="str">
        <f>VLOOKUP(E54,VIP!$A$2:$O18912,7,FALSE)</f>
        <v>Si</v>
      </c>
      <c r="I54" s="116" t="str">
        <f>VLOOKUP(E54,VIP!$A$2:$O10877,8,FALSE)</f>
        <v>Si</v>
      </c>
      <c r="J54" s="116" t="str">
        <f>VLOOKUP(E54,VIP!$A$2:$O10827,8,FALSE)</f>
        <v>Si</v>
      </c>
      <c r="K54" s="116" t="str">
        <f>VLOOKUP(E54,VIP!$A$2:$O14401,6,0)</f>
        <v>NO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8" x14ac:dyDescent="0.25">
      <c r="A55" s="116" t="str">
        <f>VLOOKUP(E55,'LISTADO ATM'!$A$2:$C$898,3,0)</f>
        <v>DISTRITO NACIONAL</v>
      </c>
      <c r="B55" s="137">
        <v>3335933165</v>
      </c>
      <c r="C55" s="110">
        <v>44373.011493055557</v>
      </c>
      <c r="D55" s="110" t="s">
        <v>2180</v>
      </c>
      <c r="E55" s="133">
        <v>264</v>
      </c>
      <c r="F55" s="116" t="str">
        <f>VLOOKUP(E55,VIP!$A$2:$O13950,2,0)</f>
        <v>DRBR264</v>
      </c>
      <c r="G55" s="116" t="str">
        <f>VLOOKUP(E55,'LISTADO ATM'!$A$2:$B$897,2,0)</f>
        <v xml:space="preserve">ATM S/M Nacional Independencia </v>
      </c>
      <c r="H55" s="116" t="str">
        <f>VLOOKUP(E55,VIP!$A$2:$O18911,7,FALSE)</f>
        <v>Si</v>
      </c>
      <c r="I55" s="116" t="str">
        <f>VLOOKUP(E55,VIP!$A$2:$O10876,8,FALSE)</f>
        <v>Si</v>
      </c>
      <c r="J55" s="116" t="str">
        <f>VLOOKUP(E55,VIP!$A$2:$O10826,8,FALSE)</f>
        <v>Si</v>
      </c>
      <c r="K55" s="116" t="str">
        <f>VLOOKUP(E55,VIP!$A$2:$O14400,6,0)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8" x14ac:dyDescent="0.25">
      <c r="A56" s="116" t="str">
        <f>VLOOKUP(E56,'LISTADO ATM'!$A$2:$C$898,3,0)</f>
        <v>NORTE</v>
      </c>
      <c r="B56" s="137">
        <v>3335933168</v>
      </c>
      <c r="C56" s="110">
        <v>44373.154953703706</v>
      </c>
      <c r="D56" s="110" t="s">
        <v>2181</v>
      </c>
      <c r="E56" s="133">
        <v>668</v>
      </c>
      <c r="F56" s="116" t="str">
        <f>VLOOKUP(E56,VIP!$A$2:$O13954,2,0)</f>
        <v>DRBR668</v>
      </c>
      <c r="G56" s="116" t="str">
        <f>VLOOKUP(E56,'LISTADO ATM'!$A$2:$B$897,2,0)</f>
        <v>ATM Hospital HEMMI (Santiago)</v>
      </c>
      <c r="H56" s="116" t="str">
        <f>VLOOKUP(E56,VIP!$A$2:$O18915,7,FALSE)</f>
        <v>N/A</v>
      </c>
      <c r="I56" s="116" t="str">
        <f>VLOOKUP(E56,VIP!$A$2:$O10880,8,FALSE)</f>
        <v>N/A</v>
      </c>
      <c r="J56" s="116" t="str">
        <f>VLOOKUP(E56,VIP!$A$2:$O10830,8,FALSE)</f>
        <v>N/A</v>
      </c>
      <c r="K56" s="116" t="str">
        <f>VLOOKUP(E56,VIP!$A$2:$O14404,6,0)</f>
        <v>N/A</v>
      </c>
      <c r="L56" s="141" t="s">
        <v>2219</v>
      </c>
      <c r="M56" s="109" t="s">
        <v>2446</v>
      </c>
      <c r="N56" s="109" t="s">
        <v>2453</v>
      </c>
      <c r="O56" s="116" t="s">
        <v>2585</v>
      </c>
      <c r="P56" s="116"/>
      <c r="Q56" s="109" t="s">
        <v>2219</v>
      </c>
    </row>
    <row r="57" spans="1:17" ht="18" x14ac:dyDescent="0.25">
      <c r="A57" s="116" t="str">
        <f>VLOOKUP(E57,'LISTADO ATM'!$A$2:$C$898,3,0)</f>
        <v>SUR</v>
      </c>
      <c r="B57" s="137" t="s">
        <v>2636</v>
      </c>
      <c r="C57" s="110">
        <v>44373.30804398148</v>
      </c>
      <c r="D57" s="110" t="s">
        <v>2180</v>
      </c>
      <c r="E57" s="133">
        <v>619</v>
      </c>
      <c r="F57" s="116" t="str">
        <f>VLOOKUP(E57,VIP!$A$2:$O13967,2,0)</f>
        <v>DRBR619</v>
      </c>
      <c r="G57" s="116" t="str">
        <f>VLOOKUP(E57,'LISTADO ATM'!$A$2:$B$897,2,0)</f>
        <v xml:space="preserve">ATM Academia P.N. Hatillo (San Cristóbal) </v>
      </c>
      <c r="H57" s="116" t="str">
        <f>VLOOKUP(E57,VIP!$A$2:$O18928,7,FALSE)</f>
        <v>Si</v>
      </c>
      <c r="I57" s="116" t="str">
        <f>VLOOKUP(E57,VIP!$A$2:$O10893,8,FALSE)</f>
        <v>Si</v>
      </c>
      <c r="J57" s="116" t="str">
        <f>VLOOKUP(E57,VIP!$A$2:$O10843,8,FALSE)</f>
        <v>Si</v>
      </c>
      <c r="K57" s="116" t="str">
        <f>VLOOKUP(E57,VIP!$A$2:$O14417,6,0)</f>
        <v>NO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8" x14ac:dyDescent="0.25">
      <c r="A58" s="116" t="str">
        <f>VLOOKUP(E58,'LISTADO ATM'!$A$2:$C$898,3,0)</f>
        <v>DISTRITO NACIONAL</v>
      </c>
      <c r="B58" s="137" t="s">
        <v>2634</v>
      </c>
      <c r="C58" s="110">
        <v>44373.381064814814</v>
      </c>
      <c r="D58" s="110" t="s">
        <v>2180</v>
      </c>
      <c r="E58" s="133">
        <v>476</v>
      </c>
      <c r="F58" s="116" t="str">
        <f>VLOOKUP(E58,VIP!$A$2:$O13962,2,0)</f>
        <v>DRBR476</v>
      </c>
      <c r="G58" s="116" t="str">
        <f>VLOOKUP(E58,'LISTADO ATM'!$A$2:$B$897,2,0)</f>
        <v xml:space="preserve">ATM Multicentro La Sirena Las Caobas </v>
      </c>
      <c r="H58" s="116" t="str">
        <f>VLOOKUP(E58,VIP!$A$2:$O18923,7,FALSE)</f>
        <v>Si</v>
      </c>
      <c r="I58" s="116" t="str">
        <f>VLOOKUP(E58,VIP!$A$2:$O10888,8,FALSE)</f>
        <v>Si</v>
      </c>
      <c r="J58" s="116" t="str">
        <f>VLOOKUP(E58,VIP!$A$2:$O10838,8,FALSE)</f>
        <v>Si</v>
      </c>
      <c r="K58" s="116" t="str">
        <f>VLOOKUP(E58,VIP!$A$2:$O14412,6,0)</f>
        <v>SI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8" x14ac:dyDescent="0.25">
      <c r="A59" s="116" t="str">
        <f>VLOOKUP(E59,'LISTADO ATM'!$A$2:$C$898,3,0)</f>
        <v>DISTRITO NACIONAL</v>
      </c>
      <c r="B59" s="137" t="s">
        <v>2644</v>
      </c>
      <c r="C59" s="110">
        <v>44373.448784722219</v>
      </c>
      <c r="D59" s="110" t="s">
        <v>2180</v>
      </c>
      <c r="E59" s="133">
        <v>425</v>
      </c>
      <c r="F59" s="116" t="str">
        <f>VLOOKUP(E59,VIP!$A$2:$O13964,2,0)</f>
        <v>DRBR425</v>
      </c>
      <c r="G59" s="116" t="str">
        <f>VLOOKUP(E59,'LISTADO ATM'!$A$2:$B$897,2,0)</f>
        <v xml:space="preserve">ATM UNP Jumbo Luperón II </v>
      </c>
      <c r="H59" s="116" t="str">
        <f>VLOOKUP(E59,VIP!$A$2:$O18925,7,FALSE)</f>
        <v>Si</v>
      </c>
      <c r="I59" s="116" t="str">
        <f>VLOOKUP(E59,VIP!$A$2:$O10890,8,FALSE)</f>
        <v>Si</v>
      </c>
      <c r="J59" s="116" t="str">
        <f>VLOOKUP(E59,VIP!$A$2:$O10840,8,FALSE)</f>
        <v>Si</v>
      </c>
      <c r="K59" s="116" t="str">
        <f>VLOOKUP(E59,VIP!$A$2:$O14414,6,0)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ht="18" x14ac:dyDescent="0.25">
      <c r="A60" s="116" t="str">
        <f>VLOOKUP(E60,'LISTADO ATM'!$A$2:$C$898,3,0)</f>
        <v>ESTE</v>
      </c>
      <c r="B60" s="137" t="s">
        <v>2641</v>
      </c>
      <c r="C60" s="110">
        <v>44373.477835648147</v>
      </c>
      <c r="D60" s="110" t="s">
        <v>2180</v>
      </c>
      <c r="E60" s="133">
        <v>963</v>
      </c>
      <c r="F60" s="116" t="str">
        <f>VLOOKUP(E60,VIP!$A$2:$O13958,2,0)</f>
        <v>DRBR963</v>
      </c>
      <c r="G60" s="116" t="str">
        <f>VLOOKUP(E60,'LISTADO ATM'!$A$2:$B$897,2,0)</f>
        <v xml:space="preserve">ATM Multiplaza La Romana </v>
      </c>
      <c r="H60" s="116" t="str">
        <f>VLOOKUP(E60,VIP!$A$2:$O18919,7,FALSE)</f>
        <v>Si</v>
      </c>
      <c r="I60" s="116" t="str">
        <f>VLOOKUP(E60,VIP!$A$2:$O10884,8,FALSE)</f>
        <v>Si</v>
      </c>
      <c r="J60" s="116" t="str">
        <f>VLOOKUP(E60,VIP!$A$2:$O10834,8,FALSE)</f>
        <v>Si</v>
      </c>
      <c r="K60" s="116" t="str">
        <f>VLOOKUP(E60,VIP!$A$2:$O14408,6,0)</f>
        <v>NO</v>
      </c>
      <c r="L60" s="141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ht="18" x14ac:dyDescent="0.25">
      <c r="A61" s="116" t="str">
        <f>VLOOKUP(E61,'LISTADO ATM'!$A$2:$C$898,3,0)</f>
        <v>DISTRITO NACIONAL</v>
      </c>
      <c r="B61" s="137" t="s">
        <v>2640</v>
      </c>
      <c r="C61" s="110">
        <v>44373.486215277779</v>
      </c>
      <c r="D61" s="110" t="s">
        <v>2180</v>
      </c>
      <c r="E61" s="133">
        <v>473</v>
      </c>
      <c r="F61" s="116" t="str">
        <f>VLOOKUP(E61,VIP!$A$2:$O13955,2,0)</f>
        <v>DRBR473</v>
      </c>
      <c r="G61" s="116" t="str">
        <f>VLOOKUP(E61,'LISTADO ATM'!$A$2:$B$897,2,0)</f>
        <v xml:space="preserve">ATM Oficina Carrefour II </v>
      </c>
      <c r="H61" s="116" t="str">
        <f>VLOOKUP(E61,VIP!$A$2:$O18916,7,FALSE)</f>
        <v>Si</v>
      </c>
      <c r="I61" s="116" t="str">
        <f>VLOOKUP(E61,VIP!$A$2:$O10881,8,FALSE)</f>
        <v>Si</v>
      </c>
      <c r="J61" s="116" t="str">
        <f>VLOOKUP(E61,VIP!$A$2:$O10831,8,FALSE)</f>
        <v>Si</v>
      </c>
      <c r="K61" s="116" t="str">
        <f>VLOOKUP(E61,VIP!$A$2:$O14405,6,0)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2661</v>
      </c>
      <c r="C62" s="110">
        <v>44373.56795138889</v>
      </c>
      <c r="D62" s="110" t="s">
        <v>2180</v>
      </c>
      <c r="E62" s="133">
        <v>539</v>
      </c>
      <c r="F62" s="116" t="str">
        <f>VLOOKUP(E62,VIP!$A$2:$O13979,2,0)</f>
        <v>DRBR539</v>
      </c>
      <c r="G62" s="116" t="str">
        <f>VLOOKUP(E62,'LISTADO ATM'!$A$2:$B$897,2,0)</f>
        <v>ATM S/M La Cadena Los Proceres</v>
      </c>
      <c r="H62" s="116" t="str">
        <f>VLOOKUP(E62,VIP!$A$2:$O18940,7,FALSE)</f>
        <v>Si</v>
      </c>
      <c r="I62" s="116" t="str">
        <f>VLOOKUP(E62,VIP!$A$2:$O10905,8,FALSE)</f>
        <v>Si</v>
      </c>
      <c r="J62" s="116" t="str">
        <f>VLOOKUP(E62,VIP!$A$2:$O10855,8,FALSE)</f>
        <v>Si</v>
      </c>
      <c r="K62" s="116" t="str">
        <f>VLOOKUP(E62,VIP!$A$2:$O14429,6,0)</f>
        <v>NO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2659</v>
      </c>
      <c r="C63" s="110">
        <v>44373.568888888891</v>
      </c>
      <c r="D63" s="110" t="s">
        <v>2180</v>
      </c>
      <c r="E63" s="133">
        <v>424</v>
      </c>
      <c r="F63" s="116" t="str">
        <f>VLOOKUP(E63,VIP!$A$2:$O13977,2,0)</f>
        <v>DRBR424</v>
      </c>
      <c r="G63" s="116" t="str">
        <f>VLOOKUP(E63,'LISTADO ATM'!$A$2:$B$897,2,0)</f>
        <v xml:space="preserve">ATM UNP Jumbo Luperón I </v>
      </c>
      <c r="H63" s="116" t="str">
        <f>VLOOKUP(E63,VIP!$A$2:$O18938,7,FALSE)</f>
        <v>Si</v>
      </c>
      <c r="I63" s="116" t="str">
        <f>VLOOKUP(E63,VIP!$A$2:$O10903,8,FALSE)</f>
        <v>Si</v>
      </c>
      <c r="J63" s="116" t="str">
        <f>VLOOKUP(E63,VIP!$A$2:$O10853,8,FALSE)</f>
        <v>Si</v>
      </c>
      <c r="K63" s="116" t="str">
        <f>VLOOKUP(E63,VIP!$A$2:$O14427,6,0)</f>
        <v>NO</v>
      </c>
      <c r="L63" s="141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ESTE</v>
      </c>
      <c r="B64" s="137" t="s">
        <v>2664</v>
      </c>
      <c r="C64" s="110">
        <v>44373.640300925923</v>
      </c>
      <c r="D64" s="110" t="s">
        <v>2180</v>
      </c>
      <c r="E64" s="133">
        <v>294</v>
      </c>
      <c r="F64" s="116" t="str">
        <f>VLOOKUP(E64,VIP!$A$2:$O13968,2,0)</f>
        <v>DRBR294</v>
      </c>
      <c r="G64" s="116" t="str">
        <f>VLOOKUP(E64,'LISTADO ATM'!$A$2:$B$897,2,0)</f>
        <v xml:space="preserve">ATM Plaza Zaglul San Pedro II </v>
      </c>
      <c r="H64" s="116" t="str">
        <f>VLOOKUP(E64,VIP!$A$2:$O18929,7,FALSE)</f>
        <v>Si</v>
      </c>
      <c r="I64" s="116" t="str">
        <f>VLOOKUP(E64,VIP!$A$2:$O10894,8,FALSE)</f>
        <v>Si</v>
      </c>
      <c r="J64" s="116" t="str">
        <f>VLOOKUP(E64,VIP!$A$2:$O10844,8,FALSE)</f>
        <v>Si</v>
      </c>
      <c r="K64" s="116" t="str">
        <f>VLOOKUP(E64,VIP!$A$2:$O14418,6,0)</f>
        <v>NO</v>
      </c>
      <c r="L64" s="141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2728</v>
      </c>
      <c r="C65" s="110">
        <v>44374.596979166665</v>
      </c>
      <c r="D65" s="110" t="s">
        <v>2180</v>
      </c>
      <c r="E65" s="133">
        <v>23</v>
      </c>
      <c r="F65" s="116" t="str">
        <f>VLOOKUP(E65,VIP!$A$2:$O13929,2,0)</f>
        <v>DRBR023</v>
      </c>
      <c r="G65" s="116" t="str">
        <f>VLOOKUP(E65,'LISTADO ATM'!$A$2:$B$897,2,0)</f>
        <v xml:space="preserve">ATM Oficina México </v>
      </c>
      <c r="H65" s="116" t="str">
        <f>VLOOKUP(E65,VIP!$A$2:$O18812,7,FALSE)</f>
        <v>Si</v>
      </c>
      <c r="I65" s="116" t="str">
        <f>VLOOKUP(E65,VIP!$A$2:$O10777,8,FALSE)</f>
        <v>Si</v>
      </c>
      <c r="J65" s="116" t="str">
        <f>VLOOKUP(E65,VIP!$A$2:$O10727,8,FALSE)</f>
        <v>Si</v>
      </c>
      <c r="K65" s="116" t="str">
        <f>VLOOKUP(E65,VIP!$A$2:$O14301,6,0)</f>
        <v>NO</v>
      </c>
      <c r="L65" s="141" t="s">
        <v>2219</v>
      </c>
      <c r="M65" s="109" t="s">
        <v>2446</v>
      </c>
      <c r="N65" s="109" t="s">
        <v>2453</v>
      </c>
      <c r="O65" s="116" t="s">
        <v>2455</v>
      </c>
      <c r="P65" s="116"/>
      <c r="Q65" s="109" t="s">
        <v>2734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2727</v>
      </c>
      <c r="C66" s="110">
        <v>44374.599733796298</v>
      </c>
      <c r="D66" s="110" t="s">
        <v>2180</v>
      </c>
      <c r="E66" s="133">
        <v>240</v>
      </c>
      <c r="F66" s="116" t="str">
        <f>VLOOKUP(E66,VIP!$A$2:$O13928,2,0)</f>
        <v>DRBR24D</v>
      </c>
      <c r="G66" s="116" t="str">
        <f>VLOOKUP(E66,'LISTADO ATM'!$A$2:$B$897,2,0)</f>
        <v xml:space="preserve">ATM Oficina Carrefour I </v>
      </c>
      <c r="H66" s="116" t="str">
        <f>VLOOKUP(E66,VIP!$A$2:$O18811,7,FALSE)</f>
        <v>Si</v>
      </c>
      <c r="I66" s="116" t="str">
        <f>VLOOKUP(E66,VIP!$A$2:$O10776,8,FALSE)</f>
        <v>Si</v>
      </c>
      <c r="J66" s="116" t="str">
        <f>VLOOKUP(E66,VIP!$A$2:$O10726,8,FALSE)</f>
        <v>Si</v>
      </c>
      <c r="K66" s="116" t="str">
        <f>VLOOKUP(E66,VIP!$A$2:$O14300,6,0)</f>
        <v>SI</v>
      </c>
      <c r="L66" s="141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2726</v>
      </c>
      <c r="C67" s="110">
        <v>44374.604212962964</v>
      </c>
      <c r="D67" s="110" t="s">
        <v>2180</v>
      </c>
      <c r="E67" s="133">
        <v>144</v>
      </c>
      <c r="F67" s="116" t="str">
        <f>VLOOKUP(E67,VIP!$A$2:$O13927,2,0)</f>
        <v>DRBR144</v>
      </c>
      <c r="G67" s="116" t="str">
        <f>VLOOKUP(E67,'LISTADO ATM'!$A$2:$B$897,2,0)</f>
        <v xml:space="preserve">ATM Oficina Villa Altagracia </v>
      </c>
      <c r="H67" s="116" t="str">
        <f>VLOOKUP(E67,VIP!$A$2:$O18810,7,FALSE)</f>
        <v>Si</v>
      </c>
      <c r="I67" s="116" t="str">
        <f>VLOOKUP(E67,VIP!$A$2:$O10775,8,FALSE)</f>
        <v>Si</v>
      </c>
      <c r="J67" s="116" t="str">
        <f>VLOOKUP(E67,VIP!$A$2:$O10725,8,FALSE)</f>
        <v>Si</v>
      </c>
      <c r="K67" s="116" t="str">
        <f>VLOOKUP(E67,VIP!$A$2:$O14299,6,0)</f>
        <v>SI</v>
      </c>
      <c r="L67" s="141" t="s">
        <v>2219</v>
      </c>
      <c r="M67" s="109" t="s">
        <v>2446</v>
      </c>
      <c r="N67" s="109" t="s">
        <v>2453</v>
      </c>
      <c r="O67" s="116" t="s">
        <v>2455</v>
      </c>
      <c r="P67" s="116"/>
      <c r="Q67" s="109" t="s">
        <v>2219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2723</v>
      </c>
      <c r="C68" s="110">
        <v>44374.62704861111</v>
      </c>
      <c r="D68" s="110" t="s">
        <v>2180</v>
      </c>
      <c r="E68" s="133">
        <v>823</v>
      </c>
      <c r="F68" s="116" t="str">
        <f>VLOOKUP(E68,VIP!$A$2:$O13924,2,0)</f>
        <v>DRBR823</v>
      </c>
      <c r="G68" s="116" t="str">
        <f>VLOOKUP(E68,'LISTADO ATM'!$A$2:$B$897,2,0)</f>
        <v xml:space="preserve">ATM UNP El Carril (Haina) </v>
      </c>
      <c r="H68" s="116" t="str">
        <f>VLOOKUP(E68,VIP!$A$2:$O18807,7,FALSE)</f>
        <v>Si</v>
      </c>
      <c r="I68" s="116" t="str">
        <f>VLOOKUP(E68,VIP!$A$2:$O10772,8,FALSE)</f>
        <v>Si</v>
      </c>
      <c r="J68" s="116" t="str">
        <f>VLOOKUP(E68,VIP!$A$2:$O10722,8,FALSE)</f>
        <v>Si</v>
      </c>
      <c r="K68" s="116" t="str">
        <f>VLOOKUP(E68,VIP!$A$2:$O14296,6,0)</f>
        <v>NO</v>
      </c>
      <c r="L68" s="141" t="s">
        <v>2219</v>
      </c>
      <c r="M68" s="109" t="s">
        <v>2446</v>
      </c>
      <c r="N68" s="109" t="s">
        <v>2453</v>
      </c>
      <c r="O68" s="116" t="s">
        <v>2455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2740</v>
      </c>
      <c r="C69" s="110">
        <v>44374.746932870374</v>
      </c>
      <c r="D69" s="110" t="s">
        <v>2180</v>
      </c>
      <c r="E69" s="133">
        <v>585</v>
      </c>
      <c r="F69" s="116" t="str">
        <f>VLOOKUP(E69,VIP!$A$2:$O13929,2,0)</f>
        <v>DRBR083</v>
      </c>
      <c r="G69" s="116" t="str">
        <f>VLOOKUP(E69,'LISTADO ATM'!$A$2:$B$897,2,0)</f>
        <v xml:space="preserve">ATM Oficina Haina Oriental </v>
      </c>
      <c r="H69" s="116" t="str">
        <f>VLOOKUP(E69,VIP!$A$2:$O18812,7,FALSE)</f>
        <v>Si</v>
      </c>
      <c r="I69" s="116" t="str">
        <f>VLOOKUP(E69,VIP!$A$2:$O10777,8,FALSE)</f>
        <v>Si</v>
      </c>
      <c r="J69" s="116" t="str">
        <f>VLOOKUP(E69,VIP!$A$2:$O10727,8,FALSE)</f>
        <v>Si</v>
      </c>
      <c r="K69" s="116" t="str">
        <f>VLOOKUP(E69,VIP!$A$2:$O14301,6,0)</f>
        <v>NO</v>
      </c>
      <c r="L69" s="141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ESTE</v>
      </c>
      <c r="B70" s="137" t="s">
        <v>2738</v>
      </c>
      <c r="C70" s="110">
        <v>44374.749699074076</v>
      </c>
      <c r="D70" s="110" t="s">
        <v>2180</v>
      </c>
      <c r="E70" s="133">
        <v>104</v>
      </c>
      <c r="F70" s="116" t="str">
        <f>VLOOKUP(E70,VIP!$A$2:$O13927,2,0)</f>
        <v>DRBR104</v>
      </c>
      <c r="G70" s="116" t="str">
        <f>VLOOKUP(E70,'LISTADO ATM'!$A$2:$B$897,2,0)</f>
        <v xml:space="preserve">ATM Jumbo Higuey </v>
      </c>
      <c r="H70" s="116" t="str">
        <f>VLOOKUP(E70,VIP!$A$2:$O18810,7,FALSE)</f>
        <v>Si</v>
      </c>
      <c r="I70" s="116" t="str">
        <f>VLOOKUP(E70,VIP!$A$2:$O10775,8,FALSE)</f>
        <v>Si</v>
      </c>
      <c r="J70" s="116" t="str">
        <f>VLOOKUP(E70,VIP!$A$2:$O10725,8,FALSE)</f>
        <v>Si</v>
      </c>
      <c r="K70" s="116" t="str">
        <f>VLOOKUP(E70,VIP!$A$2:$O14299,6,0)</f>
        <v>NO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2759</v>
      </c>
      <c r="C71" s="110">
        <v>44374.883148148147</v>
      </c>
      <c r="D71" s="110" t="s">
        <v>2181</v>
      </c>
      <c r="E71" s="133">
        <v>760</v>
      </c>
      <c r="F71" s="116" t="str">
        <f>VLOOKUP(E71,VIP!$A$2:$O13927,2,0)</f>
        <v>DRBR760</v>
      </c>
      <c r="G71" s="116" t="str">
        <f>VLOOKUP(E71,'LISTADO ATM'!$A$2:$B$897,2,0)</f>
        <v xml:space="preserve">ATM UNP Cruce Guayacanes (Mao) </v>
      </c>
      <c r="H71" s="116" t="str">
        <f>VLOOKUP(E71,VIP!$A$2:$O18810,7,FALSE)</f>
        <v>Si</v>
      </c>
      <c r="I71" s="116" t="str">
        <f>VLOOKUP(E71,VIP!$A$2:$O10775,8,FALSE)</f>
        <v>Si</v>
      </c>
      <c r="J71" s="116" t="str">
        <f>VLOOKUP(E71,VIP!$A$2:$O10725,8,FALSE)</f>
        <v>Si</v>
      </c>
      <c r="K71" s="116" t="str">
        <f>VLOOKUP(E71,VIP!$A$2:$O14299,6,0)</f>
        <v>NO</v>
      </c>
      <c r="L71" s="141" t="s">
        <v>2219</v>
      </c>
      <c r="M71" s="109" t="s">
        <v>2446</v>
      </c>
      <c r="N71" s="109" t="s">
        <v>2453</v>
      </c>
      <c r="O71" s="116" t="s">
        <v>2567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2760</v>
      </c>
      <c r="C72" s="110">
        <v>44374.882604166669</v>
      </c>
      <c r="D72" s="110" t="s">
        <v>2180</v>
      </c>
      <c r="E72" s="133">
        <v>858</v>
      </c>
      <c r="F72" s="116" t="str">
        <f>VLOOKUP(E72,VIP!$A$2:$O13928,2,0)</f>
        <v>DRBR858</v>
      </c>
      <c r="G72" s="116" t="str">
        <f>VLOOKUP(E72,'LISTADO ATM'!$A$2:$B$897,2,0)</f>
        <v xml:space="preserve">ATM Cooperativa Maestros (COOPNAMA) </v>
      </c>
      <c r="H72" s="116" t="str">
        <f>VLOOKUP(E72,VIP!$A$2:$O18811,7,FALSE)</f>
        <v>Si</v>
      </c>
      <c r="I72" s="116" t="str">
        <f>VLOOKUP(E72,VIP!$A$2:$O10776,8,FALSE)</f>
        <v>No</v>
      </c>
      <c r="J72" s="116" t="str">
        <f>VLOOKUP(E72,VIP!$A$2:$O10726,8,FALSE)</f>
        <v>No</v>
      </c>
      <c r="K72" s="116" t="str">
        <f>VLOOKUP(E72,VIP!$A$2:$O14300,6,0)</f>
        <v>NO</v>
      </c>
      <c r="L72" s="141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2633</v>
      </c>
      <c r="C73" s="110">
        <v>44373.382476851853</v>
      </c>
      <c r="D73" s="110" t="s">
        <v>2180</v>
      </c>
      <c r="E73" s="133">
        <v>919</v>
      </c>
      <c r="F73" s="116" t="str">
        <f>VLOOKUP(E73,VIP!$A$2:$O13961,2,0)</f>
        <v>DRBR16F</v>
      </c>
      <c r="G73" s="116" t="str">
        <f>VLOOKUP(E73,'LISTADO ATM'!$A$2:$B$897,2,0)</f>
        <v xml:space="preserve">ATM S/M La Cadena Sarasota </v>
      </c>
      <c r="H73" s="116" t="str">
        <f>VLOOKUP(E73,VIP!$A$2:$O18922,7,FALSE)</f>
        <v>Si</v>
      </c>
      <c r="I73" s="116" t="str">
        <f>VLOOKUP(E73,VIP!$A$2:$O10887,8,FALSE)</f>
        <v>Si</v>
      </c>
      <c r="J73" s="116" t="str">
        <f>VLOOKUP(E73,VIP!$A$2:$O10837,8,FALSE)</f>
        <v>Si</v>
      </c>
      <c r="K73" s="116" t="str">
        <f>VLOOKUP(E73,VIP!$A$2:$O14411,6,0)</f>
        <v>SI</v>
      </c>
      <c r="L73" s="141" t="s">
        <v>2245</v>
      </c>
      <c r="M73" s="109" t="s">
        <v>2446</v>
      </c>
      <c r="N73" s="109" t="s">
        <v>2453</v>
      </c>
      <c r="O73" s="116" t="s">
        <v>2455</v>
      </c>
      <c r="P73" s="116"/>
      <c r="Q73" s="109" t="s">
        <v>2245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2655</v>
      </c>
      <c r="C74" s="110">
        <v>44373.582337962966</v>
      </c>
      <c r="D74" s="110" t="s">
        <v>2180</v>
      </c>
      <c r="E74" s="133">
        <v>958</v>
      </c>
      <c r="F74" s="116" t="str">
        <f>VLOOKUP(E74,VIP!$A$2:$O13973,2,0)</f>
        <v>DRBR958</v>
      </c>
      <c r="G74" s="116" t="str">
        <f>VLOOKUP(E74,'LISTADO ATM'!$A$2:$B$897,2,0)</f>
        <v xml:space="preserve">ATM Olé Aut. San Isidro </v>
      </c>
      <c r="H74" s="116" t="str">
        <f>VLOOKUP(E74,VIP!$A$2:$O18934,7,FALSE)</f>
        <v>Si</v>
      </c>
      <c r="I74" s="116" t="str">
        <f>VLOOKUP(E74,VIP!$A$2:$O10899,8,FALSE)</f>
        <v>Si</v>
      </c>
      <c r="J74" s="116" t="str">
        <f>VLOOKUP(E74,VIP!$A$2:$O10849,8,FALSE)</f>
        <v>Si</v>
      </c>
      <c r="K74" s="116" t="str">
        <f>VLOOKUP(E74,VIP!$A$2:$O14423,6,0)</f>
        <v>NO</v>
      </c>
      <c r="L74" s="141" t="s">
        <v>2245</v>
      </c>
      <c r="M74" s="109" t="s">
        <v>2446</v>
      </c>
      <c r="N74" s="109" t="s">
        <v>2453</v>
      </c>
      <c r="O74" s="116" t="s">
        <v>2455</v>
      </c>
      <c r="P74" s="116"/>
      <c r="Q74" s="109" t="s">
        <v>2245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2648</v>
      </c>
      <c r="C75" s="110">
        <v>44373.603020833332</v>
      </c>
      <c r="D75" s="110" t="s">
        <v>2180</v>
      </c>
      <c r="E75" s="133">
        <v>761</v>
      </c>
      <c r="F75" s="116" t="str">
        <f>VLOOKUP(E75,VIP!$A$2:$O13966,2,0)</f>
        <v>DRBR761</v>
      </c>
      <c r="G75" s="116" t="str">
        <f>VLOOKUP(E75,'LISTADO ATM'!$A$2:$B$897,2,0)</f>
        <v xml:space="preserve">ATM ISSPOL </v>
      </c>
      <c r="H75" s="116" t="str">
        <f>VLOOKUP(E75,VIP!$A$2:$O18927,7,FALSE)</f>
        <v>Si</v>
      </c>
      <c r="I75" s="116" t="str">
        <f>VLOOKUP(E75,VIP!$A$2:$O10892,8,FALSE)</f>
        <v>Si</v>
      </c>
      <c r="J75" s="116" t="str">
        <f>VLOOKUP(E75,VIP!$A$2:$O10842,8,FALSE)</f>
        <v>Si</v>
      </c>
      <c r="K75" s="116" t="str">
        <f>VLOOKUP(E75,VIP!$A$2:$O14416,6,0)</f>
        <v>NO</v>
      </c>
      <c r="L75" s="141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s="117" customFormat="1" ht="18" x14ac:dyDescent="0.25">
      <c r="A76" s="116" t="str">
        <f>VLOOKUP(E76,'LISTADO ATM'!$A$2:$C$898,3,0)</f>
        <v>ESTE</v>
      </c>
      <c r="B76" s="137" t="s">
        <v>2687</v>
      </c>
      <c r="C76" s="110">
        <v>44373.884791666664</v>
      </c>
      <c r="D76" s="110" t="s">
        <v>2180</v>
      </c>
      <c r="E76" s="133">
        <v>822</v>
      </c>
      <c r="F76" s="116" t="str">
        <f>VLOOKUP(E76,VIP!$A$2:$O13924,2,0)</f>
        <v>DRBR822</v>
      </c>
      <c r="G76" s="116" t="str">
        <f>VLOOKUP(E76,'LISTADO ATM'!$A$2:$B$897,2,0)</f>
        <v xml:space="preserve">ATM INDUSPALMA </v>
      </c>
      <c r="H76" s="116" t="str">
        <f>VLOOKUP(E76,VIP!$A$2:$O18807,7,FALSE)</f>
        <v>Si</v>
      </c>
      <c r="I76" s="116" t="str">
        <f>VLOOKUP(E76,VIP!$A$2:$O10772,8,FALSE)</f>
        <v>Si</v>
      </c>
      <c r="J76" s="116" t="str">
        <f>VLOOKUP(E76,VIP!$A$2:$O10722,8,FALSE)</f>
        <v>Si</v>
      </c>
      <c r="K76" s="116" t="str">
        <f>VLOOKUP(E76,VIP!$A$2:$O14296,6,0)</f>
        <v>NO</v>
      </c>
      <c r="L76" s="141" t="s">
        <v>2245</v>
      </c>
      <c r="M76" s="109" t="s">
        <v>2446</v>
      </c>
      <c r="N76" s="109" t="s">
        <v>2453</v>
      </c>
      <c r="O76" s="116" t="s">
        <v>2455</v>
      </c>
      <c r="P76" s="116"/>
      <c r="Q76" s="109" t="s">
        <v>2245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2718</v>
      </c>
      <c r="C77" s="110">
        <v>44374.429837962962</v>
      </c>
      <c r="D77" s="110" t="s">
        <v>2180</v>
      </c>
      <c r="E77" s="133">
        <v>300</v>
      </c>
      <c r="F77" s="116" t="str">
        <f>VLOOKUP(E77,VIP!$A$2:$O13923,2,0)</f>
        <v>DRBR300</v>
      </c>
      <c r="G77" s="116" t="str">
        <f>VLOOKUP(E77,'LISTADO ATM'!$A$2:$B$897,2,0)</f>
        <v xml:space="preserve">ATM S/M Aprezio Los Guaricanos </v>
      </c>
      <c r="H77" s="116" t="str">
        <f>VLOOKUP(E77,VIP!$A$2:$O18806,7,FALSE)</f>
        <v>Si</v>
      </c>
      <c r="I77" s="116" t="str">
        <f>VLOOKUP(E77,VIP!$A$2:$O10771,8,FALSE)</f>
        <v>Si</v>
      </c>
      <c r="J77" s="116" t="str">
        <f>VLOOKUP(E77,VIP!$A$2:$O10721,8,FALSE)</f>
        <v>Si</v>
      </c>
      <c r="K77" s="116" t="str">
        <f>VLOOKUP(E77,VIP!$A$2:$O14295,6,0)</f>
        <v>NO</v>
      </c>
      <c r="L77" s="141" t="s">
        <v>2245</v>
      </c>
      <c r="M77" s="109" t="s">
        <v>2446</v>
      </c>
      <c r="N77" s="109" t="s">
        <v>2453</v>
      </c>
      <c r="O77" s="116" t="s">
        <v>2455</v>
      </c>
      <c r="P77" s="116"/>
      <c r="Q77" s="109" t="s">
        <v>2245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2741</v>
      </c>
      <c r="C78" s="110">
        <v>44374.745995370373</v>
      </c>
      <c r="D78" s="110" t="s">
        <v>2181</v>
      </c>
      <c r="E78" s="133">
        <v>332</v>
      </c>
      <c r="F78" s="116" t="str">
        <f>VLOOKUP(E78,VIP!$A$2:$O13930,2,0)</f>
        <v>DRBR332</v>
      </c>
      <c r="G78" s="116" t="str">
        <f>VLOOKUP(E78,'LISTADO ATM'!$A$2:$B$897,2,0)</f>
        <v>ATM Estación Sigma (Cotuí)</v>
      </c>
      <c r="H78" s="116" t="str">
        <f>VLOOKUP(E78,VIP!$A$2:$O18813,7,FALSE)</f>
        <v>Si</v>
      </c>
      <c r="I78" s="116" t="str">
        <f>VLOOKUP(E78,VIP!$A$2:$O10778,8,FALSE)</f>
        <v>Si</v>
      </c>
      <c r="J78" s="116" t="str">
        <f>VLOOKUP(E78,VIP!$A$2:$O10728,8,FALSE)</f>
        <v>Si</v>
      </c>
      <c r="K78" s="116" t="str">
        <f>VLOOKUP(E78,VIP!$A$2:$O14302,6,0)</f>
        <v>NO</v>
      </c>
      <c r="L78" s="141" t="s">
        <v>2245</v>
      </c>
      <c r="M78" s="109" t="s">
        <v>2446</v>
      </c>
      <c r="N78" s="109" t="s">
        <v>2453</v>
      </c>
      <c r="O78" s="116" t="s">
        <v>2567</v>
      </c>
      <c r="P78" s="116"/>
      <c r="Q78" s="109" t="s">
        <v>2245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2736</v>
      </c>
      <c r="C79" s="110">
        <v>44374.777013888888</v>
      </c>
      <c r="D79" s="110" t="s">
        <v>2181</v>
      </c>
      <c r="E79" s="133">
        <v>64</v>
      </c>
      <c r="F79" s="116" t="str">
        <f>VLOOKUP(E79,VIP!$A$2:$O13925,2,0)</f>
        <v>DRBR064</v>
      </c>
      <c r="G79" s="116" t="str">
        <f>VLOOKUP(E79,'LISTADO ATM'!$A$2:$B$897,2,0)</f>
        <v xml:space="preserve">ATM COOPALINA (Cotuí) </v>
      </c>
      <c r="H79" s="116" t="str">
        <f>VLOOKUP(E79,VIP!$A$2:$O18808,7,FALSE)</f>
        <v>Si</v>
      </c>
      <c r="I79" s="116" t="str">
        <f>VLOOKUP(E79,VIP!$A$2:$O10773,8,FALSE)</f>
        <v>Si</v>
      </c>
      <c r="J79" s="116" t="str">
        <f>VLOOKUP(E79,VIP!$A$2:$O10723,8,FALSE)</f>
        <v>Si</v>
      </c>
      <c r="K79" s="116" t="str">
        <f>VLOOKUP(E79,VIP!$A$2:$O14297,6,0)</f>
        <v>NO</v>
      </c>
      <c r="L79" s="141" t="s">
        <v>2245</v>
      </c>
      <c r="M79" s="109" t="s">
        <v>2446</v>
      </c>
      <c r="N79" s="109" t="s">
        <v>2453</v>
      </c>
      <c r="O79" s="116" t="s">
        <v>2567</v>
      </c>
      <c r="P79" s="116"/>
      <c r="Q79" s="109" t="s">
        <v>2245</v>
      </c>
    </row>
    <row r="80" spans="1:17" s="117" customFormat="1" ht="18" x14ac:dyDescent="0.25">
      <c r="A80" s="116" t="str">
        <f>VLOOKUP(E80,'LISTADO ATM'!$A$2:$C$898,3,0)</f>
        <v>ESTE</v>
      </c>
      <c r="B80" s="137" t="s">
        <v>2763</v>
      </c>
      <c r="C80" s="110">
        <v>44374.879155092596</v>
      </c>
      <c r="D80" s="110" t="s">
        <v>2180</v>
      </c>
      <c r="E80" s="133">
        <v>345</v>
      </c>
      <c r="F80" s="116" t="str">
        <f>VLOOKUP(E80,VIP!$A$2:$O13931,2,0)</f>
        <v>DRBR345</v>
      </c>
      <c r="G80" s="116" t="str">
        <f>VLOOKUP(E80,'LISTADO ATM'!$A$2:$B$897,2,0)</f>
        <v>ATM Oficina Yamasá  II</v>
      </c>
      <c r="H80" s="116" t="str">
        <f>VLOOKUP(E80,VIP!$A$2:$O18814,7,FALSE)</f>
        <v>N/A</v>
      </c>
      <c r="I80" s="116" t="str">
        <f>VLOOKUP(E80,VIP!$A$2:$O10779,8,FALSE)</f>
        <v>N/A</v>
      </c>
      <c r="J80" s="116" t="str">
        <f>VLOOKUP(E80,VIP!$A$2:$O10729,8,FALSE)</f>
        <v>N/A</v>
      </c>
      <c r="K80" s="116" t="str">
        <f>VLOOKUP(E80,VIP!$A$2:$O14303,6,0)</f>
        <v>N/A</v>
      </c>
      <c r="L80" s="141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2682</v>
      </c>
      <c r="C81" s="110">
        <v>44373.692349537036</v>
      </c>
      <c r="D81" s="110" t="s">
        <v>2470</v>
      </c>
      <c r="E81" s="133">
        <v>813</v>
      </c>
      <c r="F81" s="116" t="str">
        <f>VLOOKUP(E81,VIP!$A$2:$O13940,2,0)</f>
        <v>DRBR815</v>
      </c>
      <c r="G81" s="116" t="str">
        <f>VLOOKUP(E81,'LISTADO ATM'!$A$2:$B$897,2,0)</f>
        <v>ATM Occidental Mall</v>
      </c>
      <c r="H81" s="116" t="str">
        <f>VLOOKUP(E81,VIP!$A$2:$O18823,7,FALSE)</f>
        <v>Si</v>
      </c>
      <c r="I81" s="116" t="str">
        <f>VLOOKUP(E81,VIP!$A$2:$O10788,8,FALSE)</f>
        <v>Si</v>
      </c>
      <c r="J81" s="116" t="str">
        <f>VLOOKUP(E81,VIP!$A$2:$O10738,8,FALSE)</f>
        <v>Si</v>
      </c>
      <c r="K81" s="116" t="str">
        <f>VLOOKUP(E81,VIP!$A$2:$O14312,6,0)</f>
        <v>NO</v>
      </c>
      <c r="L81" s="141" t="s">
        <v>2568</v>
      </c>
      <c r="M81" s="109" t="s">
        <v>2446</v>
      </c>
      <c r="N81" s="109" t="s">
        <v>2453</v>
      </c>
      <c r="O81" s="116" t="s">
        <v>2471</v>
      </c>
      <c r="P81" s="116"/>
      <c r="Q81" s="109" t="s">
        <v>2568</v>
      </c>
    </row>
    <row r="82" spans="1:17" s="117" customFormat="1" ht="18" x14ac:dyDescent="0.25">
      <c r="A82" s="116" t="str">
        <f>VLOOKUP(E82,'LISTADO ATM'!$A$2:$C$898,3,0)</f>
        <v>SUR</v>
      </c>
      <c r="B82" s="137" t="s">
        <v>2678</v>
      </c>
      <c r="C82" s="110">
        <v>44373.70103009259</v>
      </c>
      <c r="D82" s="110" t="s">
        <v>2449</v>
      </c>
      <c r="E82" s="133">
        <v>44</v>
      </c>
      <c r="F82" s="116" t="str">
        <f>VLOOKUP(E82,VIP!$A$2:$O13936,2,0)</f>
        <v>DRBR044</v>
      </c>
      <c r="G82" s="116" t="str">
        <f>VLOOKUP(E82,'LISTADO ATM'!$A$2:$B$897,2,0)</f>
        <v xml:space="preserve">ATM Oficina Pedernales </v>
      </c>
      <c r="H82" s="116" t="str">
        <f>VLOOKUP(E82,VIP!$A$2:$O18819,7,FALSE)</f>
        <v>Si</v>
      </c>
      <c r="I82" s="116" t="str">
        <f>VLOOKUP(E82,VIP!$A$2:$O10784,8,FALSE)</f>
        <v>Si</v>
      </c>
      <c r="J82" s="116" t="str">
        <f>VLOOKUP(E82,VIP!$A$2:$O10734,8,FALSE)</f>
        <v>Si</v>
      </c>
      <c r="K82" s="116" t="str">
        <f>VLOOKUP(E82,VIP!$A$2:$O14308,6,0)</f>
        <v>SI</v>
      </c>
      <c r="L82" s="141" t="s">
        <v>2568</v>
      </c>
      <c r="M82" s="109" t="s">
        <v>2446</v>
      </c>
      <c r="N82" s="109" t="s">
        <v>2453</v>
      </c>
      <c r="O82" s="116" t="s">
        <v>2454</v>
      </c>
      <c r="P82" s="116"/>
      <c r="Q82" s="109" t="s">
        <v>2568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2677</v>
      </c>
      <c r="C83" s="110">
        <v>44373.718171296299</v>
      </c>
      <c r="D83" s="110" t="s">
        <v>2470</v>
      </c>
      <c r="E83" s="133">
        <v>307</v>
      </c>
      <c r="F83" s="116" t="str">
        <f>VLOOKUP(E83,VIP!$A$2:$O13935,2,0)</f>
        <v>DRBR307</v>
      </c>
      <c r="G83" s="116" t="str">
        <f>VLOOKUP(E83,'LISTADO ATM'!$A$2:$B$897,2,0)</f>
        <v>ATM Oficina Nagua II</v>
      </c>
      <c r="H83" s="116" t="str">
        <f>VLOOKUP(E83,VIP!$A$2:$O18818,7,FALSE)</f>
        <v>Si</v>
      </c>
      <c r="I83" s="116" t="str">
        <f>VLOOKUP(E83,VIP!$A$2:$O10783,8,FALSE)</f>
        <v>Si</v>
      </c>
      <c r="J83" s="116" t="str">
        <f>VLOOKUP(E83,VIP!$A$2:$O10733,8,FALSE)</f>
        <v>Si</v>
      </c>
      <c r="K83" s="116" t="str">
        <f>VLOOKUP(E83,VIP!$A$2:$O14307,6,0)</f>
        <v>SI</v>
      </c>
      <c r="L83" s="141" t="s">
        <v>2568</v>
      </c>
      <c r="M83" s="109" t="s">
        <v>2446</v>
      </c>
      <c r="N83" s="109" t="s">
        <v>2453</v>
      </c>
      <c r="O83" s="116" t="s">
        <v>2471</v>
      </c>
      <c r="P83" s="116"/>
      <c r="Q83" s="109" t="s">
        <v>2568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2674</v>
      </c>
      <c r="C84" s="110">
        <v>44373.729548611111</v>
      </c>
      <c r="D84" s="110" t="s">
        <v>2449</v>
      </c>
      <c r="E84" s="133">
        <v>836</v>
      </c>
      <c r="F84" s="116" t="str">
        <f>VLOOKUP(E84,VIP!$A$2:$O13932,2,0)</f>
        <v>DRBR836</v>
      </c>
      <c r="G84" s="116" t="str">
        <f>VLOOKUP(E84,'LISTADO ATM'!$A$2:$B$897,2,0)</f>
        <v xml:space="preserve">ATM UNP Plaza Luperón </v>
      </c>
      <c r="H84" s="116" t="str">
        <f>VLOOKUP(E84,VIP!$A$2:$O18815,7,FALSE)</f>
        <v>Si</v>
      </c>
      <c r="I84" s="116" t="str">
        <f>VLOOKUP(E84,VIP!$A$2:$O10780,8,FALSE)</f>
        <v>Si</v>
      </c>
      <c r="J84" s="116" t="str">
        <f>VLOOKUP(E84,VIP!$A$2:$O10730,8,FALSE)</f>
        <v>Si</v>
      </c>
      <c r="K84" s="116" t="str">
        <f>VLOOKUP(E84,VIP!$A$2:$O14304,6,0)</f>
        <v>NO</v>
      </c>
      <c r="L84" s="141" t="s">
        <v>2568</v>
      </c>
      <c r="M84" s="109" t="s">
        <v>2446</v>
      </c>
      <c r="N84" s="109" t="s">
        <v>2453</v>
      </c>
      <c r="O84" s="116" t="s">
        <v>2454</v>
      </c>
      <c r="P84" s="116"/>
      <c r="Q84" s="109" t="s">
        <v>2684</v>
      </c>
    </row>
    <row r="85" spans="1:17" ht="18" x14ac:dyDescent="0.25">
      <c r="A85" s="116" t="str">
        <f>VLOOKUP(E85,'LISTADO ATM'!$A$2:$C$898,3,0)</f>
        <v>NORTE</v>
      </c>
      <c r="B85" s="137" t="s">
        <v>2671</v>
      </c>
      <c r="C85" s="110">
        <v>44373.739155092589</v>
      </c>
      <c r="D85" s="110" t="s">
        <v>2638</v>
      </c>
      <c r="E85" s="133">
        <v>956</v>
      </c>
      <c r="F85" s="116" t="str">
        <f>VLOOKUP(E85,VIP!$A$2:$O13929,2,0)</f>
        <v>DRBR956</v>
      </c>
      <c r="G85" s="116" t="str">
        <f>VLOOKUP(E85,'LISTADO ATM'!$A$2:$B$897,2,0)</f>
        <v xml:space="preserve">ATM Autoservicio El Jaya (SFM) </v>
      </c>
      <c r="H85" s="116" t="str">
        <f>VLOOKUP(E85,VIP!$A$2:$O18812,7,FALSE)</f>
        <v>Si</v>
      </c>
      <c r="I85" s="116" t="str">
        <f>VLOOKUP(E85,VIP!$A$2:$O10777,8,FALSE)</f>
        <v>Si</v>
      </c>
      <c r="J85" s="116" t="str">
        <f>VLOOKUP(E85,VIP!$A$2:$O10727,8,FALSE)</f>
        <v>Si</v>
      </c>
      <c r="K85" s="116" t="str">
        <f>VLOOKUP(E85,VIP!$A$2:$O14301,6,0)</f>
        <v>NO</v>
      </c>
      <c r="L85" s="141" t="s">
        <v>2568</v>
      </c>
      <c r="M85" s="109" t="s">
        <v>2446</v>
      </c>
      <c r="N85" s="109" t="s">
        <v>2453</v>
      </c>
      <c r="O85" s="116" t="s">
        <v>2686</v>
      </c>
      <c r="P85" s="116"/>
      <c r="Q85" s="109" t="s">
        <v>2568</v>
      </c>
    </row>
    <row r="86" spans="1:17" ht="18" x14ac:dyDescent="0.25">
      <c r="A86" s="116" t="str">
        <f>VLOOKUP(E86,'LISTADO ATM'!$A$2:$C$898,3,0)</f>
        <v>DISTRITO NACIONAL</v>
      </c>
      <c r="B86" s="137" t="s">
        <v>2691</v>
      </c>
      <c r="C86" s="110">
        <v>44373.85423611111</v>
      </c>
      <c r="D86" s="110" t="s">
        <v>2449</v>
      </c>
      <c r="E86" s="133">
        <v>925</v>
      </c>
      <c r="F86" s="116" t="str">
        <f>VLOOKUP(E86,VIP!$A$2:$O13928,2,0)</f>
        <v>DRBR24L</v>
      </c>
      <c r="G86" s="116" t="str">
        <f>VLOOKUP(E86,'LISTADO ATM'!$A$2:$B$897,2,0)</f>
        <v xml:space="preserve">ATM Oficina Plaza Lama Av. 27 de Febrero </v>
      </c>
      <c r="H86" s="116" t="str">
        <f>VLOOKUP(E86,VIP!$A$2:$O18811,7,FALSE)</f>
        <v>Si</v>
      </c>
      <c r="I86" s="116" t="str">
        <f>VLOOKUP(E86,VIP!$A$2:$O10776,8,FALSE)</f>
        <v>Si</v>
      </c>
      <c r="J86" s="116" t="str">
        <f>VLOOKUP(E86,VIP!$A$2:$O10726,8,FALSE)</f>
        <v>Si</v>
      </c>
      <c r="K86" s="116" t="str">
        <f>VLOOKUP(E86,VIP!$A$2:$O14300,6,0)</f>
        <v>SI</v>
      </c>
      <c r="L86" s="141" t="s">
        <v>2568</v>
      </c>
      <c r="M86" s="109" t="s">
        <v>2446</v>
      </c>
      <c r="N86" s="109" t="s">
        <v>2453</v>
      </c>
      <c r="O86" s="116" t="s">
        <v>2454</v>
      </c>
      <c r="P86" s="116"/>
      <c r="Q86" s="109" t="s">
        <v>2568</v>
      </c>
    </row>
    <row r="87" spans="1:17" ht="18" x14ac:dyDescent="0.25">
      <c r="A87" s="116" t="str">
        <f>VLOOKUP(E87,'LISTADO ATM'!$A$2:$C$898,3,0)</f>
        <v>NORTE</v>
      </c>
      <c r="B87" s="137" t="s">
        <v>2706</v>
      </c>
      <c r="C87" s="110">
        <v>44373.995868055557</v>
      </c>
      <c r="D87" s="110" t="s">
        <v>2470</v>
      </c>
      <c r="E87" s="133">
        <v>97</v>
      </c>
      <c r="F87" s="116" t="str">
        <f>VLOOKUP(E87,VIP!$A$2:$O13936,2,0)</f>
        <v>DRBR097</v>
      </c>
      <c r="G87" s="116" t="str">
        <f>VLOOKUP(E87,'LISTADO ATM'!$A$2:$B$897,2,0)</f>
        <v xml:space="preserve">ATM Oficina Villa Riva </v>
      </c>
      <c r="H87" s="116" t="str">
        <f>VLOOKUP(E87,VIP!$A$2:$O18819,7,FALSE)</f>
        <v>Si</v>
      </c>
      <c r="I87" s="116" t="str">
        <f>VLOOKUP(E87,VIP!$A$2:$O10784,8,FALSE)</f>
        <v>Si</v>
      </c>
      <c r="J87" s="116" t="str">
        <f>VLOOKUP(E87,VIP!$A$2:$O10734,8,FALSE)</f>
        <v>Si</v>
      </c>
      <c r="K87" s="116" t="str">
        <f>VLOOKUP(E87,VIP!$A$2:$O14308,6,0)</f>
        <v>NO</v>
      </c>
      <c r="L87" s="141" t="s">
        <v>2568</v>
      </c>
      <c r="M87" s="109" t="s">
        <v>2446</v>
      </c>
      <c r="N87" s="109" t="s">
        <v>2453</v>
      </c>
      <c r="O87" s="116" t="s">
        <v>2471</v>
      </c>
      <c r="P87" s="116"/>
      <c r="Q87" s="109" t="s">
        <v>2568</v>
      </c>
    </row>
    <row r="88" spans="1:17" ht="18" x14ac:dyDescent="0.25">
      <c r="A88" s="116" t="str">
        <f>VLOOKUP(E88,'LISTADO ATM'!$A$2:$C$898,3,0)</f>
        <v>NORTE</v>
      </c>
      <c r="B88" s="137" t="s">
        <v>2765</v>
      </c>
      <c r="C88" s="110">
        <v>44374.876527777778</v>
      </c>
      <c r="D88" s="110" t="s">
        <v>2470</v>
      </c>
      <c r="E88" s="133">
        <v>288</v>
      </c>
      <c r="F88" s="116" t="str">
        <f>VLOOKUP(E88,VIP!$A$2:$O13933,2,0)</f>
        <v>DRBR288</v>
      </c>
      <c r="G88" s="116" t="str">
        <f>VLOOKUP(E88,'LISTADO ATM'!$A$2:$B$897,2,0)</f>
        <v xml:space="preserve">ATM Oficina Camino Real II (Puerto Plata) </v>
      </c>
      <c r="H88" s="116" t="str">
        <f>VLOOKUP(E88,VIP!$A$2:$O18816,7,FALSE)</f>
        <v>N/A</v>
      </c>
      <c r="I88" s="116" t="str">
        <f>VLOOKUP(E88,VIP!$A$2:$O10781,8,FALSE)</f>
        <v>N/A</v>
      </c>
      <c r="J88" s="116" t="str">
        <f>VLOOKUP(E88,VIP!$A$2:$O10731,8,FALSE)</f>
        <v>N/A</v>
      </c>
      <c r="K88" s="116" t="str">
        <f>VLOOKUP(E88,VIP!$A$2:$O14305,6,0)</f>
        <v>N/A</v>
      </c>
      <c r="L88" s="141" t="s">
        <v>2568</v>
      </c>
      <c r="M88" s="109" t="s">
        <v>2446</v>
      </c>
      <c r="N88" s="109" t="s">
        <v>2453</v>
      </c>
      <c r="O88" s="116" t="s">
        <v>2471</v>
      </c>
      <c r="P88" s="116"/>
      <c r="Q88" s="109" t="s">
        <v>2568</v>
      </c>
    </row>
    <row r="89" spans="1:17" ht="18" x14ac:dyDescent="0.25">
      <c r="A89" s="116" t="str">
        <f>VLOOKUP(E89,'LISTADO ATM'!$A$2:$C$898,3,0)</f>
        <v>NORTE</v>
      </c>
      <c r="B89" s="137" t="s">
        <v>2742</v>
      </c>
      <c r="C89" s="110">
        <v>44374.741469907407</v>
      </c>
      <c r="D89" s="110" t="s">
        <v>2638</v>
      </c>
      <c r="E89" s="133">
        <v>654</v>
      </c>
      <c r="F89" s="116" t="str">
        <f>VLOOKUP(E89,VIP!$A$2:$O13931,2,0)</f>
        <v>DRBR654</v>
      </c>
      <c r="G89" s="116" t="str">
        <f>VLOOKUP(E89,'LISTADO ATM'!$A$2:$B$897,2,0)</f>
        <v>ATM Autoservicio S/M Jumbo Puerto Plata</v>
      </c>
      <c r="H89" s="116" t="str">
        <f>VLOOKUP(E89,VIP!$A$2:$O18814,7,FALSE)</f>
        <v>Si</v>
      </c>
      <c r="I89" s="116" t="str">
        <f>VLOOKUP(E89,VIP!$A$2:$O10779,8,FALSE)</f>
        <v>Si</v>
      </c>
      <c r="J89" s="116" t="str">
        <f>VLOOKUP(E89,VIP!$A$2:$O10729,8,FALSE)</f>
        <v>Si</v>
      </c>
      <c r="K89" s="116" t="str">
        <f>VLOOKUP(E89,VIP!$A$2:$O14303,6,0)</f>
        <v>NO</v>
      </c>
      <c r="L89" s="141" t="s">
        <v>2754</v>
      </c>
      <c r="M89" s="109" t="s">
        <v>2446</v>
      </c>
      <c r="N89" s="109" t="s">
        <v>2453</v>
      </c>
      <c r="O89" s="116" t="s">
        <v>2686</v>
      </c>
      <c r="P89" s="116"/>
      <c r="Q89" s="109" t="s">
        <v>2754</v>
      </c>
    </row>
    <row r="90" spans="1:17" ht="18" x14ac:dyDescent="0.25">
      <c r="A90" s="116" t="str">
        <f>VLOOKUP(E90,'LISTADO ATM'!$A$2:$C$898,3,0)</f>
        <v>NORTE</v>
      </c>
      <c r="B90" s="137" t="s">
        <v>2631</v>
      </c>
      <c r="C90" s="110">
        <v>44373.3983912037</v>
      </c>
      <c r="D90" s="110" t="s">
        <v>2470</v>
      </c>
      <c r="E90" s="133">
        <v>756</v>
      </c>
      <c r="F90" s="116" t="str">
        <f>VLOOKUP(E90,VIP!$A$2:$O13957,2,0)</f>
        <v>DRBR756</v>
      </c>
      <c r="G90" s="116" t="str">
        <f>VLOOKUP(E90,'LISTADO ATM'!$A$2:$B$897,2,0)</f>
        <v xml:space="preserve">ATM UNP Villa La Mata (Cotuí) </v>
      </c>
      <c r="H90" s="116" t="str">
        <f>VLOOKUP(E90,VIP!$A$2:$O18918,7,FALSE)</f>
        <v>Si</v>
      </c>
      <c r="I90" s="116" t="str">
        <f>VLOOKUP(E90,VIP!$A$2:$O10883,8,FALSE)</f>
        <v>Si</v>
      </c>
      <c r="J90" s="116" t="str">
        <f>VLOOKUP(E90,VIP!$A$2:$O10833,8,FALSE)</f>
        <v>Si</v>
      </c>
      <c r="K90" s="116" t="str">
        <f>VLOOKUP(E90,VIP!$A$2:$O14407,6,0)</f>
        <v>NO</v>
      </c>
      <c r="L90" s="141" t="s">
        <v>2566</v>
      </c>
      <c r="M90" s="109" t="s">
        <v>2446</v>
      </c>
      <c r="N90" s="109" t="s">
        <v>2453</v>
      </c>
      <c r="O90" s="116" t="s">
        <v>2471</v>
      </c>
      <c r="P90" s="116"/>
      <c r="Q90" s="109" t="s">
        <v>2566</v>
      </c>
    </row>
    <row r="91" spans="1:17" ht="18" x14ac:dyDescent="0.25">
      <c r="A91" s="116" t="str">
        <f>VLOOKUP(E91,'LISTADO ATM'!$A$2:$C$898,3,0)</f>
        <v>DISTRITO NACIONAL</v>
      </c>
      <c r="B91" s="137" t="s">
        <v>2654</v>
      </c>
      <c r="C91" s="110">
        <v>44373.585266203707</v>
      </c>
      <c r="D91" s="110" t="s">
        <v>2449</v>
      </c>
      <c r="E91" s="133">
        <v>39</v>
      </c>
      <c r="F91" s="116" t="str">
        <f>VLOOKUP(E91,VIP!$A$2:$O13972,2,0)</f>
        <v>DRBR039</v>
      </c>
      <c r="G91" s="116" t="str">
        <f>VLOOKUP(E91,'LISTADO ATM'!$A$2:$B$897,2,0)</f>
        <v xml:space="preserve">ATM Oficina Ovando </v>
      </c>
      <c r="H91" s="116" t="str">
        <f>VLOOKUP(E91,VIP!$A$2:$O18933,7,FALSE)</f>
        <v>Si</v>
      </c>
      <c r="I91" s="116" t="str">
        <f>VLOOKUP(E91,VIP!$A$2:$O10898,8,FALSE)</f>
        <v>No</v>
      </c>
      <c r="J91" s="116" t="str">
        <f>VLOOKUP(E91,VIP!$A$2:$O10848,8,FALSE)</f>
        <v>No</v>
      </c>
      <c r="K91" s="116" t="str">
        <f>VLOOKUP(E91,VIP!$A$2:$O14422,6,0)</f>
        <v>NO</v>
      </c>
      <c r="L91" s="141" t="s">
        <v>2566</v>
      </c>
      <c r="M91" s="109" t="s">
        <v>2446</v>
      </c>
      <c r="N91" s="109" t="s">
        <v>2453</v>
      </c>
      <c r="O91" s="116" t="s">
        <v>2454</v>
      </c>
      <c r="P91" s="116"/>
      <c r="Q91" s="109" t="s">
        <v>2566</v>
      </c>
    </row>
    <row r="92" spans="1:17" ht="18" x14ac:dyDescent="0.25">
      <c r="A92" s="116" t="str">
        <f>VLOOKUP(E92,'LISTADO ATM'!$A$2:$C$898,3,0)</f>
        <v>ESTE</v>
      </c>
      <c r="B92" s="137" t="s">
        <v>2745</v>
      </c>
      <c r="C92" s="110">
        <v>44374.736944444441</v>
      </c>
      <c r="D92" s="110" t="s">
        <v>2470</v>
      </c>
      <c r="E92" s="133">
        <v>399</v>
      </c>
      <c r="F92" s="116" t="str">
        <f>VLOOKUP(E92,VIP!$A$2:$O13934,2,0)</f>
        <v>DRBR399</v>
      </c>
      <c r="G92" s="116" t="str">
        <f>VLOOKUP(E92,'LISTADO ATM'!$A$2:$B$897,2,0)</f>
        <v xml:space="preserve">ATM Oficina La Romana II </v>
      </c>
      <c r="H92" s="116" t="str">
        <f>VLOOKUP(E92,VIP!$A$2:$O18817,7,FALSE)</f>
        <v>Si</v>
      </c>
      <c r="I92" s="116" t="str">
        <f>VLOOKUP(E92,VIP!$A$2:$O10782,8,FALSE)</f>
        <v>Si</v>
      </c>
      <c r="J92" s="116" t="str">
        <f>VLOOKUP(E92,VIP!$A$2:$O10732,8,FALSE)</f>
        <v>Si</v>
      </c>
      <c r="K92" s="116" t="str">
        <f>VLOOKUP(E92,VIP!$A$2:$O14306,6,0)</f>
        <v>NO</v>
      </c>
      <c r="L92" s="141" t="s">
        <v>2755</v>
      </c>
      <c r="M92" s="109" t="s">
        <v>2446</v>
      </c>
      <c r="N92" s="109" t="s">
        <v>2453</v>
      </c>
      <c r="O92" s="116" t="s">
        <v>2471</v>
      </c>
      <c r="P92" s="116"/>
      <c r="Q92" s="109" t="s">
        <v>2755</v>
      </c>
    </row>
    <row r="93" spans="1:17" ht="18" x14ac:dyDescent="0.25">
      <c r="A93" s="116" t="str">
        <f>VLOOKUP(E93,'LISTADO ATM'!$A$2:$C$898,3,0)</f>
        <v>DISTRITO NACIONAL</v>
      </c>
      <c r="B93" s="137">
        <v>3335932885</v>
      </c>
      <c r="C93" s="110">
        <v>44372.62568287037</v>
      </c>
      <c r="D93" s="110" t="s">
        <v>2449</v>
      </c>
      <c r="E93" s="133">
        <v>564</v>
      </c>
      <c r="F93" s="116" t="str">
        <f>VLOOKUP(E93,VIP!$A$2:$O13946,2,0)</f>
        <v>DRBR168</v>
      </c>
      <c r="G93" s="116" t="str">
        <f>VLOOKUP(E93,'LISTADO ATM'!$A$2:$B$897,2,0)</f>
        <v xml:space="preserve">ATM Ministerio de Agricultura </v>
      </c>
      <c r="H93" s="116" t="str">
        <f>VLOOKUP(E93,VIP!$A$2:$O18907,7,FALSE)</f>
        <v>Si</v>
      </c>
      <c r="I93" s="116" t="str">
        <f>VLOOKUP(E93,VIP!$A$2:$O10872,8,FALSE)</f>
        <v>Si</v>
      </c>
      <c r="J93" s="116" t="str">
        <f>VLOOKUP(E93,VIP!$A$2:$O10822,8,FALSE)</f>
        <v>Si</v>
      </c>
      <c r="K93" s="116" t="str">
        <f>VLOOKUP(E93,VIP!$A$2:$O14396,6,0)</f>
        <v>NO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17" ht="18" x14ac:dyDescent="0.25">
      <c r="A94" s="116" t="str">
        <f>VLOOKUP(E94,'LISTADO ATM'!$A$2:$C$898,3,0)</f>
        <v>DISTRITO NACIONAL</v>
      </c>
      <c r="B94" s="137" t="s">
        <v>2645</v>
      </c>
      <c r="C94" s="110">
        <v>44373.424444444441</v>
      </c>
      <c r="D94" s="110" t="s">
        <v>2449</v>
      </c>
      <c r="E94" s="133">
        <v>437</v>
      </c>
      <c r="F94" s="116" t="str">
        <f>VLOOKUP(E94,VIP!$A$2:$O13968,2,0)</f>
        <v>DRBR437</v>
      </c>
      <c r="G94" s="116" t="str">
        <f>VLOOKUP(E94,'LISTADO ATM'!$A$2:$B$897,2,0)</f>
        <v xml:space="preserve">ATM Autobanco Torre III </v>
      </c>
      <c r="H94" s="116" t="str">
        <f>VLOOKUP(E94,VIP!$A$2:$O18929,7,FALSE)</f>
        <v>Si</v>
      </c>
      <c r="I94" s="116" t="str">
        <f>VLOOKUP(E94,VIP!$A$2:$O10894,8,FALSE)</f>
        <v>Si</v>
      </c>
      <c r="J94" s="116" t="str">
        <f>VLOOKUP(E94,VIP!$A$2:$O10844,8,FALSE)</f>
        <v>Si</v>
      </c>
      <c r="K94" s="116" t="str">
        <f>VLOOKUP(E94,VIP!$A$2:$O14418,6,0)</f>
        <v>SI</v>
      </c>
      <c r="L94" s="141" t="s">
        <v>2442</v>
      </c>
      <c r="M94" s="109" t="s">
        <v>2446</v>
      </c>
      <c r="N94" s="109" t="s">
        <v>2453</v>
      </c>
      <c r="O94" s="116" t="s">
        <v>2454</v>
      </c>
      <c r="P94" s="116"/>
      <c r="Q94" s="109" t="s">
        <v>2442</v>
      </c>
    </row>
    <row r="95" spans="1:17" ht="18" x14ac:dyDescent="0.25">
      <c r="A95" s="116" t="str">
        <f>VLOOKUP(E95,'LISTADO ATM'!$A$2:$C$898,3,0)</f>
        <v>NORTE</v>
      </c>
      <c r="B95" s="137" t="s">
        <v>2653</v>
      </c>
      <c r="C95" s="110">
        <v>44373.588796296295</v>
      </c>
      <c r="D95" s="110" t="s">
        <v>2470</v>
      </c>
      <c r="E95" s="133">
        <v>903</v>
      </c>
      <c r="F95" s="116" t="str">
        <f>VLOOKUP(E95,VIP!$A$2:$O13971,2,0)</f>
        <v>DRBR903</v>
      </c>
      <c r="G95" s="116" t="str">
        <f>VLOOKUP(E95,'LISTADO ATM'!$A$2:$B$897,2,0)</f>
        <v xml:space="preserve">ATM Oficina La Vega Real I </v>
      </c>
      <c r="H95" s="116" t="str">
        <f>VLOOKUP(E95,VIP!$A$2:$O18932,7,FALSE)</f>
        <v>Si</v>
      </c>
      <c r="I95" s="116" t="str">
        <f>VLOOKUP(E95,VIP!$A$2:$O10897,8,FALSE)</f>
        <v>Si</v>
      </c>
      <c r="J95" s="116" t="str">
        <f>VLOOKUP(E95,VIP!$A$2:$O10847,8,FALSE)</f>
        <v>Si</v>
      </c>
      <c r="K95" s="116" t="str">
        <f>VLOOKUP(E95,VIP!$A$2:$O14421,6,0)</f>
        <v>NO</v>
      </c>
      <c r="L95" s="141" t="s">
        <v>2442</v>
      </c>
      <c r="M95" s="109" t="s">
        <v>2446</v>
      </c>
      <c r="N95" s="109" t="s">
        <v>2453</v>
      </c>
      <c r="O95" s="116" t="s">
        <v>2471</v>
      </c>
      <c r="P95" s="116"/>
      <c r="Q95" s="109" t="s">
        <v>2442</v>
      </c>
    </row>
    <row r="96" spans="1:17" ht="18" x14ac:dyDescent="0.25">
      <c r="A96" s="116" t="str">
        <f>VLOOKUP(E96,'LISTADO ATM'!$A$2:$C$898,3,0)</f>
        <v>DISTRITO NACIONAL</v>
      </c>
      <c r="B96" s="137" t="s">
        <v>2663</v>
      </c>
      <c r="C96" s="110">
        <v>44373.640821759262</v>
      </c>
      <c r="D96" s="110" t="s">
        <v>2449</v>
      </c>
      <c r="E96" s="133">
        <v>125</v>
      </c>
      <c r="F96" s="116" t="str">
        <f>VLOOKUP(E96,VIP!$A$2:$O13967,2,0)</f>
        <v>DRBR125</v>
      </c>
      <c r="G96" s="116" t="str">
        <f>VLOOKUP(E96,'LISTADO ATM'!$A$2:$B$897,2,0)</f>
        <v xml:space="preserve">ATM Dirección General de Aduanas II </v>
      </c>
      <c r="H96" s="116" t="str">
        <f>VLOOKUP(E96,VIP!$A$2:$O18928,7,FALSE)</f>
        <v>Si</v>
      </c>
      <c r="I96" s="116" t="str">
        <f>VLOOKUP(E96,VIP!$A$2:$O10893,8,FALSE)</f>
        <v>Si</v>
      </c>
      <c r="J96" s="116" t="str">
        <f>VLOOKUP(E96,VIP!$A$2:$O10843,8,FALSE)</f>
        <v>Si</v>
      </c>
      <c r="K96" s="116" t="str">
        <f>VLOOKUP(E96,VIP!$A$2:$O14417,6,0)</f>
        <v>NO</v>
      </c>
      <c r="L96" s="141" t="s">
        <v>2442</v>
      </c>
      <c r="M96" s="109" t="s">
        <v>2446</v>
      </c>
      <c r="N96" s="109" t="s">
        <v>2453</v>
      </c>
      <c r="O96" s="116" t="s">
        <v>2454</v>
      </c>
      <c r="P96" s="116"/>
      <c r="Q96" s="109" t="s">
        <v>2442</v>
      </c>
    </row>
    <row r="97" spans="1:17" ht="18" x14ac:dyDescent="0.25">
      <c r="A97" s="116" t="str">
        <f>VLOOKUP(E97,'LISTADO ATM'!$A$2:$C$898,3,0)</f>
        <v>DISTRITO NACIONAL</v>
      </c>
      <c r="B97" s="137" t="s">
        <v>2681</v>
      </c>
      <c r="C97" s="110">
        <v>44373.694085648145</v>
      </c>
      <c r="D97" s="110" t="s">
        <v>2449</v>
      </c>
      <c r="E97" s="133">
        <v>589</v>
      </c>
      <c r="F97" s="116" t="str">
        <f>VLOOKUP(E97,VIP!$A$2:$O13939,2,0)</f>
        <v>DRBR23E</v>
      </c>
      <c r="G97" s="116" t="str">
        <f>VLOOKUP(E97,'LISTADO ATM'!$A$2:$B$897,2,0)</f>
        <v xml:space="preserve">ATM S/M Bravo San Vicente de Paul </v>
      </c>
      <c r="H97" s="116" t="str">
        <f>VLOOKUP(E97,VIP!$A$2:$O18822,7,FALSE)</f>
        <v>Si</v>
      </c>
      <c r="I97" s="116" t="str">
        <f>VLOOKUP(E97,VIP!$A$2:$O10787,8,FALSE)</f>
        <v>No</v>
      </c>
      <c r="J97" s="116" t="str">
        <f>VLOOKUP(E97,VIP!$A$2:$O10737,8,FALSE)</f>
        <v>No</v>
      </c>
      <c r="K97" s="116" t="str">
        <f>VLOOKUP(E97,VIP!$A$2:$O14311,6,0)</f>
        <v>NO</v>
      </c>
      <c r="L97" s="141" t="s">
        <v>2442</v>
      </c>
      <c r="M97" s="109" t="s">
        <v>2446</v>
      </c>
      <c r="N97" s="109" t="s">
        <v>2453</v>
      </c>
      <c r="O97" s="116" t="s">
        <v>2454</v>
      </c>
      <c r="P97" s="116"/>
      <c r="Q97" s="109" t="s">
        <v>2442</v>
      </c>
    </row>
    <row r="98" spans="1:17" ht="18" x14ac:dyDescent="0.25">
      <c r="A98" s="116" t="str">
        <f>VLOOKUP(E98,'LISTADO ATM'!$A$2:$C$898,3,0)</f>
        <v>DISTRITO NACIONAL</v>
      </c>
      <c r="B98" s="137" t="s">
        <v>2680</v>
      </c>
      <c r="C98" s="110">
        <v>44373.69703703704</v>
      </c>
      <c r="D98" s="110" t="s">
        <v>2449</v>
      </c>
      <c r="E98" s="133">
        <v>561</v>
      </c>
      <c r="F98" s="116" t="str">
        <f>VLOOKUP(E98,VIP!$A$2:$O13938,2,0)</f>
        <v>DRBR133</v>
      </c>
      <c r="G98" s="116" t="str">
        <f>VLOOKUP(E98,'LISTADO ATM'!$A$2:$B$897,2,0)</f>
        <v xml:space="preserve">ATM Comando Regional P.N. S.D. Este </v>
      </c>
      <c r="H98" s="116" t="str">
        <f>VLOOKUP(E98,VIP!$A$2:$O18821,7,FALSE)</f>
        <v>Si</v>
      </c>
      <c r="I98" s="116" t="str">
        <f>VLOOKUP(E98,VIP!$A$2:$O10786,8,FALSE)</f>
        <v>Si</v>
      </c>
      <c r="J98" s="116" t="str">
        <f>VLOOKUP(E98,VIP!$A$2:$O10736,8,FALSE)</f>
        <v>Si</v>
      </c>
      <c r="K98" s="116" t="str">
        <f>VLOOKUP(E98,VIP!$A$2:$O14310,6,0)</f>
        <v>NO</v>
      </c>
      <c r="L98" s="141" t="s">
        <v>2442</v>
      </c>
      <c r="M98" s="109" t="s">
        <v>2446</v>
      </c>
      <c r="N98" s="109" t="s">
        <v>2453</v>
      </c>
      <c r="O98" s="116" t="s">
        <v>2454</v>
      </c>
      <c r="P98" s="116"/>
      <c r="Q98" s="109" t="s">
        <v>2685</v>
      </c>
    </row>
    <row r="99" spans="1:17" ht="18" x14ac:dyDescent="0.25">
      <c r="A99" s="116" t="str">
        <f>VLOOKUP(E99,'LISTADO ATM'!$A$2:$C$898,3,0)</f>
        <v>SUR</v>
      </c>
      <c r="B99" s="137" t="s">
        <v>2712</v>
      </c>
      <c r="C99" s="110">
        <v>44373.908680555556</v>
      </c>
      <c r="D99" s="110" t="s">
        <v>2470</v>
      </c>
      <c r="E99" s="133">
        <v>825</v>
      </c>
      <c r="F99" s="116" t="str">
        <f>VLOOKUP(E99,VIP!$A$2:$O13942,2,0)</f>
        <v>DRBR825</v>
      </c>
      <c r="G99" s="116" t="str">
        <f>VLOOKUP(E99,'LISTADO ATM'!$A$2:$B$897,2,0)</f>
        <v xml:space="preserve">ATM Estacion Eco Cibeles (Las Matas de Farfán) </v>
      </c>
      <c r="H99" s="116" t="str">
        <f>VLOOKUP(E99,VIP!$A$2:$O18825,7,FALSE)</f>
        <v>Si</v>
      </c>
      <c r="I99" s="116" t="str">
        <f>VLOOKUP(E99,VIP!$A$2:$O10790,8,FALSE)</f>
        <v>Si</v>
      </c>
      <c r="J99" s="116" t="str">
        <f>VLOOKUP(E99,VIP!$A$2:$O10740,8,FALSE)</f>
        <v>Si</v>
      </c>
      <c r="K99" s="116" t="str">
        <f>VLOOKUP(E99,VIP!$A$2:$O14314,6,0)</f>
        <v>NO</v>
      </c>
      <c r="L99" s="141" t="s">
        <v>2442</v>
      </c>
      <c r="M99" s="109" t="s">
        <v>2446</v>
      </c>
      <c r="N99" s="109" t="s">
        <v>2453</v>
      </c>
      <c r="O99" s="116" t="s">
        <v>2471</v>
      </c>
      <c r="P99" s="116"/>
      <c r="Q99" s="109" t="s">
        <v>2442</v>
      </c>
    </row>
    <row r="100" spans="1:17" ht="18" x14ac:dyDescent="0.25">
      <c r="A100" s="116" t="str">
        <f>VLOOKUP(E100,'LISTADO ATM'!$A$2:$C$898,3,0)</f>
        <v>SUR</v>
      </c>
      <c r="B100" s="137" t="s">
        <v>2710</v>
      </c>
      <c r="C100" s="110">
        <v>44373.918807870374</v>
      </c>
      <c r="D100" s="110" t="s">
        <v>2470</v>
      </c>
      <c r="E100" s="133">
        <v>766</v>
      </c>
      <c r="F100" s="116" t="str">
        <f>VLOOKUP(E100,VIP!$A$2:$O13940,2,0)</f>
        <v>DRBR440</v>
      </c>
      <c r="G100" s="116" t="str">
        <f>VLOOKUP(E100,'LISTADO ATM'!$A$2:$B$897,2,0)</f>
        <v xml:space="preserve">ATM Oficina Azua II </v>
      </c>
      <c r="H100" s="116" t="str">
        <f>VLOOKUP(E100,VIP!$A$2:$O18823,7,FALSE)</f>
        <v>Si</v>
      </c>
      <c r="I100" s="116" t="str">
        <f>VLOOKUP(E100,VIP!$A$2:$O10788,8,FALSE)</f>
        <v>Si</v>
      </c>
      <c r="J100" s="116" t="str">
        <f>VLOOKUP(E100,VIP!$A$2:$O10738,8,FALSE)</f>
        <v>Si</v>
      </c>
      <c r="K100" s="116" t="str">
        <f>VLOOKUP(E100,VIP!$A$2:$O14312,6,0)</f>
        <v>SI</v>
      </c>
      <c r="L100" s="141" t="s">
        <v>2442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2442</v>
      </c>
    </row>
    <row r="101" spans="1:17" ht="18" x14ac:dyDescent="0.25">
      <c r="A101" s="116" t="str">
        <f>VLOOKUP(E101,'LISTADO ATM'!$A$2:$C$898,3,0)</f>
        <v>SUR</v>
      </c>
      <c r="B101" s="137" t="s">
        <v>2702</v>
      </c>
      <c r="C101" s="110">
        <v>44374.035173611112</v>
      </c>
      <c r="D101" s="110" t="s">
        <v>2470</v>
      </c>
      <c r="E101" s="133">
        <v>765</v>
      </c>
      <c r="F101" s="116" t="str">
        <f>VLOOKUP(E101,VIP!$A$2:$O13932,2,0)</f>
        <v>DRBR191</v>
      </c>
      <c r="G101" s="116" t="str">
        <f>VLOOKUP(E101,'LISTADO ATM'!$A$2:$B$897,2,0)</f>
        <v xml:space="preserve">ATM Oficina Azua I </v>
      </c>
      <c r="H101" s="116" t="str">
        <f>VLOOKUP(E101,VIP!$A$2:$O18815,7,FALSE)</f>
        <v>Si</v>
      </c>
      <c r="I101" s="116" t="str">
        <f>VLOOKUP(E101,VIP!$A$2:$O10780,8,FALSE)</f>
        <v>Si</v>
      </c>
      <c r="J101" s="116" t="str">
        <f>VLOOKUP(E101,VIP!$A$2:$O10730,8,FALSE)</f>
        <v>Si</v>
      </c>
      <c r="K101" s="116" t="str">
        <f>VLOOKUP(E101,VIP!$A$2:$O14304,6,0)</f>
        <v>NO</v>
      </c>
      <c r="L101" s="141" t="s">
        <v>2442</v>
      </c>
      <c r="M101" s="109" t="s">
        <v>2446</v>
      </c>
      <c r="N101" s="109" t="s">
        <v>2453</v>
      </c>
      <c r="O101" s="116" t="s">
        <v>2471</v>
      </c>
      <c r="P101" s="116"/>
      <c r="Q101" s="109" t="s">
        <v>2442</v>
      </c>
    </row>
    <row r="102" spans="1:17" ht="18" x14ac:dyDescent="0.25">
      <c r="A102" s="116" t="str">
        <f>VLOOKUP(E102,'LISTADO ATM'!$A$2:$C$898,3,0)</f>
        <v>ESTE</v>
      </c>
      <c r="B102" s="137" t="s">
        <v>2701</v>
      </c>
      <c r="C102" s="110">
        <v>44374.048634259256</v>
      </c>
      <c r="D102" s="110" t="s">
        <v>2449</v>
      </c>
      <c r="E102" s="133">
        <v>844</v>
      </c>
      <c r="F102" s="116" t="str">
        <f>VLOOKUP(E102,VIP!$A$2:$O13931,2,0)</f>
        <v>DRBR844</v>
      </c>
      <c r="G102" s="116" t="str">
        <f>VLOOKUP(E102,'LISTADO ATM'!$A$2:$B$897,2,0)</f>
        <v xml:space="preserve">ATM San Juan Shopping Center (Bávaro) </v>
      </c>
      <c r="H102" s="116" t="str">
        <f>VLOOKUP(E102,VIP!$A$2:$O18814,7,FALSE)</f>
        <v>Si</v>
      </c>
      <c r="I102" s="116" t="str">
        <f>VLOOKUP(E102,VIP!$A$2:$O10779,8,FALSE)</f>
        <v>Si</v>
      </c>
      <c r="J102" s="116" t="str">
        <f>VLOOKUP(E102,VIP!$A$2:$O10729,8,FALSE)</f>
        <v>Si</v>
      </c>
      <c r="K102" s="116" t="str">
        <f>VLOOKUP(E102,VIP!$A$2:$O14303,6,0)</f>
        <v>NO</v>
      </c>
      <c r="L102" s="141" t="s">
        <v>2442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2442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2700</v>
      </c>
      <c r="C103" s="110">
        <v>44374.050347222219</v>
      </c>
      <c r="D103" s="110" t="s">
        <v>2470</v>
      </c>
      <c r="E103" s="133">
        <v>882</v>
      </c>
      <c r="F103" s="116" t="str">
        <f>VLOOKUP(E103,VIP!$A$2:$O13930,2,0)</f>
        <v>DRBR882</v>
      </c>
      <c r="G103" s="116" t="str">
        <f>VLOOKUP(E103,'LISTADO ATM'!$A$2:$B$897,2,0)</f>
        <v xml:space="preserve">ATM Oficina Moca II </v>
      </c>
      <c r="H103" s="116" t="str">
        <f>VLOOKUP(E103,VIP!$A$2:$O18813,7,FALSE)</f>
        <v>Si</v>
      </c>
      <c r="I103" s="116" t="str">
        <f>VLOOKUP(E103,VIP!$A$2:$O10778,8,FALSE)</f>
        <v>Si</v>
      </c>
      <c r="J103" s="116" t="str">
        <f>VLOOKUP(E103,VIP!$A$2:$O10728,8,FALSE)</f>
        <v>Si</v>
      </c>
      <c r="K103" s="116" t="str">
        <f>VLOOKUP(E103,VIP!$A$2:$O14302,6,0)</f>
        <v>SI</v>
      </c>
      <c r="L103" s="141" t="s">
        <v>2442</v>
      </c>
      <c r="M103" s="109" t="s">
        <v>2446</v>
      </c>
      <c r="N103" s="109" t="s">
        <v>2453</v>
      </c>
      <c r="O103" s="116" t="s">
        <v>2471</v>
      </c>
      <c r="P103" s="116"/>
      <c r="Q103" s="109" t="s">
        <v>2442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2699</v>
      </c>
      <c r="C104" s="110">
        <v>44374.054166666669</v>
      </c>
      <c r="D104" s="110" t="s">
        <v>2470</v>
      </c>
      <c r="E104" s="133">
        <v>911</v>
      </c>
      <c r="F104" s="116" t="str">
        <f>VLOOKUP(E104,VIP!$A$2:$O13929,2,0)</f>
        <v>DRBR911</v>
      </c>
      <c r="G104" s="116" t="str">
        <f>VLOOKUP(E104,'LISTADO ATM'!$A$2:$B$897,2,0)</f>
        <v xml:space="preserve">ATM Oficina Venezuela II </v>
      </c>
      <c r="H104" s="116" t="str">
        <f>VLOOKUP(E104,VIP!$A$2:$O18812,7,FALSE)</f>
        <v>Si</v>
      </c>
      <c r="I104" s="116" t="str">
        <f>VLOOKUP(E104,VIP!$A$2:$O10777,8,FALSE)</f>
        <v>Si</v>
      </c>
      <c r="J104" s="116" t="str">
        <f>VLOOKUP(E104,VIP!$A$2:$O10727,8,FALSE)</f>
        <v>Si</v>
      </c>
      <c r="K104" s="116" t="str">
        <f>VLOOKUP(E104,VIP!$A$2:$O14301,6,0)</f>
        <v>SI</v>
      </c>
      <c r="L104" s="141" t="s">
        <v>2442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2442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2752</v>
      </c>
      <c r="C105" s="110">
        <v>44374.643483796295</v>
      </c>
      <c r="D105" s="110" t="s">
        <v>2449</v>
      </c>
      <c r="E105" s="133">
        <v>557</v>
      </c>
      <c r="F105" s="116" t="str">
        <f>VLOOKUP(E105,VIP!$A$2:$O13941,2,0)</f>
        <v>DRBR022</v>
      </c>
      <c r="G105" s="116" t="str">
        <f>VLOOKUP(E105,'LISTADO ATM'!$A$2:$B$897,2,0)</f>
        <v xml:space="preserve">ATM Multicentro La Sirena Ave. Mella </v>
      </c>
      <c r="H105" s="116" t="str">
        <f>VLOOKUP(E105,VIP!$A$2:$O18824,7,FALSE)</f>
        <v>Si</v>
      </c>
      <c r="I105" s="116" t="str">
        <f>VLOOKUP(E105,VIP!$A$2:$O10789,8,FALSE)</f>
        <v>Si</v>
      </c>
      <c r="J105" s="116" t="str">
        <f>VLOOKUP(E105,VIP!$A$2:$O10739,8,FALSE)</f>
        <v>Si</v>
      </c>
      <c r="K105" s="116" t="str">
        <f>VLOOKUP(E105,VIP!$A$2:$O14313,6,0)</f>
        <v>SI</v>
      </c>
      <c r="L105" s="141" t="s">
        <v>2442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2442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2668</v>
      </c>
      <c r="C106" s="110">
        <v>44373.743877314817</v>
      </c>
      <c r="D106" s="110" t="s">
        <v>2180</v>
      </c>
      <c r="E106" s="133">
        <v>335</v>
      </c>
      <c r="F106" s="116" t="str">
        <f>VLOOKUP(E106,VIP!$A$2:$O13926,2,0)</f>
        <v>DRBR335</v>
      </c>
      <c r="G106" s="116" t="str">
        <f>VLOOKUP(E106,'LISTADO ATM'!$A$2:$B$897,2,0)</f>
        <v>ATM Edificio Aster</v>
      </c>
      <c r="H106" s="116" t="str">
        <f>VLOOKUP(E106,VIP!$A$2:$O18809,7,FALSE)</f>
        <v>Si</v>
      </c>
      <c r="I106" s="116" t="str">
        <f>VLOOKUP(E106,VIP!$A$2:$O10774,8,FALSE)</f>
        <v>Si</v>
      </c>
      <c r="J106" s="116" t="str">
        <f>VLOOKUP(E106,VIP!$A$2:$O10724,8,FALSE)</f>
        <v>Si</v>
      </c>
      <c r="K106" s="116" t="str">
        <f>VLOOKUP(E106,VIP!$A$2:$O14298,6,0)</f>
        <v>NO</v>
      </c>
      <c r="L106" s="141" t="s">
        <v>2647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2683</v>
      </c>
    </row>
    <row r="107" spans="1:17" s="117" customFormat="1" ht="18" x14ac:dyDescent="0.25">
      <c r="A107" s="116" t="str">
        <f>VLOOKUP(E107,'LISTADO ATM'!$A$2:$C$898,3,0)</f>
        <v>NORTE</v>
      </c>
      <c r="B107" s="137" t="s">
        <v>2689</v>
      </c>
      <c r="C107" s="110">
        <v>44373.877418981479</v>
      </c>
      <c r="D107" s="110" t="s">
        <v>2181</v>
      </c>
      <c r="E107" s="133">
        <v>944</v>
      </c>
      <c r="F107" s="116" t="str">
        <f>VLOOKUP(E107,VIP!$A$2:$O13926,2,0)</f>
        <v>DRBR944</v>
      </c>
      <c r="G107" s="116" t="str">
        <f>VLOOKUP(E107,'LISTADO ATM'!$A$2:$B$897,2,0)</f>
        <v xml:space="preserve">ATM UNP Mao </v>
      </c>
      <c r="H107" s="116" t="str">
        <f>VLOOKUP(E107,VIP!$A$2:$O18809,7,FALSE)</f>
        <v>Si</v>
      </c>
      <c r="I107" s="116" t="str">
        <f>VLOOKUP(E107,VIP!$A$2:$O10774,8,FALSE)</f>
        <v>Si</v>
      </c>
      <c r="J107" s="116" t="str">
        <f>VLOOKUP(E107,VIP!$A$2:$O10724,8,FALSE)</f>
        <v>Si</v>
      </c>
      <c r="K107" s="116" t="str">
        <f>VLOOKUP(E107,VIP!$A$2:$O14298,6,0)</f>
        <v>NO</v>
      </c>
      <c r="L107" s="141" t="s">
        <v>2647</v>
      </c>
      <c r="M107" s="109" t="s">
        <v>2446</v>
      </c>
      <c r="N107" s="109" t="s">
        <v>2453</v>
      </c>
      <c r="O107" s="116" t="s">
        <v>2567</v>
      </c>
      <c r="P107" s="116"/>
      <c r="Q107" s="109" t="s">
        <v>2647</v>
      </c>
    </row>
    <row r="108" spans="1:17" s="117" customFormat="1" ht="18" x14ac:dyDescent="0.25">
      <c r="A108" s="116" t="str">
        <f>VLOOKUP(E108,'LISTADO ATM'!$A$2:$C$898,3,0)</f>
        <v>ESTE</v>
      </c>
      <c r="B108" s="137" t="s">
        <v>2714</v>
      </c>
      <c r="C108" s="110">
        <v>44374.329583333332</v>
      </c>
      <c r="D108" s="110" t="s">
        <v>2180</v>
      </c>
      <c r="E108" s="133">
        <v>28</v>
      </c>
      <c r="F108" s="116" t="str">
        <f>VLOOKUP(E108,VIP!$A$2:$O13926,2,0)</f>
        <v>DRBR028</v>
      </c>
      <c r="G108" s="116" t="str">
        <f>VLOOKUP(E108,'LISTADO ATM'!$A$2:$B$897,2,0)</f>
        <v>ATM UNP Cabeza de Toro</v>
      </c>
      <c r="H108" s="116" t="str">
        <f>VLOOKUP(E108,VIP!$A$2:$O18809,7,FALSE)</f>
        <v>N/A</v>
      </c>
      <c r="I108" s="116" t="str">
        <f>VLOOKUP(E108,VIP!$A$2:$O10774,8,FALSE)</f>
        <v>N/A</v>
      </c>
      <c r="J108" s="116" t="str">
        <f>VLOOKUP(E108,VIP!$A$2:$O10724,8,FALSE)</f>
        <v>N/A</v>
      </c>
      <c r="K108" s="116" t="str">
        <f>VLOOKUP(E108,VIP!$A$2:$O14298,6,0)</f>
        <v>N/A</v>
      </c>
      <c r="L108" s="141" t="s">
        <v>2647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2647</v>
      </c>
    </row>
    <row r="109" spans="1:17" s="117" customFormat="1" ht="18" x14ac:dyDescent="0.25">
      <c r="A109" s="116" t="str">
        <f>VLOOKUP(E109,'LISTADO ATM'!$A$2:$C$898,3,0)</f>
        <v>NORTE</v>
      </c>
      <c r="B109" s="137" t="s">
        <v>2724</v>
      </c>
      <c r="C109" s="110">
        <v>44374.616296296299</v>
      </c>
      <c r="D109" s="110" t="s">
        <v>2181</v>
      </c>
      <c r="E109" s="133">
        <v>350</v>
      </c>
      <c r="F109" s="116" t="str">
        <f>VLOOKUP(E109,VIP!$A$2:$O13925,2,0)</f>
        <v>DRBR350</v>
      </c>
      <c r="G109" s="116" t="str">
        <f>VLOOKUP(E109,'LISTADO ATM'!$A$2:$B$897,2,0)</f>
        <v xml:space="preserve">ATM Oficina Villa Tapia </v>
      </c>
      <c r="H109" s="116" t="str">
        <f>VLOOKUP(E109,VIP!$A$2:$O18808,7,FALSE)</f>
        <v>Si</v>
      </c>
      <c r="I109" s="116" t="str">
        <f>VLOOKUP(E109,VIP!$A$2:$O10773,8,FALSE)</f>
        <v>Si</v>
      </c>
      <c r="J109" s="116" t="str">
        <f>VLOOKUP(E109,VIP!$A$2:$O10723,8,FALSE)</f>
        <v>Si</v>
      </c>
      <c r="K109" s="116" t="str">
        <f>VLOOKUP(E109,VIP!$A$2:$O14297,6,0)</f>
        <v>NO</v>
      </c>
      <c r="L109" s="141" t="s">
        <v>2647</v>
      </c>
      <c r="M109" s="109" t="s">
        <v>2446</v>
      </c>
      <c r="N109" s="109" t="s">
        <v>2453</v>
      </c>
      <c r="O109" s="116" t="s">
        <v>2567</v>
      </c>
      <c r="P109" s="116"/>
      <c r="Q109" s="109" t="s">
        <v>2647</v>
      </c>
    </row>
    <row r="110" spans="1:17" s="117" customFormat="1" ht="18" x14ac:dyDescent="0.25">
      <c r="A110" s="116" t="str">
        <f>VLOOKUP(E110,'LISTADO ATM'!$A$2:$C$898,3,0)</f>
        <v>NORTE</v>
      </c>
      <c r="B110" s="137">
        <v>3335932194</v>
      </c>
      <c r="C110" s="110">
        <v>44372.390439814815</v>
      </c>
      <c r="D110" s="110" t="s">
        <v>2180</v>
      </c>
      <c r="E110" s="133">
        <v>266</v>
      </c>
      <c r="F110" s="116" t="str">
        <f>VLOOKUP(E110,VIP!$A$2:$O13961,2,0)</f>
        <v>DRBR266</v>
      </c>
      <c r="G110" s="116" t="str">
        <f>VLOOKUP(E110,'LISTADO ATM'!$A$2:$B$897,2,0)</f>
        <v xml:space="preserve">ATM Oficina Villa Francisca </v>
      </c>
      <c r="H110" s="116" t="str">
        <f>VLOOKUP(E110,VIP!$A$2:$O18922,7,FALSE)</f>
        <v>Si</v>
      </c>
      <c r="I110" s="116" t="str">
        <f>VLOOKUP(E110,VIP!$A$2:$O10887,8,FALSE)</f>
        <v>Si</v>
      </c>
      <c r="J110" s="116" t="str">
        <f>VLOOKUP(E110,VIP!$A$2:$O10837,8,FALSE)</f>
        <v>Si</v>
      </c>
      <c r="K110" s="116" t="str">
        <f>VLOOKUP(E110,VIP!$A$2:$O14411,6,0)</f>
        <v>NO</v>
      </c>
      <c r="L110" s="141" t="s">
        <v>2630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2630</v>
      </c>
    </row>
    <row r="111" spans="1:17" s="117" customFormat="1" ht="18" x14ac:dyDescent="0.25">
      <c r="A111" s="116" t="str">
        <f>VLOOKUP(E111,'LISTADO ATM'!$A$2:$C$898,3,0)</f>
        <v>DISTRITO NACIONAL</v>
      </c>
      <c r="B111" s="137">
        <v>3335932722</v>
      </c>
      <c r="C111" s="110">
        <v>44372.55300925926</v>
      </c>
      <c r="D111" s="110" t="s">
        <v>2470</v>
      </c>
      <c r="E111" s="133">
        <v>514</v>
      </c>
      <c r="F111" s="116" t="str">
        <f>VLOOKUP(E111,VIP!$A$2:$O13942,2,0)</f>
        <v>DRBR514</v>
      </c>
      <c r="G111" s="116" t="str">
        <f>VLOOKUP(E111,'LISTADO ATM'!$A$2:$B$897,2,0)</f>
        <v>ATM Autoservicio Charles de Gaulle</v>
      </c>
      <c r="H111" s="116" t="str">
        <f>VLOOKUP(E111,VIP!$A$2:$O18903,7,FALSE)</f>
        <v>Si</v>
      </c>
      <c r="I111" s="116" t="str">
        <f>VLOOKUP(E111,VIP!$A$2:$O10868,8,FALSE)</f>
        <v>No</v>
      </c>
      <c r="J111" s="116" t="str">
        <f>VLOOKUP(E111,VIP!$A$2:$O10818,8,FALSE)</f>
        <v>No</v>
      </c>
      <c r="K111" s="116" t="str">
        <f>VLOOKUP(E111,VIP!$A$2:$O14392,6,0)</f>
        <v>NO</v>
      </c>
      <c r="L111" s="141" t="s">
        <v>2418</v>
      </c>
      <c r="M111" s="109" t="s">
        <v>2446</v>
      </c>
      <c r="N111" s="109" t="s">
        <v>2558</v>
      </c>
      <c r="O111" s="116" t="s">
        <v>2455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>
        <v>3335933134</v>
      </c>
      <c r="C112" s="110">
        <v>44372.82167824074</v>
      </c>
      <c r="D112" s="110" t="s">
        <v>2449</v>
      </c>
      <c r="E112" s="133">
        <v>620</v>
      </c>
      <c r="F112" s="116" t="str">
        <f>VLOOKUP(E112,VIP!$A$2:$O13952,2,0)</f>
        <v>DRBR620</v>
      </c>
      <c r="G112" s="116" t="str">
        <f>VLOOKUP(E112,'LISTADO ATM'!$A$2:$B$897,2,0)</f>
        <v xml:space="preserve">ATM Ministerio de Medio Ambiente </v>
      </c>
      <c r="H112" s="116" t="str">
        <f>VLOOKUP(E112,VIP!$A$2:$O18913,7,FALSE)</f>
        <v>Si</v>
      </c>
      <c r="I112" s="116" t="str">
        <f>VLOOKUP(E112,VIP!$A$2:$O10878,8,FALSE)</f>
        <v>No</v>
      </c>
      <c r="J112" s="116" t="str">
        <f>VLOOKUP(E112,VIP!$A$2:$O10828,8,FALSE)</f>
        <v>No</v>
      </c>
      <c r="K112" s="116" t="str">
        <f>VLOOKUP(E112,VIP!$A$2:$O14402,6,0)</f>
        <v>NO</v>
      </c>
      <c r="L112" s="141" t="s">
        <v>2418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2418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2635</v>
      </c>
      <c r="C113" s="110">
        <v>44373.354421296295</v>
      </c>
      <c r="D113" s="110" t="s">
        <v>2449</v>
      </c>
      <c r="E113" s="133">
        <v>958</v>
      </c>
      <c r="F113" s="116" t="str">
        <f>VLOOKUP(E113,VIP!$A$2:$O13966,2,0)</f>
        <v>DRBR958</v>
      </c>
      <c r="G113" s="116" t="str">
        <f>VLOOKUP(E113,'LISTADO ATM'!$A$2:$B$897,2,0)</f>
        <v xml:space="preserve">ATM Olé Aut. San Isidro </v>
      </c>
      <c r="H113" s="116" t="str">
        <f>VLOOKUP(E113,VIP!$A$2:$O18927,7,FALSE)</f>
        <v>Si</v>
      </c>
      <c r="I113" s="116" t="str">
        <f>VLOOKUP(E113,VIP!$A$2:$O10892,8,FALSE)</f>
        <v>Si</v>
      </c>
      <c r="J113" s="116" t="str">
        <f>VLOOKUP(E113,VIP!$A$2:$O10842,8,FALSE)</f>
        <v>Si</v>
      </c>
      <c r="K113" s="116" t="str">
        <f>VLOOKUP(E113,VIP!$A$2:$O14416,6,0)</f>
        <v>NO</v>
      </c>
      <c r="L113" s="141" t="s">
        <v>2418</v>
      </c>
      <c r="M113" s="109" t="s">
        <v>2446</v>
      </c>
      <c r="N113" s="109" t="s">
        <v>2453</v>
      </c>
      <c r="O113" s="116" t="s">
        <v>2454</v>
      </c>
      <c r="P113" s="116"/>
      <c r="Q113" s="109" t="s">
        <v>2418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2651</v>
      </c>
      <c r="C114" s="110">
        <v>44373.590949074074</v>
      </c>
      <c r="D114" s="110" t="s">
        <v>2449</v>
      </c>
      <c r="E114" s="133">
        <v>983</v>
      </c>
      <c r="F114" s="116" t="str">
        <f>VLOOKUP(E114,VIP!$A$2:$O13969,2,0)</f>
        <v>DRBR983</v>
      </c>
      <c r="G114" s="116" t="str">
        <f>VLOOKUP(E114,'LISTADO ATM'!$A$2:$B$897,2,0)</f>
        <v xml:space="preserve">ATM Bravo República de Colombia </v>
      </c>
      <c r="H114" s="116" t="str">
        <f>VLOOKUP(E114,VIP!$A$2:$O18930,7,FALSE)</f>
        <v>Si</v>
      </c>
      <c r="I114" s="116" t="str">
        <f>VLOOKUP(E114,VIP!$A$2:$O10895,8,FALSE)</f>
        <v>No</v>
      </c>
      <c r="J114" s="116" t="str">
        <f>VLOOKUP(E114,VIP!$A$2:$O10845,8,FALSE)</f>
        <v>No</v>
      </c>
      <c r="K114" s="116" t="str">
        <f>VLOOKUP(E114,VIP!$A$2:$O14419,6,0)</f>
        <v>NO</v>
      </c>
      <c r="L114" s="141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</row>
    <row r="115" spans="1:17" s="117" customFormat="1" ht="18" x14ac:dyDescent="0.25">
      <c r="A115" s="116" t="str">
        <f>VLOOKUP(E115,'LISTADO ATM'!$A$2:$C$898,3,0)</f>
        <v>DISTRITO NACIONAL</v>
      </c>
      <c r="B115" s="137" t="s">
        <v>2679</v>
      </c>
      <c r="C115" s="110">
        <v>44373.698530092595</v>
      </c>
      <c r="D115" s="110" t="s">
        <v>2449</v>
      </c>
      <c r="E115" s="133">
        <v>590</v>
      </c>
      <c r="F115" s="116" t="str">
        <f>VLOOKUP(E115,VIP!$A$2:$O13937,2,0)</f>
        <v>DRBR177</v>
      </c>
      <c r="G115" s="116" t="str">
        <f>VLOOKUP(E115,'LISTADO ATM'!$A$2:$B$897,2,0)</f>
        <v xml:space="preserve">ATM Olé Aut. Las Américas </v>
      </c>
      <c r="H115" s="116" t="str">
        <f>VLOOKUP(E115,VIP!$A$2:$O18820,7,FALSE)</f>
        <v>Si</v>
      </c>
      <c r="I115" s="116" t="str">
        <f>VLOOKUP(E115,VIP!$A$2:$O10785,8,FALSE)</f>
        <v>Si</v>
      </c>
      <c r="J115" s="116" t="str">
        <f>VLOOKUP(E115,VIP!$A$2:$O10735,8,FALSE)</f>
        <v>Si</v>
      </c>
      <c r="K115" s="116" t="str">
        <f>VLOOKUP(E115,VIP!$A$2:$O14309,6,0)</f>
        <v>SI</v>
      </c>
      <c r="L115" s="141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s="117" customFormat="1" ht="18" x14ac:dyDescent="0.25">
      <c r="A116" s="116" t="str">
        <f>VLOOKUP(E116,'LISTADO ATM'!$A$2:$C$898,3,0)</f>
        <v>DISTRITO NACIONAL</v>
      </c>
      <c r="B116" s="137" t="s">
        <v>2665</v>
      </c>
      <c r="C116" s="110">
        <v>44373.79005787037</v>
      </c>
      <c r="D116" s="110" t="s">
        <v>2449</v>
      </c>
      <c r="E116" s="133">
        <v>331</v>
      </c>
      <c r="F116" s="116" t="str">
        <f>VLOOKUP(E116,VIP!$A$2:$O13923,2,0)</f>
        <v>DRBR331</v>
      </c>
      <c r="G116" s="116" t="str">
        <f>VLOOKUP(E116,'LISTADO ATM'!$A$2:$B$897,2,0)</f>
        <v>ATM Ayuntamiento Sto. Dgo. Este</v>
      </c>
      <c r="H116" s="116" t="str">
        <f>VLOOKUP(E116,VIP!$A$2:$O18806,7,FALSE)</f>
        <v>N/A</v>
      </c>
      <c r="I116" s="116" t="str">
        <f>VLOOKUP(E116,VIP!$A$2:$O10771,8,FALSE)</f>
        <v>N/A</v>
      </c>
      <c r="J116" s="116" t="str">
        <f>VLOOKUP(E116,VIP!$A$2:$O10721,8,FALSE)</f>
        <v>N/A</v>
      </c>
      <c r="K116" s="116" t="str">
        <f>VLOOKUP(E116,VIP!$A$2:$O14295,6,0)</f>
        <v>NO</v>
      </c>
      <c r="L116" s="141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2418</v>
      </c>
    </row>
    <row r="117" spans="1:17" s="117" customFormat="1" ht="18" x14ac:dyDescent="0.25">
      <c r="A117" s="116" t="str">
        <f>VLOOKUP(E117,'LISTADO ATM'!$A$2:$C$898,3,0)</f>
        <v>DISTRITO NACIONAL</v>
      </c>
      <c r="B117" s="137" t="s">
        <v>2705</v>
      </c>
      <c r="C117" s="110">
        <v>44374.028043981481</v>
      </c>
      <c r="D117" s="110" t="s">
        <v>2449</v>
      </c>
      <c r="E117" s="133">
        <v>600</v>
      </c>
      <c r="F117" s="116" t="str">
        <f>VLOOKUP(E117,VIP!$A$2:$O13935,2,0)</f>
        <v>DRBR600</v>
      </c>
      <c r="G117" s="116" t="str">
        <f>VLOOKUP(E117,'LISTADO ATM'!$A$2:$B$897,2,0)</f>
        <v>ATM S/M Bravo Hipica</v>
      </c>
      <c r="H117" s="116" t="str">
        <f>VLOOKUP(E117,VIP!$A$2:$O18818,7,FALSE)</f>
        <v>N/A</v>
      </c>
      <c r="I117" s="116" t="str">
        <f>VLOOKUP(E117,VIP!$A$2:$O10783,8,FALSE)</f>
        <v>N/A</v>
      </c>
      <c r="J117" s="116" t="str">
        <f>VLOOKUP(E117,VIP!$A$2:$O10733,8,FALSE)</f>
        <v>N/A</v>
      </c>
      <c r="K117" s="116" t="str">
        <f>VLOOKUP(E117,VIP!$A$2:$O14307,6,0)</f>
        <v>N/A</v>
      </c>
      <c r="L117" s="141" t="s">
        <v>2418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2418</v>
      </c>
    </row>
    <row r="118" spans="1:17" s="117" customFormat="1" ht="18" x14ac:dyDescent="0.25">
      <c r="A118" s="116" t="str">
        <f>VLOOKUP(E118,'LISTADO ATM'!$A$2:$C$898,3,0)</f>
        <v>NORTE</v>
      </c>
      <c r="B118" s="137" t="s">
        <v>2704</v>
      </c>
      <c r="C118" s="110">
        <v>44374.029942129629</v>
      </c>
      <c r="D118" s="110" t="s">
        <v>2638</v>
      </c>
      <c r="E118" s="133">
        <v>633</v>
      </c>
      <c r="F118" s="116" t="str">
        <f>VLOOKUP(E118,VIP!$A$2:$O13934,2,0)</f>
        <v>DRBR260</v>
      </c>
      <c r="G118" s="116" t="str">
        <f>VLOOKUP(E118,'LISTADO ATM'!$A$2:$B$897,2,0)</f>
        <v xml:space="preserve">ATM Autobanco Las Colinas </v>
      </c>
      <c r="H118" s="116" t="str">
        <f>VLOOKUP(E118,VIP!$A$2:$O18817,7,FALSE)</f>
        <v>Si</v>
      </c>
      <c r="I118" s="116" t="str">
        <f>VLOOKUP(E118,VIP!$A$2:$O10782,8,FALSE)</f>
        <v>Si</v>
      </c>
      <c r="J118" s="116" t="str">
        <f>VLOOKUP(E118,VIP!$A$2:$O10732,8,FALSE)</f>
        <v>Si</v>
      </c>
      <c r="K118" s="116" t="str">
        <f>VLOOKUP(E118,VIP!$A$2:$O14306,6,0)</f>
        <v>SI</v>
      </c>
      <c r="L118" s="141" t="s">
        <v>2418</v>
      </c>
      <c r="M118" s="109" t="s">
        <v>2446</v>
      </c>
      <c r="N118" s="109" t="s">
        <v>2453</v>
      </c>
      <c r="O118" s="116" t="s">
        <v>2713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DISTRITO NACIONAL</v>
      </c>
      <c r="B119" s="137" t="s">
        <v>2703</v>
      </c>
      <c r="C119" s="110">
        <v>44374.032175925924</v>
      </c>
      <c r="D119" s="110" t="s">
        <v>2449</v>
      </c>
      <c r="E119" s="133">
        <v>717</v>
      </c>
      <c r="F119" s="116" t="str">
        <f>VLOOKUP(E119,VIP!$A$2:$O13933,2,0)</f>
        <v>DRBR24K</v>
      </c>
      <c r="G119" s="116" t="str">
        <f>VLOOKUP(E119,'LISTADO ATM'!$A$2:$B$897,2,0)</f>
        <v xml:space="preserve">ATM Oficina Los Alcarrizos </v>
      </c>
      <c r="H119" s="116" t="str">
        <f>VLOOKUP(E119,VIP!$A$2:$O18816,7,FALSE)</f>
        <v>Si</v>
      </c>
      <c r="I119" s="116" t="str">
        <f>VLOOKUP(E119,VIP!$A$2:$O10781,8,FALSE)</f>
        <v>Si</v>
      </c>
      <c r="J119" s="116" t="str">
        <f>VLOOKUP(E119,VIP!$A$2:$O10731,8,FALSE)</f>
        <v>Si</v>
      </c>
      <c r="K119" s="116" t="str">
        <f>VLOOKUP(E119,VIP!$A$2:$O14305,6,0)</f>
        <v>SI</v>
      </c>
      <c r="L119" s="141" t="s">
        <v>2418</v>
      </c>
      <c r="M119" s="109" t="s">
        <v>2446</v>
      </c>
      <c r="N119" s="109" t="s">
        <v>2453</v>
      </c>
      <c r="O119" s="116" t="s">
        <v>2454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DISTRITO NACIONAL</v>
      </c>
      <c r="B120" s="137" t="s">
        <v>2698</v>
      </c>
      <c r="C120" s="110">
        <v>44374.056666666664</v>
      </c>
      <c r="D120" s="110" t="s">
        <v>2449</v>
      </c>
      <c r="E120" s="133">
        <v>949</v>
      </c>
      <c r="F120" s="116" t="str">
        <f>VLOOKUP(E120,VIP!$A$2:$O13928,2,0)</f>
        <v>DRBR23D</v>
      </c>
      <c r="G120" s="116" t="str">
        <f>VLOOKUP(E120,'LISTADO ATM'!$A$2:$B$897,2,0)</f>
        <v xml:space="preserve">ATM S/M Bravo San Isidro Coral Mall </v>
      </c>
      <c r="H120" s="116" t="str">
        <f>VLOOKUP(E120,VIP!$A$2:$O18811,7,FALSE)</f>
        <v>Si</v>
      </c>
      <c r="I120" s="116" t="str">
        <f>VLOOKUP(E120,VIP!$A$2:$O10776,8,FALSE)</f>
        <v>No</v>
      </c>
      <c r="J120" s="116" t="str">
        <f>VLOOKUP(E120,VIP!$A$2:$O10726,8,FALSE)</f>
        <v>No</v>
      </c>
      <c r="K120" s="116" t="str">
        <f>VLOOKUP(E120,VIP!$A$2:$O14300,6,0)</f>
        <v>NO</v>
      </c>
      <c r="L120" s="141" t="s">
        <v>2418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DISTRITO NACIONAL</v>
      </c>
      <c r="B121" s="137" t="s">
        <v>2697</v>
      </c>
      <c r="C121" s="110">
        <v>44374.058541666665</v>
      </c>
      <c r="D121" s="110" t="s">
        <v>2470</v>
      </c>
      <c r="E121" s="133">
        <v>957</v>
      </c>
      <c r="F121" s="116" t="str">
        <f>VLOOKUP(E121,VIP!$A$2:$O13927,2,0)</f>
        <v>DRBR23F</v>
      </c>
      <c r="G121" s="116" t="str">
        <f>VLOOKUP(E121,'LISTADO ATM'!$A$2:$B$897,2,0)</f>
        <v xml:space="preserve">ATM Oficina Venezuela </v>
      </c>
      <c r="H121" s="116" t="str">
        <f>VLOOKUP(E121,VIP!$A$2:$O18810,7,FALSE)</f>
        <v>Si</v>
      </c>
      <c r="I121" s="116" t="str">
        <f>VLOOKUP(E121,VIP!$A$2:$O10775,8,FALSE)</f>
        <v>Si</v>
      </c>
      <c r="J121" s="116" t="str">
        <f>VLOOKUP(E121,VIP!$A$2:$O10725,8,FALSE)</f>
        <v>Si</v>
      </c>
      <c r="K121" s="116" t="str">
        <f>VLOOKUP(E121,VIP!$A$2:$O14299,6,0)</f>
        <v>SI</v>
      </c>
      <c r="L121" s="141" t="s">
        <v>2418</v>
      </c>
      <c r="M121" s="109" t="s">
        <v>2446</v>
      </c>
      <c r="N121" s="109" t="s">
        <v>2453</v>
      </c>
      <c r="O121" s="116" t="s">
        <v>2471</v>
      </c>
      <c r="P121" s="116"/>
      <c r="Q121" s="109" t="s">
        <v>2418</v>
      </c>
    </row>
    <row r="122" spans="1:17" ht="18" x14ac:dyDescent="0.25">
      <c r="A122" s="116" t="str">
        <f>VLOOKUP(E122,'LISTADO ATM'!$A$2:$C$898,3,0)</f>
        <v>SUR</v>
      </c>
      <c r="B122" s="137" t="s">
        <v>2753</v>
      </c>
      <c r="C122" s="110">
        <v>44374.642002314817</v>
      </c>
      <c r="D122" s="110" t="s">
        <v>2449</v>
      </c>
      <c r="E122" s="133">
        <v>764</v>
      </c>
      <c r="F122" s="116" t="str">
        <f>VLOOKUP(E122,VIP!$A$2:$O13942,2,0)</f>
        <v>DRBR451</v>
      </c>
      <c r="G122" s="116" t="str">
        <f>VLOOKUP(E122,'LISTADO ATM'!$A$2:$B$897,2,0)</f>
        <v xml:space="preserve">ATM Oficina Elías Piña </v>
      </c>
      <c r="H122" s="116" t="str">
        <f>VLOOKUP(E122,VIP!$A$2:$O18825,7,FALSE)</f>
        <v>Si</v>
      </c>
      <c r="I122" s="116" t="str">
        <f>VLOOKUP(E122,VIP!$A$2:$O10790,8,FALSE)</f>
        <v>Si</v>
      </c>
      <c r="J122" s="116" t="str">
        <f>VLOOKUP(E122,VIP!$A$2:$O10740,8,FALSE)</f>
        <v>Si</v>
      </c>
      <c r="K122" s="116" t="str">
        <f>VLOOKUP(E122,VIP!$A$2:$O14314,6,0)</f>
        <v>NO</v>
      </c>
      <c r="L122" s="141" t="s">
        <v>2418</v>
      </c>
      <c r="M122" s="109" t="s">
        <v>2446</v>
      </c>
      <c r="N122" s="109" t="s">
        <v>2453</v>
      </c>
      <c r="O122" s="116" t="s">
        <v>2454</v>
      </c>
      <c r="P122" s="116"/>
      <c r="Q122" s="109" t="s">
        <v>2418</v>
      </c>
    </row>
    <row r="123" spans="1:17" ht="18" x14ac:dyDescent="0.25">
      <c r="A123" s="116" t="str">
        <f>VLOOKUP(E123,'LISTADO ATM'!$A$2:$C$898,3,0)</f>
        <v>DISTRITO NACIONAL</v>
      </c>
      <c r="B123" s="137" t="s">
        <v>2751</v>
      </c>
      <c r="C123" s="110">
        <v>44374.646365740744</v>
      </c>
      <c r="D123" s="110" t="s">
        <v>2449</v>
      </c>
      <c r="E123" s="133">
        <v>722</v>
      </c>
      <c r="F123" s="116" t="str">
        <f>VLOOKUP(E123,VIP!$A$2:$O13940,2,0)</f>
        <v>DRBR393</v>
      </c>
      <c r="G123" s="116" t="str">
        <f>VLOOKUP(E123,'LISTADO ATM'!$A$2:$B$897,2,0)</f>
        <v xml:space="preserve">ATM Oficina Charles de Gaulle III </v>
      </c>
      <c r="H123" s="116" t="str">
        <f>VLOOKUP(E123,VIP!$A$2:$O18823,7,FALSE)</f>
        <v>Si</v>
      </c>
      <c r="I123" s="116" t="str">
        <f>VLOOKUP(E123,VIP!$A$2:$O10788,8,FALSE)</f>
        <v>Si</v>
      </c>
      <c r="J123" s="116" t="str">
        <f>VLOOKUP(E123,VIP!$A$2:$O10738,8,FALSE)</f>
        <v>Si</v>
      </c>
      <c r="K123" s="116" t="str">
        <f>VLOOKUP(E123,VIP!$A$2:$O14312,6,0)</f>
        <v>SI</v>
      </c>
      <c r="L123" s="141" t="s">
        <v>2418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2418</v>
      </c>
    </row>
    <row r="124" spans="1:17" ht="18" x14ac:dyDescent="0.25">
      <c r="A124" s="116" t="str">
        <f>VLOOKUP(E124,'LISTADO ATM'!$A$2:$C$898,3,0)</f>
        <v>DISTRITO NACIONAL</v>
      </c>
      <c r="B124" s="137" t="s">
        <v>2750</v>
      </c>
      <c r="C124" s="110">
        <v>44374.648298611108</v>
      </c>
      <c r="D124" s="110" t="s">
        <v>2449</v>
      </c>
      <c r="E124" s="133">
        <v>955</v>
      </c>
      <c r="F124" s="116" t="str">
        <f>VLOOKUP(E124,VIP!$A$2:$O13939,2,0)</f>
        <v>DRBR955</v>
      </c>
      <c r="G124" s="116" t="str">
        <f>VLOOKUP(E124,'LISTADO ATM'!$A$2:$B$897,2,0)</f>
        <v xml:space="preserve">ATM Oficina Americana Independencia II </v>
      </c>
      <c r="H124" s="116" t="str">
        <f>VLOOKUP(E124,VIP!$A$2:$O18822,7,FALSE)</f>
        <v>Si</v>
      </c>
      <c r="I124" s="116" t="str">
        <f>VLOOKUP(E124,VIP!$A$2:$O10787,8,FALSE)</f>
        <v>Si</v>
      </c>
      <c r="J124" s="116" t="str">
        <f>VLOOKUP(E124,VIP!$A$2:$O10737,8,FALSE)</f>
        <v>Si</v>
      </c>
      <c r="K124" s="116" t="str">
        <f>VLOOKUP(E124,VIP!$A$2:$O14311,6,0)</f>
        <v>NO</v>
      </c>
      <c r="L124" s="141" t="s">
        <v>2418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8" x14ac:dyDescent="0.25">
      <c r="A125" s="116" t="str">
        <f>VLOOKUP(E125,'LISTADO ATM'!$A$2:$C$898,3,0)</f>
        <v>SUR</v>
      </c>
      <c r="B125" s="137" t="s">
        <v>2749</v>
      </c>
      <c r="C125" s="110">
        <v>44374.651076388887</v>
      </c>
      <c r="D125" s="110" t="s">
        <v>2449</v>
      </c>
      <c r="E125" s="133">
        <v>48</v>
      </c>
      <c r="F125" s="116" t="str">
        <f>VLOOKUP(E125,VIP!$A$2:$O13938,2,0)</f>
        <v>DRBR048</v>
      </c>
      <c r="G125" s="116" t="str">
        <f>VLOOKUP(E125,'LISTADO ATM'!$A$2:$B$897,2,0)</f>
        <v xml:space="preserve">ATM Autoservicio Neiba I </v>
      </c>
      <c r="H125" s="116" t="str">
        <f>VLOOKUP(E125,VIP!$A$2:$O18821,7,FALSE)</f>
        <v>Si</v>
      </c>
      <c r="I125" s="116" t="str">
        <f>VLOOKUP(E125,VIP!$A$2:$O10786,8,FALSE)</f>
        <v>Si</v>
      </c>
      <c r="J125" s="116" t="str">
        <f>VLOOKUP(E125,VIP!$A$2:$O10736,8,FALSE)</f>
        <v>Si</v>
      </c>
      <c r="K125" s="116" t="str">
        <f>VLOOKUP(E125,VIP!$A$2:$O14310,6,0)</f>
        <v>SI</v>
      </c>
      <c r="L125" s="141" t="s">
        <v>2418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2418</v>
      </c>
    </row>
    <row r="126" spans="1:17" ht="18" x14ac:dyDescent="0.25">
      <c r="A126" s="116" t="str">
        <f>VLOOKUP(E126,'LISTADO ATM'!$A$2:$C$898,3,0)</f>
        <v>NORTE</v>
      </c>
      <c r="B126" s="137" t="s">
        <v>2748</v>
      </c>
      <c r="C126" s="110">
        <v>44374.65247685185</v>
      </c>
      <c r="D126" s="110" t="s">
        <v>2638</v>
      </c>
      <c r="E126" s="133">
        <v>142</v>
      </c>
      <c r="F126" s="116" t="str">
        <f>VLOOKUP(E126,VIP!$A$2:$O13937,2,0)</f>
        <v>DRBR142</v>
      </c>
      <c r="G126" s="116" t="str">
        <f>VLOOKUP(E126,'LISTADO ATM'!$A$2:$B$897,2,0)</f>
        <v xml:space="preserve">ATM Centro de Caja Galerías Bonao </v>
      </c>
      <c r="H126" s="116" t="str">
        <f>VLOOKUP(E126,VIP!$A$2:$O18820,7,FALSE)</f>
        <v>Si</v>
      </c>
      <c r="I126" s="116" t="str">
        <f>VLOOKUP(E126,VIP!$A$2:$O10785,8,FALSE)</f>
        <v>Si</v>
      </c>
      <c r="J126" s="116" t="str">
        <f>VLOOKUP(E126,VIP!$A$2:$O10735,8,FALSE)</f>
        <v>Si</v>
      </c>
      <c r="K126" s="116" t="str">
        <f>VLOOKUP(E126,VIP!$A$2:$O14309,6,0)</f>
        <v>SI</v>
      </c>
      <c r="L126" s="141" t="s">
        <v>2418</v>
      </c>
      <c r="M126" s="109" t="s">
        <v>2446</v>
      </c>
      <c r="N126" s="109" t="s">
        <v>2453</v>
      </c>
      <c r="O126" s="116" t="s">
        <v>2756</v>
      </c>
      <c r="P126" s="116"/>
      <c r="Q126" s="109" t="s">
        <v>2418</v>
      </c>
    </row>
    <row r="127" spans="1:17" ht="18" x14ac:dyDescent="0.25">
      <c r="A127" s="116" t="str">
        <f>VLOOKUP(E127,'LISTADO ATM'!$A$2:$C$898,3,0)</f>
        <v>ESTE</v>
      </c>
      <c r="B127" s="137" t="s">
        <v>2747</v>
      </c>
      <c r="C127" s="110">
        <v>44374.694293981483</v>
      </c>
      <c r="D127" s="110" t="s">
        <v>2470</v>
      </c>
      <c r="E127" s="133">
        <v>386</v>
      </c>
      <c r="F127" s="116" t="str">
        <f>VLOOKUP(E127,VIP!$A$2:$O13936,2,0)</f>
        <v>DRBR386</v>
      </c>
      <c r="G127" s="116" t="str">
        <f>VLOOKUP(E127,'LISTADO ATM'!$A$2:$B$897,2,0)</f>
        <v xml:space="preserve">ATM Plaza Verón II </v>
      </c>
      <c r="H127" s="116" t="str">
        <f>VLOOKUP(E127,VIP!$A$2:$O18819,7,FALSE)</f>
        <v>Si</v>
      </c>
      <c r="I127" s="116" t="str">
        <f>VLOOKUP(E127,VIP!$A$2:$O10784,8,FALSE)</f>
        <v>Si</v>
      </c>
      <c r="J127" s="116" t="str">
        <f>VLOOKUP(E127,VIP!$A$2:$O10734,8,FALSE)</f>
        <v>Si</v>
      </c>
      <c r="K127" s="116" t="str">
        <f>VLOOKUP(E127,VIP!$A$2:$O14308,6,0)</f>
        <v>NO</v>
      </c>
      <c r="L127" s="141" t="s">
        <v>2418</v>
      </c>
      <c r="M127" s="109" t="s">
        <v>2446</v>
      </c>
      <c r="N127" s="109" t="s">
        <v>2453</v>
      </c>
      <c r="O127" s="116" t="s">
        <v>2471</v>
      </c>
      <c r="P127" s="116"/>
      <c r="Q127" s="109" t="s">
        <v>2418</v>
      </c>
    </row>
    <row r="128" spans="1:17" ht="18" x14ac:dyDescent="0.25">
      <c r="A128" s="116" t="str">
        <f>VLOOKUP(E128,'LISTADO ATM'!$A$2:$C$898,3,0)</f>
        <v>DISTRITO NACIONAL</v>
      </c>
      <c r="B128" s="137" t="s">
        <v>2746</v>
      </c>
      <c r="C128" s="110">
        <v>44374.698333333334</v>
      </c>
      <c r="D128" s="110" t="s">
        <v>2470</v>
      </c>
      <c r="E128" s="133">
        <v>347</v>
      </c>
      <c r="F128" s="116" t="str">
        <f>VLOOKUP(E128,VIP!$A$2:$O13935,2,0)</f>
        <v>DRBR347</v>
      </c>
      <c r="G128" s="116" t="str">
        <f>VLOOKUP(E128,'LISTADO ATM'!$A$2:$B$897,2,0)</f>
        <v>ATM Patio de Colombia</v>
      </c>
      <c r="H128" s="116" t="str">
        <f>VLOOKUP(E128,VIP!$A$2:$O18818,7,FALSE)</f>
        <v>N/A</v>
      </c>
      <c r="I128" s="116" t="str">
        <f>VLOOKUP(E128,VIP!$A$2:$O10783,8,FALSE)</f>
        <v>N/A</v>
      </c>
      <c r="J128" s="116" t="str">
        <f>VLOOKUP(E128,VIP!$A$2:$O10733,8,FALSE)</f>
        <v>N/A</v>
      </c>
      <c r="K128" s="116" t="str">
        <f>VLOOKUP(E128,VIP!$A$2:$O14307,6,0)</f>
        <v>N/A</v>
      </c>
      <c r="L128" s="141" t="s">
        <v>2418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2418</v>
      </c>
    </row>
    <row r="129" spans="1:17" ht="18" x14ac:dyDescent="0.25">
      <c r="A129" s="116" t="str">
        <f>VLOOKUP(E129,'LISTADO ATM'!$A$2:$C$898,3,0)</f>
        <v>DISTRITO NACIONAL</v>
      </c>
      <c r="B129" s="137" t="s">
        <v>2739</v>
      </c>
      <c r="C129" s="110">
        <v>44374.748402777775</v>
      </c>
      <c r="D129" s="110" t="s">
        <v>2470</v>
      </c>
      <c r="E129" s="133">
        <v>755</v>
      </c>
      <c r="F129" s="116" t="str">
        <f>VLOOKUP(E129,VIP!$A$2:$O13928,2,0)</f>
        <v>DRBR755</v>
      </c>
      <c r="G129" s="116" t="str">
        <f>VLOOKUP(E129,'LISTADO ATM'!$A$2:$B$897,2,0)</f>
        <v xml:space="preserve">ATM Oficina Galería del Este (Plaza) </v>
      </c>
      <c r="H129" s="116" t="str">
        <f>VLOOKUP(E129,VIP!$A$2:$O18811,7,FALSE)</f>
        <v>Si</v>
      </c>
      <c r="I129" s="116" t="str">
        <f>VLOOKUP(E129,VIP!$A$2:$O10776,8,FALSE)</f>
        <v>Si</v>
      </c>
      <c r="J129" s="116" t="str">
        <f>VLOOKUP(E129,VIP!$A$2:$O10726,8,FALSE)</f>
        <v>Si</v>
      </c>
      <c r="K129" s="116" t="str">
        <f>VLOOKUP(E129,VIP!$A$2:$O14300,6,0)</f>
        <v>NO</v>
      </c>
      <c r="L129" s="141" t="s">
        <v>2418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2418</v>
      </c>
    </row>
    <row r="130" spans="1:17" ht="18" x14ac:dyDescent="0.25">
      <c r="A130" s="116" t="str">
        <f>VLOOKUP(E130,'LISTADO ATM'!$A$2:$C$898,3,0)</f>
        <v>DISTRITO NACIONAL</v>
      </c>
      <c r="B130" s="137" t="s">
        <v>2766</v>
      </c>
      <c r="C130" s="110">
        <v>44374.873935185184</v>
      </c>
      <c r="D130" s="110" t="s">
        <v>2449</v>
      </c>
      <c r="E130" s="133">
        <v>672</v>
      </c>
      <c r="F130" s="116" t="str">
        <f>VLOOKUP(E130,VIP!$A$2:$O13934,2,0)</f>
        <v>DRBR672</v>
      </c>
      <c r="G130" s="116" t="str">
        <f>VLOOKUP(E130,'LISTADO ATM'!$A$2:$B$897,2,0)</f>
        <v>ATM Destacamento Policía Nacional La Victoria</v>
      </c>
      <c r="H130" s="116" t="str">
        <f>VLOOKUP(E130,VIP!$A$2:$O18817,7,FALSE)</f>
        <v>Si</v>
      </c>
      <c r="I130" s="116" t="str">
        <f>VLOOKUP(E130,VIP!$A$2:$O10782,8,FALSE)</f>
        <v>Si</v>
      </c>
      <c r="J130" s="116" t="str">
        <f>VLOOKUP(E130,VIP!$A$2:$O10732,8,FALSE)</f>
        <v>Si</v>
      </c>
      <c r="K130" s="116" t="str">
        <f>VLOOKUP(E130,VIP!$A$2:$O14306,6,0)</f>
        <v>SI</v>
      </c>
      <c r="L130" s="141" t="s">
        <v>2418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2418</v>
      </c>
    </row>
    <row r="131" spans="1:17" ht="18" x14ac:dyDescent="0.25">
      <c r="A131" s="116" t="str">
        <f>VLOOKUP(E131,'LISTADO ATM'!$A$2:$C$898,3,0)</f>
        <v>DISTRITO NACIONAL</v>
      </c>
      <c r="B131" s="137" t="s">
        <v>2767</v>
      </c>
      <c r="C131" s="110">
        <v>44374.818726851852</v>
      </c>
      <c r="D131" s="110" t="s">
        <v>2470</v>
      </c>
      <c r="E131" s="133">
        <v>85</v>
      </c>
      <c r="F131" s="116" t="str">
        <f>VLOOKUP(E131,VIP!$A$2:$O13935,2,0)</f>
        <v>DRBR085</v>
      </c>
      <c r="G131" s="116" t="str">
        <f>VLOOKUP(E131,'LISTADO ATM'!$A$2:$B$897,2,0)</f>
        <v xml:space="preserve">ATM Oficina San Isidro (Fuerza Aérea) </v>
      </c>
      <c r="H131" s="116" t="str">
        <f>VLOOKUP(E131,VIP!$A$2:$O18818,7,FALSE)</f>
        <v>Si</v>
      </c>
      <c r="I131" s="116" t="str">
        <f>VLOOKUP(E131,VIP!$A$2:$O10783,8,FALSE)</f>
        <v>Si</v>
      </c>
      <c r="J131" s="116" t="str">
        <f>VLOOKUP(E131,VIP!$A$2:$O10733,8,FALSE)</f>
        <v>Si</v>
      </c>
      <c r="K131" s="116" t="str">
        <f>VLOOKUP(E131,VIP!$A$2:$O14307,6,0)</f>
        <v>NO</v>
      </c>
      <c r="L131" s="141" t="s">
        <v>2418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2418</v>
      </c>
    </row>
    <row r="132" spans="1:17" ht="18" x14ac:dyDescent="0.25">
      <c r="A132" s="116" t="str">
        <f>VLOOKUP(E132,'LISTADO ATM'!$A$2:$C$898,3,0)</f>
        <v>DISTRITO NACIONAL</v>
      </c>
      <c r="B132" s="137">
        <v>3335931601</v>
      </c>
      <c r="C132" s="110">
        <v>44371.642048611109</v>
      </c>
      <c r="D132" s="110" t="s">
        <v>2180</v>
      </c>
      <c r="E132" s="133">
        <v>648</v>
      </c>
      <c r="F132" s="116" t="str">
        <f>VLOOKUP(E132,VIP!$A$2:$O13932,2,0)</f>
        <v>DRBR190</v>
      </c>
      <c r="G132" s="116" t="str">
        <f>VLOOKUP(E132,'LISTADO ATM'!$A$2:$B$897,2,0)</f>
        <v xml:space="preserve">ATM Hermandad de Pensionados </v>
      </c>
      <c r="H132" s="116" t="str">
        <f>VLOOKUP(E132,VIP!$A$2:$O18893,7,FALSE)</f>
        <v>Si</v>
      </c>
      <c r="I132" s="116" t="str">
        <f>VLOOKUP(E132,VIP!$A$2:$O10858,8,FALSE)</f>
        <v>No</v>
      </c>
      <c r="J132" s="116" t="str">
        <f>VLOOKUP(E132,VIP!$A$2:$O10808,8,FALSE)</f>
        <v>No</v>
      </c>
      <c r="K132" s="116" t="str">
        <f>VLOOKUP(E132,VIP!$A$2:$O14382,6,0)</f>
        <v>NO</v>
      </c>
      <c r="L132" s="141" t="s">
        <v>2466</v>
      </c>
      <c r="M132" s="109" t="s">
        <v>2446</v>
      </c>
      <c r="N132" s="109" t="s">
        <v>2558</v>
      </c>
      <c r="O132" s="116" t="s">
        <v>2455</v>
      </c>
      <c r="P132" s="116"/>
      <c r="Q132" s="109" t="s">
        <v>2466</v>
      </c>
    </row>
    <row r="133" spans="1:17" ht="18" x14ac:dyDescent="0.25">
      <c r="A133" s="116" t="str">
        <f>VLOOKUP(E133,'LISTADO ATM'!$A$2:$C$898,3,0)</f>
        <v>SUR</v>
      </c>
      <c r="B133" s="137">
        <v>3335933082</v>
      </c>
      <c r="C133" s="110">
        <v>44372.730636574073</v>
      </c>
      <c r="D133" s="110" t="s">
        <v>2180</v>
      </c>
      <c r="E133" s="133">
        <v>584</v>
      </c>
      <c r="F133" s="116" t="str">
        <f>VLOOKUP(E133,VIP!$A$2:$O13934,2,0)</f>
        <v>DRBR404</v>
      </c>
      <c r="G133" s="116" t="str">
        <f>VLOOKUP(E133,'LISTADO ATM'!$A$2:$B$897,2,0)</f>
        <v xml:space="preserve">ATM Oficina San Cristóbal I </v>
      </c>
      <c r="H133" s="116" t="str">
        <f>VLOOKUP(E133,VIP!$A$2:$O18895,7,FALSE)</f>
        <v>Si</v>
      </c>
      <c r="I133" s="116" t="str">
        <f>VLOOKUP(E133,VIP!$A$2:$O10860,8,FALSE)</f>
        <v>Si</v>
      </c>
      <c r="J133" s="116" t="str">
        <f>VLOOKUP(E133,VIP!$A$2:$O10810,8,FALSE)</f>
        <v>Si</v>
      </c>
      <c r="K133" s="116" t="str">
        <f>VLOOKUP(E133,VIP!$A$2:$O14384,6,0)</f>
        <v>SI</v>
      </c>
      <c r="L133" s="141" t="s">
        <v>2466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2466</v>
      </c>
    </row>
    <row r="134" spans="1:17" ht="18" x14ac:dyDescent="0.25">
      <c r="A134" s="116" t="str">
        <f>VLOOKUP(E134,'LISTADO ATM'!$A$2:$C$898,3,0)</f>
        <v>DISTRITO NACIONAL</v>
      </c>
      <c r="B134" s="137">
        <v>3335933096</v>
      </c>
      <c r="C134" s="110">
        <v>44372.747569444444</v>
      </c>
      <c r="D134" s="110" t="s">
        <v>2180</v>
      </c>
      <c r="E134" s="133">
        <v>407</v>
      </c>
      <c r="F134" s="116" t="str">
        <f>VLOOKUP(E134,VIP!$A$2:$O13929,2,0)</f>
        <v>DRBR407</v>
      </c>
      <c r="G134" s="116" t="str">
        <f>VLOOKUP(E134,'LISTADO ATM'!$A$2:$B$897,2,0)</f>
        <v xml:space="preserve">ATM Multicentro La Sirena Villa Mella </v>
      </c>
      <c r="H134" s="116" t="str">
        <f>VLOOKUP(E134,VIP!$A$2:$O18890,7,FALSE)</f>
        <v>Si</v>
      </c>
      <c r="I134" s="116" t="str">
        <f>VLOOKUP(E134,VIP!$A$2:$O10855,8,FALSE)</f>
        <v>Si</v>
      </c>
      <c r="J134" s="116" t="str">
        <f>VLOOKUP(E134,VIP!$A$2:$O10805,8,FALSE)</f>
        <v>Si</v>
      </c>
      <c r="K134" s="116" t="str">
        <f>VLOOKUP(E134,VIP!$A$2:$O14379,6,0)</f>
        <v>NO</v>
      </c>
      <c r="L134" s="141" t="s">
        <v>2466</v>
      </c>
      <c r="M134" s="109" t="s">
        <v>2446</v>
      </c>
      <c r="N134" s="109" t="s">
        <v>2453</v>
      </c>
      <c r="O134" s="116" t="s">
        <v>2455</v>
      </c>
      <c r="P134" s="116"/>
      <c r="Q134" s="109" t="s">
        <v>2466</v>
      </c>
    </row>
    <row r="135" spans="1:17" ht="18" x14ac:dyDescent="0.25">
      <c r="A135" s="116" t="str">
        <f>VLOOKUP(E135,'LISTADO ATM'!$A$2:$C$898,3,0)</f>
        <v>NORTE</v>
      </c>
      <c r="B135" s="137" t="s">
        <v>2657</v>
      </c>
      <c r="C135" s="110">
        <v>44373.580972222226</v>
      </c>
      <c r="D135" s="110" t="s">
        <v>2181</v>
      </c>
      <c r="E135" s="133">
        <v>332</v>
      </c>
      <c r="F135" s="116" t="str">
        <f>VLOOKUP(E135,VIP!$A$2:$O13975,2,0)</f>
        <v>DRBR332</v>
      </c>
      <c r="G135" s="116" t="str">
        <f>VLOOKUP(E135,'LISTADO ATM'!$A$2:$B$897,2,0)</f>
        <v>ATM Estación Sigma (Cotuí)</v>
      </c>
      <c r="H135" s="116" t="str">
        <f>VLOOKUP(E135,VIP!$A$2:$O18936,7,FALSE)</f>
        <v>Si</v>
      </c>
      <c r="I135" s="116" t="str">
        <f>VLOOKUP(E135,VIP!$A$2:$O10901,8,FALSE)</f>
        <v>Si</v>
      </c>
      <c r="J135" s="116" t="str">
        <f>VLOOKUP(E135,VIP!$A$2:$O10851,8,FALSE)</f>
        <v>Si</v>
      </c>
      <c r="K135" s="116" t="str">
        <f>VLOOKUP(E135,VIP!$A$2:$O14425,6,0)</f>
        <v>NO</v>
      </c>
      <c r="L135" s="141" t="s">
        <v>2466</v>
      </c>
      <c r="M135" s="109" t="s">
        <v>2446</v>
      </c>
      <c r="N135" s="109" t="s">
        <v>2453</v>
      </c>
      <c r="O135" s="116" t="s">
        <v>2585</v>
      </c>
      <c r="P135" s="116"/>
      <c r="Q135" s="109" t="s">
        <v>2466</v>
      </c>
    </row>
    <row r="136" spans="1:17" ht="18" x14ac:dyDescent="0.25">
      <c r="A136" s="116" t="str">
        <f>VLOOKUP(E136,'LISTADO ATM'!$A$2:$C$898,3,0)</f>
        <v>NORTE</v>
      </c>
      <c r="B136" s="137" t="s">
        <v>2715</v>
      </c>
      <c r="C136" s="110">
        <v>44374.325787037036</v>
      </c>
      <c r="D136" s="110" t="s">
        <v>2181</v>
      </c>
      <c r="E136" s="133">
        <v>380</v>
      </c>
      <c r="F136" s="116" t="str">
        <f>VLOOKUP(E136,VIP!$A$2:$O13927,2,0)</f>
        <v>DRBR380</v>
      </c>
      <c r="G136" s="116" t="str">
        <f>VLOOKUP(E136,'LISTADO ATM'!$A$2:$B$897,2,0)</f>
        <v xml:space="preserve">ATM Oficina Navarrete </v>
      </c>
      <c r="H136" s="116" t="str">
        <f>VLOOKUP(E136,VIP!$A$2:$O18810,7,FALSE)</f>
        <v>Si</v>
      </c>
      <c r="I136" s="116" t="str">
        <f>VLOOKUP(E136,VIP!$A$2:$O10775,8,FALSE)</f>
        <v>Si</v>
      </c>
      <c r="J136" s="116" t="str">
        <f>VLOOKUP(E136,VIP!$A$2:$O10725,8,FALSE)</f>
        <v>Si</v>
      </c>
      <c r="K136" s="116" t="str">
        <f>VLOOKUP(E136,VIP!$A$2:$O14299,6,0)</f>
        <v>NO</v>
      </c>
      <c r="L136" s="141" t="s">
        <v>2466</v>
      </c>
      <c r="M136" s="109" t="s">
        <v>2446</v>
      </c>
      <c r="N136" s="109" t="s">
        <v>2453</v>
      </c>
      <c r="O136" s="116" t="s">
        <v>2567</v>
      </c>
      <c r="P136" s="116"/>
      <c r="Q136" s="109" t="s">
        <v>2466</v>
      </c>
    </row>
    <row r="137" spans="1:17" ht="18" x14ac:dyDescent="0.25">
      <c r="A137" s="116" t="str">
        <f>VLOOKUP(E137,'LISTADO ATM'!$A$2:$C$898,3,0)</f>
        <v>SUR</v>
      </c>
      <c r="B137" s="137" t="s">
        <v>2732</v>
      </c>
      <c r="C137" s="110">
        <v>44374.538171296299</v>
      </c>
      <c r="D137" s="110" t="s">
        <v>2180</v>
      </c>
      <c r="E137" s="133">
        <v>584</v>
      </c>
      <c r="F137" s="116" t="str">
        <f>VLOOKUP(E137,VIP!$A$2:$O13933,2,0)</f>
        <v>DRBR404</v>
      </c>
      <c r="G137" s="116" t="str">
        <f>VLOOKUP(E137,'LISTADO ATM'!$A$2:$B$897,2,0)</f>
        <v xml:space="preserve">ATM Oficina San Cristóbal I </v>
      </c>
      <c r="H137" s="116" t="str">
        <f>VLOOKUP(E137,VIP!$A$2:$O18816,7,FALSE)</f>
        <v>Si</v>
      </c>
      <c r="I137" s="116" t="str">
        <f>VLOOKUP(E137,VIP!$A$2:$O10781,8,FALSE)</f>
        <v>Si</v>
      </c>
      <c r="J137" s="116" t="str">
        <f>VLOOKUP(E137,VIP!$A$2:$O10731,8,FALSE)</f>
        <v>Si</v>
      </c>
      <c r="K137" s="116" t="str">
        <f>VLOOKUP(E137,VIP!$A$2:$O14305,6,0)</f>
        <v>SI</v>
      </c>
      <c r="L137" s="141" t="s">
        <v>2466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2735</v>
      </c>
    </row>
    <row r="138" spans="1:17" ht="18" x14ac:dyDescent="0.25">
      <c r="A138" s="116" t="str">
        <f>VLOOKUP(E138,'LISTADO ATM'!$A$2:$C$898,3,0)</f>
        <v>NORTE</v>
      </c>
      <c r="B138" s="137" t="s">
        <v>2731</v>
      </c>
      <c r="C138" s="110">
        <v>44374.567349537036</v>
      </c>
      <c r="D138" s="110" t="s">
        <v>2180</v>
      </c>
      <c r="E138" s="133">
        <v>358</v>
      </c>
      <c r="F138" s="116" t="str">
        <f>VLOOKUP(E138,VIP!$A$2:$O13932,2,0)</f>
        <v>DRBR358</v>
      </c>
      <c r="G138" s="116" t="str">
        <f>VLOOKUP(E138,'LISTADO ATM'!$A$2:$B$897,2,0)</f>
        <v>ATM Ayuntamiento Cevico</v>
      </c>
      <c r="H138" s="116" t="str">
        <f>VLOOKUP(E138,VIP!$A$2:$O18815,7,FALSE)</f>
        <v>Si</v>
      </c>
      <c r="I138" s="116" t="str">
        <f>VLOOKUP(E138,VIP!$A$2:$O10780,8,FALSE)</f>
        <v>Si</v>
      </c>
      <c r="J138" s="116" t="str">
        <f>VLOOKUP(E138,VIP!$A$2:$O10730,8,FALSE)</f>
        <v>Si</v>
      </c>
      <c r="K138" s="116" t="str">
        <f>VLOOKUP(E138,VIP!$A$2:$O14304,6,0)</f>
        <v>NO</v>
      </c>
      <c r="L138" s="141" t="s">
        <v>2466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2466</v>
      </c>
    </row>
    <row r="139" spans="1:17" ht="18" x14ac:dyDescent="0.25">
      <c r="A139" s="116" t="str">
        <f>VLOOKUP(E139,'LISTADO ATM'!$A$2:$C$898,3,0)</f>
        <v>NORTE</v>
      </c>
      <c r="B139" s="137" t="s">
        <v>2730</v>
      </c>
      <c r="C139" s="110">
        <v>44374.569444444445</v>
      </c>
      <c r="D139" s="110" t="s">
        <v>2181</v>
      </c>
      <c r="E139" s="133">
        <v>869</v>
      </c>
      <c r="F139" s="116" t="str">
        <f>VLOOKUP(E139,VIP!$A$2:$O13931,2,0)</f>
        <v>DRBR869</v>
      </c>
      <c r="G139" s="116" t="str">
        <f>VLOOKUP(E139,'LISTADO ATM'!$A$2:$B$897,2,0)</f>
        <v xml:space="preserve">ATM Estación Isla La Cueva (Cotuí) </v>
      </c>
      <c r="H139" s="116" t="str">
        <f>VLOOKUP(E139,VIP!$A$2:$O18814,7,FALSE)</f>
        <v>Si</v>
      </c>
      <c r="I139" s="116" t="str">
        <f>VLOOKUP(E139,VIP!$A$2:$O10779,8,FALSE)</f>
        <v>Si</v>
      </c>
      <c r="J139" s="116" t="str">
        <f>VLOOKUP(E139,VIP!$A$2:$O10729,8,FALSE)</f>
        <v>Si</v>
      </c>
      <c r="K139" s="116" t="str">
        <f>VLOOKUP(E139,VIP!$A$2:$O14303,6,0)</f>
        <v>NO</v>
      </c>
      <c r="L139" s="141" t="s">
        <v>2466</v>
      </c>
      <c r="M139" s="109" t="s">
        <v>2446</v>
      </c>
      <c r="N139" s="109" t="s">
        <v>2453</v>
      </c>
      <c r="O139" s="116" t="s">
        <v>2567</v>
      </c>
      <c r="P139" s="116"/>
      <c r="Q139" s="109" t="s">
        <v>2466</v>
      </c>
    </row>
    <row r="140" spans="1:17" ht="18" x14ac:dyDescent="0.25">
      <c r="A140" s="116" t="str">
        <f>VLOOKUP(E140,'LISTADO ATM'!$A$2:$C$898,3,0)</f>
        <v>DISTRITO NACIONAL</v>
      </c>
      <c r="B140" s="137" t="s">
        <v>2744</v>
      </c>
      <c r="C140" s="110">
        <v>44374.738645833335</v>
      </c>
      <c r="D140" s="110" t="s">
        <v>2180</v>
      </c>
      <c r="E140" s="133">
        <v>406</v>
      </c>
      <c r="F140" s="116" t="str">
        <f>VLOOKUP(E140,VIP!$A$2:$O13933,2,0)</f>
        <v>DRBR406</v>
      </c>
      <c r="G140" s="116" t="str">
        <f>VLOOKUP(E140,'LISTADO ATM'!$A$2:$B$897,2,0)</f>
        <v xml:space="preserve">ATM UNP Plaza Lama Máximo Gómez </v>
      </c>
      <c r="H140" s="116" t="str">
        <f>VLOOKUP(E140,VIP!$A$2:$O18816,7,FALSE)</f>
        <v>Si</v>
      </c>
      <c r="I140" s="116" t="str">
        <f>VLOOKUP(E140,VIP!$A$2:$O10781,8,FALSE)</f>
        <v>Si</v>
      </c>
      <c r="J140" s="116" t="str">
        <f>VLOOKUP(E140,VIP!$A$2:$O10731,8,FALSE)</f>
        <v>Si</v>
      </c>
      <c r="K140" s="116" t="str">
        <f>VLOOKUP(E140,VIP!$A$2:$O14305,6,0)</f>
        <v>SI</v>
      </c>
      <c r="L140" s="141" t="s">
        <v>2466</v>
      </c>
      <c r="M140" s="109" t="s">
        <v>2446</v>
      </c>
      <c r="N140" s="109" t="s">
        <v>2453</v>
      </c>
      <c r="O140" s="116" t="s">
        <v>2455</v>
      </c>
      <c r="P140" s="116"/>
      <c r="Q140" s="109" t="s">
        <v>2466</v>
      </c>
    </row>
    <row r="141" spans="1:17" ht="18" x14ac:dyDescent="0.25">
      <c r="A141" s="116" t="str">
        <f>VLOOKUP(E141,'LISTADO ATM'!$A$2:$C$898,3,0)</f>
        <v>NORTE</v>
      </c>
      <c r="B141" s="137" t="s">
        <v>2743</v>
      </c>
      <c r="C141" s="110">
        <v>44374.739930555559</v>
      </c>
      <c r="D141" s="110" t="s">
        <v>2181</v>
      </c>
      <c r="E141" s="133">
        <v>228</v>
      </c>
      <c r="F141" s="116" t="str">
        <f>VLOOKUP(E141,VIP!$A$2:$O13932,2,0)</f>
        <v>DRBR228</v>
      </c>
      <c r="G141" s="116" t="str">
        <f>VLOOKUP(E141,'LISTADO ATM'!$A$2:$B$897,2,0)</f>
        <v xml:space="preserve">ATM Oficina SAJOMA </v>
      </c>
      <c r="H141" s="116" t="str">
        <f>VLOOKUP(E141,VIP!$A$2:$O18815,7,FALSE)</f>
        <v>Si</v>
      </c>
      <c r="I141" s="116" t="str">
        <f>VLOOKUP(E141,VIP!$A$2:$O10780,8,FALSE)</f>
        <v>Si</v>
      </c>
      <c r="J141" s="116" t="str">
        <f>VLOOKUP(E141,VIP!$A$2:$O10730,8,FALSE)</f>
        <v>Si</v>
      </c>
      <c r="K141" s="116" t="str">
        <f>VLOOKUP(E141,VIP!$A$2:$O14304,6,0)</f>
        <v>NO</v>
      </c>
      <c r="L141" s="141" t="s">
        <v>2466</v>
      </c>
      <c r="M141" s="109" t="s">
        <v>2446</v>
      </c>
      <c r="N141" s="109" t="s">
        <v>2453</v>
      </c>
      <c r="O141" s="116" t="s">
        <v>2567</v>
      </c>
      <c r="P141" s="116"/>
      <c r="Q141" s="109" t="s">
        <v>2466</v>
      </c>
    </row>
    <row r="142" spans="1:17" ht="18" x14ac:dyDescent="0.25">
      <c r="A142" s="116" t="str">
        <f>VLOOKUP(E142,'LISTADO ATM'!$A$2:$C$898,3,0)</f>
        <v>ESTE</v>
      </c>
      <c r="B142" s="137" t="s">
        <v>2758</v>
      </c>
      <c r="C142" s="110">
        <v>44374.929942129631</v>
      </c>
      <c r="D142" s="110" t="s">
        <v>2180</v>
      </c>
      <c r="E142" s="133">
        <v>462</v>
      </c>
      <c r="F142" s="116" t="str">
        <f>VLOOKUP(E142,VIP!$A$2:$O13926,2,0)</f>
        <v>DRBR462</v>
      </c>
      <c r="G142" s="116" t="str">
        <f>VLOOKUP(E142,'LISTADO ATM'!$A$2:$B$897,2,0)</f>
        <v>ATM Agrocafe Del Caribe</v>
      </c>
      <c r="H142" s="116" t="str">
        <f>VLOOKUP(E142,VIP!$A$2:$O18809,7,FALSE)</f>
        <v>Si</v>
      </c>
      <c r="I142" s="116" t="str">
        <f>VLOOKUP(E142,VIP!$A$2:$O10774,8,FALSE)</f>
        <v>Si</v>
      </c>
      <c r="J142" s="116" t="str">
        <f>VLOOKUP(E142,VIP!$A$2:$O10724,8,FALSE)</f>
        <v>Si</v>
      </c>
      <c r="K142" s="116" t="str">
        <f>VLOOKUP(E142,VIP!$A$2:$O14298,6,0)</f>
        <v>NO</v>
      </c>
      <c r="L142" s="141" t="s">
        <v>2466</v>
      </c>
      <c r="M142" s="109" t="s">
        <v>2446</v>
      </c>
      <c r="N142" s="109" t="s">
        <v>2453</v>
      </c>
      <c r="O142" s="116" t="s">
        <v>2455</v>
      </c>
      <c r="P142" s="116"/>
      <c r="Q142" s="109" t="s">
        <v>2466</v>
      </c>
    </row>
    <row r="143" spans="1:17" ht="18" x14ac:dyDescent="0.25">
      <c r="A143" s="116" t="str">
        <f>VLOOKUP(E143,'LISTADO ATM'!$A$2:$C$898,3,0)</f>
        <v>ESTE</v>
      </c>
      <c r="B143" s="137" t="s">
        <v>2761</v>
      </c>
      <c r="C143" s="110">
        <v>44374.882048611114</v>
      </c>
      <c r="D143" s="110" t="s">
        <v>2180</v>
      </c>
      <c r="E143" s="133">
        <v>843</v>
      </c>
      <c r="F143" s="116" t="str">
        <f>VLOOKUP(E143,VIP!$A$2:$O13929,2,0)</f>
        <v>DRBR843</v>
      </c>
      <c r="G143" s="116" t="str">
        <f>VLOOKUP(E143,'LISTADO ATM'!$A$2:$B$897,2,0)</f>
        <v xml:space="preserve">ATM Oficina Romana Centro </v>
      </c>
      <c r="H143" s="116" t="str">
        <f>VLOOKUP(E143,VIP!$A$2:$O18812,7,FALSE)</f>
        <v>Si</v>
      </c>
      <c r="I143" s="116" t="str">
        <f>VLOOKUP(E143,VIP!$A$2:$O10777,8,FALSE)</f>
        <v>Si</v>
      </c>
      <c r="J143" s="116" t="str">
        <f>VLOOKUP(E143,VIP!$A$2:$O10727,8,FALSE)</f>
        <v>Si</v>
      </c>
      <c r="K143" s="116" t="str">
        <f>VLOOKUP(E143,VIP!$A$2:$O14301,6,0)</f>
        <v>NO</v>
      </c>
      <c r="L143" s="141" t="s">
        <v>2466</v>
      </c>
      <c r="M143" s="109" t="s">
        <v>2446</v>
      </c>
      <c r="N143" s="109" t="s">
        <v>2453</v>
      </c>
      <c r="O143" s="116" t="s">
        <v>2455</v>
      </c>
      <c r="P143" s="116"/>
      <c r="Q143" s="109" t="s">
        <v>2466</v>
      </c>
    </row>
    <row r="144" spans="1:17" ht="18" x14ac:dyDescent="0.25">
      <c r="A144" s="116" t="str">
        <f>VLOOKUP(E144,'LISTADO ATM'!$A$2:$C$898,3,0)</f>
        <v>DISTRITO NACIONAL</v>
      </c>
      <c r="B144" s="137" t="s">
        <v>2762</v>
      </c>
      <c r="C144" s="110">
        <v>44374.880057870374</v>
      </c>
      <c r="D144" s="110" t="s">
        <v>2180</v>
      </c>
      <c r="E144" s="133">
        <v>622</v>
      </c>
      <c r="F144" s="116" t="str">
        <f>VLOOKUP(E144,VIP!$A$2:$O13930,2,0)</f>
        <v>DRBR622</v>
      </c>
      <c r="G144" s="116" t="str">
        <f>VLOOKUP(E144,'LISTADO ATM'!$A$2:$B$897,2,0)</f>
        <v xml:space="preserve">ATM Ayuntamiento D.N. </v>
      </c>
      <c r="H144" s="116" t="str">
        <f>VLOOKUP(E144,VIP!$A$2:$O18813,7,FALSE)</f>
        <v>Si</v>
      </c>
      <c r="I144" s="116" t="str">
        <f>VLOOKUP(E144,VIP!$A$2:$O10778,8,FALSE)</f>
        <v>Si</v>
      </c>
      <c r="J144" s="116" t="str">
        <f>VLOOKUP(E144,VIP!$A$2:$O10728,8,FALSE)</f>
        <v>Si</v>
      </c>
      <c r="K144" s="116" t="str">
        <f>VLOOKUP(E144,VIP!$A$2:$O14302,6,0)</f>
        <v>NO</v>
      </c>
      <c r="L144" s="141" t="s">
        <v>2466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2466</v>
      </c>
    </row>
    <row r="145" spans="1:17" ht="18" x14ac:dyDescent="0.25">
      <c r="A145" s="116" t="str">
        <f>VLOOKUP(E145,'LISTADO ATM'!$A$2:$C$898,3,0)</f>
        <v>DISTRITO NACIONAL</v>
      </c>
      <c r="B145" s="137" t="s">
        <v>2764</v>
      </c>
      <c r="C145" s="110">
        <v>44374.878229166665</v>
      </c>
      <c r="D145" s="110" t="s">
        <v>2180</v>
      </c>
      <c r="E145" s="133">
        <v>648</v>
      </c>
      <c r="F145" s="116" t="str">
        <f>VLOOKUP(E145,VIP!$A$2:$O13932,2,0)</f>
        <v>DRBR190</v>
      </c>
      <c r="G145" s="116" t="str">
        <f>VLOOKUP(E145,'LISTADO ATM'!$A$2:$B$897,2,0)</f>
        <v xml:space="preserve">ATM Hermandad de Pensionados </v>
      </c>
      <c r="H145" s="116" t="str">
        <f>VLOOKUP(E145,VIP!$A$2:$O18815,7,FALSE)</f>
        <v>Si</v>
      </c>
      <c r="I145" s="116" t="str">
        <f>VLOOKUP(E145,VIP!$A$2:$O10780,8,FALSE)</f>
        <v>No</v>
      </c>
      <c r="J145" s="116" t="str">
        <f>VLOOKUP(E145,VIP!$A$2:$O10730,8,FALSE)</f>
        <v>No</v>
      </c>
      <c r="K145" s="116" t="str">
        <f>VLOOKUP(E145,VIP!$A$2:$O14304,6,0)</f>
        <v>NO</v>
      </c>
      <c r="L145" s="141" t="s">
        <v>2466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2466</v>
      </c>
    </row>
    <row r="146" spans="1:17" ht="18" x14ac:dyDescent="0.25">
      <c r="A146" s="116" t="str">
        <f>VLOOKUP(E146,'LISTADO ATM'!$A$2:$C$898,3,0)</f>
        <v>DISTRITO NACIONAL</v>
      </c>
      <c r="B146" s="137" t="s">
        <v>2725</v>
      </c>
      <c r="C146" s="110">
        <v>44374.609699074077</v>
      </c>
      <c r="D146" s="110" t="s">
        <v>2180</v>
      </c>
      <c r="E146" s="133">
        <v>540</v>
      </c>
      <c r="F146" s="116" t="str">
        <f>VLOOKUP(E146,VIP!$A$2:$O13926,2,0)</f>
        <v>DRBR540</v>
      </c>
      <c r="G146" s="116" t="str">
        <f>VLOOKUP(E146,'LISTADO ATM'!$A$2:$B$897,2,0)</f>
        <v xml:space="preserve">ATM Autoservicio Sambil I </v>
      </c>
      <c r="H146" s="116" t="str">
        <f>VLOOKUP(E146,VIP!$A$2:$O18809,7,FALSE)</f>
        <v>Si</v>
      </c>
      <c r="I146" s="116" t="str">
        <f>VLOOKUP(E146,VIP!$A$2:$O10774,8,FALSE)</f>
        <v>Si</v>
      </c>
      <c r="J146" s="116" t="str">
        <f>VLOOKUP(E146,VIP!$A$2:$O10724,8,FALSE)</f>
        <v>Si</v>
      </c>
      <c r="K146" s="116" t="str">
        <f>VLOOKUP(E146,VIP!$A$2:$O14298,6,0)</f>
        <v>NO</v>
      </c>
      <c r="L146" s="141" t="s">
        <v>2733</v>
      </c>
      <c r="M146" s="109" t="s">
        <v>2446</v>
      </c>
      <c r="N146" s="109" t="s">
        <v>2453</v>
      </c>
      <c r="O146" s="116" t="s">
        <v>2455</v>
      </c>
      <c r="P146" s="116"/>
      <c r="Q146" s="109" t="s">
        <v>2733</v>
      </c>
    </row>
  </sheetData>
  <autoFilter ref="A4:Q4">
    <sortState ref="A5:Q14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47:B1048576">
    <cfRule type="duplicateValues" dxfId="434" priority="131286"/>
  </conditionalFormatting>
  <conditionalFormatting sqref="B85:B102 B5:B61 B147:B1048576">
    <cfRule type="duplicateValues" dxfId="433" priority="131296"/>
  </conditionalFormatting>
  <conditionalFormatting sqref="B85:B102 B1:B61 B147:B1048576">
    <cfRule type="duplicateValues" dxfId="432" priority="712"/>
    <cfRule type="duplicateValues" dxfId="431" priority="713"/>
    <cfRule type="duplicateValues" dxfId="430" priority="714"/>
  </conditionalFormatting>
  <conditionalFormatting sqref="E85:E102 E1:E61 E147:E1048576">
    <cfRule type="duplicateValues" dxfId="429" priority="132317"/>
    <cfRule type="duplicateValues" dxfId="428" priority="132318"/>
  </conditionalFormatting>
  <conditionalFormatting sqref="E85:E102 E1:E61 E147:E1048576">
    <cfRule type="duplicateValues" dxfId="427" priority="132323"/>
    <cfRule type="duplicateValues" dxfId="426" priority="132324"/>
    <cfRule type="duplicateValues" dxfId="425" priority="132325"/>
  </conditionalFormatting>
  <conditionalFormatting sqref="E85:E102 E1:E61 E147:E1048576">
    <cfRule type="duplicateValues" dxfId="424" priority="132332"/>
  </conditionalFormatting>
  <conditionalFormatting sqref="E85:E102 E5:E61 E147:E1048576">
    <cfRule type="duplicateValues" dxfId="423" priority="132335"/>
  </conditionalFormatting>
  <conditionalFormatting sqref="E85:E102 E147:E1048576">
    <cfRule type="duplicateValues" dxfId="422" priority="512"/>
  </conditionalFormatting>
  <conditionalFormatting sqref="B85:B102 B147:B1048576">
    <cfRule type="duplicateValues" dxfId="421" priority="511"/>
  </conditionalFormatting>
  <conditionalFormatting sqref="E85:E102 E147:E1048576">
    <cfRule type="duplicateValues" dxfId="420" priority="483"/>
  </conditionalFormatting>
  <conditionalFormatting sqref="B85:B102 B147:B1048576">
    <cfRule type="duplicateValues" dxfId="419" priority="482"/>
  </conditionalFormatting>
  <conditionalFormatting sqref="B78:B102">
    <cfRule type="duplicateValues" dxfId="418" priority="438"/>
  </conditionalFormatting>
  <conditionalFormatting sqref="B78:B102">
    <cfRule type="duplicateValues" dxfId="417" priority="437"/>
  </conditionalFormatting>
  <conditionalFormatting sqref="B78:B102">
    <cfRule type="duplicateValues" dxfId="416" priority="434"/>
    <cfRule type="duplicateValues" dxfId="415" priority="435"/>
    <cfRule type="duplicateValues" dxfId="414" priority="436"/>
  </conditionalFormatting>
  <conditionalFormatting sqref="E78:E102">
    <cfRule type="duplicateValues" dxfId="413" priority="432"/>
    <cfRule type="duplicateValues" dxfId="412" priority="433"/>
  </conditionalFormatting>
  <conditionalFormatting sqref="E78:E102">
    <cfRule type="duplicateValues" dxfId="411" priority="429"/>
    <cfRule type="duplicateValues" dxfId="410" priority="430"/>
    <cfRule type="duplicateValues" dxfId="409" priority="431"/>
  </conditionalFormatting>
  <conditionalFormatting sqref="E78:E102">
    <cfRule type="duplicateValues" dxfId="408" priority="428"/>
  </conditionalFormatting>
  <conditionalFormatting sqref="E78:E102">
    <cfRule type="duplicateValues" dxfId="407" priority="427"/>
  </conditionalFormatting>
  <conditionalFormatting sqref="E78:E102">
    <cfRule type="duplicateValues" dxfId="406" priority="426"/>
  </conditionalFormatting>
  <conditionalFormatting sqref="B78:B102">
    <cfRule type="duplicateValues" dxfId="405" priority="425"/>
  </conditionalFormatting>
  <conditionalFormatting sqref="B78:B102">
    <cfRule type="duplicateValues" dxfId="404" priority="424"/>
  </conditionalFormatting>
  <conditionalFormatting sqref="B78:B102">
    <cfRule type="duplicateValues" dxfId="403" priority="423"/>
  </conditionalFormatting>
  <conditionalFormatting sqref="B78:B102">
    <cfRule type="duplicateValues" dxfId="402" priority="422"/>
  </conditionalFormatting>
  <conditionalFormatting sqref="B78:B102">
    <cfRule type="duplicateValues" dxfId="401" priority="419"/>
    <cfRule type="duplicateValues" dxfId="400" priority="420"/>
    <cfRule type="duplicateValues" dxfId="399" priority="421"/>
  </conditionalFormatting>
  <conditionalFormatting sqref="B78:B102">
    <cfRule type="duplicateValues" dxfId="398" priority="418"/>
  </conditionalFormatting>
  <conditionalFormatting sqref="E78:E102">
    <cfRule type="duplicateValues" dxfId="397" priority="416"/>
    <cfRule type="duplicateValues" dxfId="396" priority="417"/>
  </conditionalFormatting>
  <conditionalFormatting sqref="E78:E102">
    <cfRule type="duplicateValues" dxfId="395" priority="413"/>
    <cfRule type="duplicateValues" dxfId="394" priority="414"/>
    <cfRule type="duplicateValues" dxfId="393" priority="415"/>
  </conditionalFormatting>
  <conditionalFormatting sqref="E78:E102">
    <cfRule type="duplicateValues" dxfId="392" priority="412"/>
  </conditionalFormatting>
  <conditionalFormatting sqref="E78:E102">
    <cfRule type="duplicateValues" dxfId="391" priority="411"/>
  </conditionalFormatting>
  <conditionalFormatting sqref="E78:E102">
    <cfRule type="duplicateValues" dxfId="390" priority="410"/>
  </conditionalFormatting>
  <conditionalFormatting sqref="B78:B102">
    <cfRule type="duplicateValues" dxfId="389" priority="409"/>
  </conditionalFormatting>
  <conditionalFormatting sqref="B78:B102">
    <cfRule type="duplicateValues" dxfId="388" priority="406"/>
    <cfRule type="duplicateValues" dxfId="387" priority="407"/>
    <cfRule type="duplicateValues" dxfId="386" priority="408"/>
  </conditionalFormatting>
  <conditionalFormatting sqref="E78:E102">
    <cfRule type="duplicateValues" dxfId="385" priority="405"/>
  </conditionalFormatting>
  <conditionalFormatting sqref="E78:E102">
    <cfRule type="duplicateValues" dxfId="384" priority="403"/>
    <cfRule type="duplicateValues" dxfId="383" priority="404"/>
  </conditionalFormatting>
  <conditionalFormatting sqref="E78:E102">
    <cfRule type="duplicateValues" dxfId="382" priority="400"/>
    <cfRule type="duplicateValues" dxfId="381" priority="401"/>
    <cfRule type="duplicateValues" dxfId="380" priority="402"/>
  </conditionalFormatting>
  <conditionalFormatting sqref="E78:E102">
    <cfRule type="duplicateValues" dxfId="379" priority="399"/>
  </conditionalFormatting>
  <conditionalFormatting sqref="B78:B102">
    <cfRule type="duplicateValues" dxfId="378" priority="398"/>
  </conditionalFormatting>
  <conditionalFormatting sqref="E78:E102">
    <cfRule type="duplicateValues" dxfId="377" priority="397"/>
  </conditionalFormatting>
  <conditionalFormatting sqref="B78:B102">
    <cfRule type="duplicateValues" dxfId="376" priority="396"/>
  </conditionalFormatting>
  <conditionalFormatting sqref="B5:B61">
    <cfRule type="duplicateValues" dxfId="375" priority="133135"/>
  </conditionalFormatting>
  <conditionalFormatting sqref="B5:B61">
    <cfRule type="duplicateValues" dxfId="374" priority="133137"/>
    <cfRule type="duplicateValues" dxfId="373" priority="133138"/>
    <cfRule type="duplicateValues" dxfId="372" priority="133139"/>
  </conditionalFormatting>
  <conditionalFormatting sqref="E5:E61">
    <cfRule type="duplicateValues" dxfId="371" priority="133143"/>
    <cfRule type="duplicateValues" dxfId="370" priority="133144"/>
  </conditionalFormatting>
  <conditionalFormatting sqref="E5:E61">
    <cfRule type="duplicateValues" dxfId="369" priority="133147"/>
    <cfRule type="duplicateValues" dxfId="368" priority="133148"/>
    <cfRule type="duplicateValues" dxfId="367" priority="133149"/>
  </conditionalFormatting>
  <conditionalFormatting sqref="E5:E61">
    <cfRule type="duplicateValues" dxfId="366" priority="133153"/>
  </conditionalFormatting>
  <conditionalFormatting sqref="B62:B77">
    <cfRule type="duplicateValues" dxfId="365" priority="133166"/>
  </conditionalFormatting>
  <conditionalFormatting sqref="B62:B77">
    <cfRule type="duplicateValues" dxfId="364" priority="133168"/>
    <cfRule type="duplicateValues" dxfId="363" priority="133169"/>
    <cfRule type="duplicateValues" dxfId="362" priority="133170"/>
  </conditionalFormatting>
  <conditionalFormatting sqref="E62:E77">
    <cfRule type="duplicateValues" dxfId="361" priority="133174"/>
    <cfRule type="duplicateValues" dxfId="360" priority="133175"/>
  </conditionalFormatting>
  <conditionalFormatting sqref="E62:E77">
    <cfRule type="duplicateValues" dxfId="359" priority="133178"/>
    <cfRule type="duplicateValues" dxfId="358" priority="133179"/>
    <cfRule type="duplicateValues" dxfId="357" priority="133180"/>
  </conditionalFormatting>
  <conditionalFormatting sqref="E62:E77">
    <cfRule type="duplicateValues" dxfId="356" priority="133184"/>
  </conditionalFormatting>
  <conditionalFormatting sqref="B103:B105">
    <cfRule type="duplicateValues" dxfId="355" priority="395"/>
  </conditionalFormatting>
  <conditionalFormatting sqref="B103:B105">
    <cfRule type="duplicateValues" dxfId="354" priority="394"/>
  </conditionalFormatting>
  <conditionalFormatting sqref="B103:B105">
    <cfRule type="duplicateValues" dxfId="353" priority="391"/>
    <cfRule type="duplicateValues" dxfId="352" priority="392"/>
    <cfRule type="duplicateValues" dxfId="351" priority="393"/>
  </conditionalFormatting>
  <conditionalFormatting sqref="E103:E105">
    <cfRule type="duplicateValues" dxfId="350" priority="389"/>
    <cfRule type="duplicateValues" dxfId="349" priority="390"/>
  </conditionalFormatting>
  <conditionalFormatting sqref="E103:E105">
    <cfRule type="duplicateValues" dxfId="348" priority="386"/>
    <cfRule type="duplicateValues" dxfId="347" priority="387"/>
    <cfRule type="duplicateValues" dxfId="346" priority="388"/>
  </conditionalFormatting>
  <conditionalFormatting sqref="E103:E105">
    <cfRule type="duplicateValues" dxfId="345" priority="385"/>
  </conditionalFormatting>
  <conditionalFormatting sqref="E103:E105">
    <cfRule type="duplicateValues" dxfId="344" priority="384"/>
  </conditionalFormatting>
  <conditionalFormatting sqref="E103:E105">
    <cfRule type="duplicateValues" dxfId="343" priority="383"/>
  </conditionalFormatting>
  <conditionalFormatting sqref="B103:B105">
    <cfRule type="duplicateValues" dxfId="342" priority="382"/>
  </conditionalFormatting>
  <conditionalFormatting sqref="E103:E105">
    <cfRule type="duplicateValues" dxfId="341" priority="381"/>
  </conditionalFormatting>
  <conditionalFormatting sqref="B103:B105">
    <cfRule type="duplicateValues" dxfId="340" priority="380"/>
  </conditionalFormatting>
  <conditionalFormatting sqref="B103:B105">
    <cfRule type="duplicateValues" dxfId="339" priority="379"/>
  </conditionalFormatting>
  <conditionalFormatting sqref="B103:B105">
    <cfRule type="duplicateValues" dxfId="338" priority="378"/>
  </conditionalFormatting>
  <conditionalFormatting sqref="B103:B105">
    <cfRule type="duplicateValues" dxfId="337" priority="375"/>
    <cfRule type="duplicateValues" dxfId="336" priority="376"/>
    <cfRule type="duplicateValues" dxfId="335" priority="377"/>
  </conditionalFormatting>
  <conditionalFormatting sqref="E103:E105">
    <cfRule type="duplicateValues" dxfId="334" priority="373"/>
    <cfRule type="duplicateValues" dxfId="333" priority="374"/>
  </conditionalFormatting>
  <conditionalFormatting sqref="E103:E105">
    <cfRule type="duplicateValues" dxfId="332" priority="370"/>
    <cfRule type="duplicateValues" dxfId="331" priority="371"/>
    <cfRule type="duplicateValues" dxfId="330" priority="372"/>
  </conditionalFormatting>
  <conditionalFormatting sqref="E103:E105">
    <cfRule type="duplicateValues" dxfId="329" priority="369"/>
  </conditionalFormatting>
  <conditionalFormatting sqref="E103:E105">
    <cfRule type="duplicateValues" dxfId="328" priority="368"/>
  </conditionalFormatting>
  <conditionalFormatting sqref="E103:E105">
    <cfRule type="duplicateValues" dxfId="327" priority="367"/>
  </conditionalFormatting>
  <conditionalFormatting sqref="B103:B105">
    <cfRule type="duplicateValues" dxfId="326" priority="366"/>
  </conditionalFormatting>
  <conditionalFormatting sqref="B103:B105">
    <cfRule type="duplicateValues" dxfId="325" priority="365"/>
  </conditionalFormatting>
  <conditionalFormatting sqref="B103:B105">
    <cfRule type="duplicateValues" dxfId="324" priority="364"/>
  </conditionalFormatting>
  <conditionalFormatting sqref="B103:B105">
    <cfRule type="duplicateValues" dxfId="323" priority="363"/>
  </conditionalFormatting>
  <conditionalFormatting sqref="B103:B105">
    <cfRule type="duplicateValues" dxfId="322" priority="360"/>
    <cfRule type="duplicateValues" dxfId="321" priority="361"/>
    <cfRule type="duplicateValues" dxfId="320" priority="362"/>
  </conditionalFormatting>
  <conditionalFormatting sqref="B103:B105">
    <cfRule type="duplicateValues" dxfId="319" priority="359"/>
  </conditionalFormatting>
  <conditionalFormatting sqref="E103:E105">
    <cfRule type="duplicateValues" dxfId="318" priority="357"/>
    <cfRule type="duplicateValues" dxfId="317" priority="358"/>
  </conditionalFormatting>
  <conditionalFormatting sqref="E103:E105">
    <cfRule type="duplicateValues" dxfId="316" priority="354"/>
    <cfRule type="duplicateValues" dxfId="315" priority="355"/>
    <cfRule type="duplicateValues" dxfId="314" priority="356"/>
  </conditionalFormatting>
  <conditionalFormatting sqref="E103:E105">
    <cfRule type="duplicateValues" dxfId="313" priority="353"/>
  </conditionalFormatting>
  <conditionalFormatting sqref="E103:E105">
    <cfRule type="duplicateValues" dxfId="312" priority="352"/>
  </conditionalFormatting>
  <conditionalFormatting sqref="E103:E105">
    <cfRule type="duplicateValues" dxfId="311" priority="351"/>
  </conditionalFormatting>
  <conditionalFormatting sqref="B103:B105">
    <cfRule type="duplicateValues" dxfId="310" priority="350"/>
  </conditionalFormatting>
  <conditionalFormatting sqref="B103:B105">
    <cfRule type="duplicateValues" dxfId="309" priority="347"/>
    <cfRule type="duplicateValues" dxfId="308" priority="348"/>
    <cfRule type="duplicateValues" dxfId="307" priority="349"/>
  </conditionalFormatting>
  <conditionalFormatting sqref="E103:E105">
    <cfRule type="duplicateValues" dxfId="306" priority="346"/>
  </conditionalFormatting>
  <conditionalFormatting sqref="E103:E105">
    <cfRule type="duplicateValues" dxfId="305" priority="344"/>
    <cfRule type="duplicateValues" dxfId="304" priority="345"/>
  </conditionalFormatting>
  <conditionalFormatting sqref="E103:E105">
    <cfRule type="duplicateValues" dxfId="303" priority="341"/>
    <cfRule type="duplicateValues" dxfId="302" priority="342"/>
    <cfRule type="duplicateValues" dxfId="301" priority="343"/>
  </conditionalFormatting>
  <conditionalFormatting sqref="E103:E105">
    <cfRule type="duplicateValues" dxfId="300" priority="340"/>
  </conditionalFormatting>
  <conditionalFormatting sqref="B103:B105">
    <cfRule type="duplicateValues" dxfId="299" priority="339"/>
  </conditionalFormatting>
  <conditionalFormatting sqref="E103:E105">
    <cfRule type="duplicateValues" dxfId="298" priority="338"/>
  </conditionalFormatting>
  <conditionalFormatting sqref="B103:B105">
    <cfRule type="duplicateValues" dxfId="297" priority="337"/>
  </conditionalFormatting>
  <conditionalFormatting sqref="B106:B107">
    <cfRule type="duplicateValues" dxfId="296" priority="323"/>
  </conditionalFormatting>
  <conditionalFormatting sqref="B106:B107">
    <cfRule type="duplicateValues" dxfId="295" priority="322"/>
  </conditionalFormatting>
  <conditionalFormatting sqref="B106:B107">
    <cfRule type="duplicateValues" dxfId="294" priority="319"/>
    <cfRule type="duplicateValues" dxfId="293" priority="320"/>
    <cfRule type="duplicateValues" dxfId="292" priority="321"/>
  </conditionalFormatting>
  <conditionalFormatting sqref="E106:E107">
    <cfRule type="duplicateValues" dxfId="291" priority="317"/>
    <cfRule type="duplicateValues" dxfId="290" priority="318"/>
  </conditionalFormatting>
  <conditionalFormatting sqref="E106:E107">
    <cfRule type="duplicateValues" dxfId="289" priority="314"/>
    <cfRule type="duplicateValues" dxfId="288" priority="315"/>
    <cfRule type="duplicateValues" dxfId="287" priority="316"/>
  </conditionalFormatting>
  <conditionalFormatting sqref="E106:E107">
    <cfRule type="duplicateValues" dxfId="286" priority="313"/>
  </conditionalFormatting>
  <conditionalFormatting sqref="E106:E107">
    <cfRule type="duplicateValues" dxfId="285" priority="312"/>
  </conditionalFormatting>
  <conditionalFormatting sqref="E106:E107">
    <cfRule type="duplicateValues" dxfId="284" priority="311"/>
  </conditionalFormatting>
  <conditionalFormatting sqref="B106:B107">
    <cfRule type="duplicateValues" dxfId="283" priority="310"/>
  </conditionalFormatting>
  <conditionalFormatting sqref="E106:E107">
    <cfRule type="duplicateValues" dxfId="282" priority="309"/>
  </conditionalFormatting>
  <conditionalFormatting sqref="B106:B107">
    <cfRule type="duplicateValues" dxfId="281" priority="308"/>
  </conditionalFormatting>
  <conditionalFormatting sqref="B106:B107">
    <cfRule type="duplicateValues" dxfId="280" priority="307"/>
  </conditionalFormatting>
  <conditionalFormatting sqref="B106:B107">
    <cfRule type="duplicateValues" dxfId="279" priority="306"/>
  </conditionalFormatting>
  <conditionalFormatting sqref="B106:B107">
    <cfRule type="duplicateValues" dxfId="278" priority="303"/>
    <cfRule type="duplicateValues" dxfId="277" priority="304"/>
    <cfRule type="duplicateValues" dxfId="276" priority="305"/>
  </conditionalFormatting>
  <conditionalFormatting sqref="E106:E107">
    <cfRule type="duplicateValues" dxfId="275" priority="301"/>
    <cfRule type="duplicateValues" dxfId="274" priority="302"/>
  </conditionalFormatting>
  <conditionalFormatting sqref="E106:E107">
    <cfRule type="duplicateValues" dxfId="273" priority="298"/>
    <cfRule type="duplicateValues" dxfId="272" priority="299"/>
    <cfRule type="duplicateValues" dxfId="271" priority="300"/>
  </conditionalFormatting>
  <conditionalFormatting sqref="E106:E107">
    <cfRule type="duplicateValues" dxfId="270" priority="297"/>
  </conditionalFormatting>
  <conditionalFormatting sqref="E106:E107">
    <cfRule type="duplicateValues" dxfId="269" priority="296"/>
  </conditionalFormatting>
  <conditionalFormatting sqref="E106:E107">
    <cfRule type="duplicateValues" dxfId="268" priority="295"/>
  </conditionalFormatting>
  <conditionalFormatting sqref="B106:B107">
    <cfRule type="duplicateValues" dxfId="267" priority="294"/>
  </conditionalFormatting>
  <conditionalFormatting sqref="B106:B107">
    <cfRule type="duplicateValues" dxfId="266" priority="293"/>
  </conditionalFormatting>
  <conditionalFormatting sqref="B106:B107">
    <cfRule type="duplicateValues" dxfId="265" priority="292"/>
  </conditionalFormatting>
  <conditionalFormatting sqref="B106:B107">
    <cfRule type="duplicateValues" dxfId="264" priority="291"/>
  </conditionalFormatting>
  <conditionalFormatting sqref="B106:B107">
    <cfRule type="duplicateValues" dxfId="263" priority="288"/>
    <cfRule type="duplicateValues" dxfId="262" priority="289"/>
    <cfRule type="duplicateValues" dxfId="261" priority="290"/>
  </conditionalFormatting>
  <conditionalFormatting sqref="B106:B107">
    <cfRule type="duplicateValues" dxfId="260" priority="287"/>
  </conditionalFormatting>
  <conditionalFormatting sqref="E106:E107">
    <cfRule type="duplicateValues" dxfId="259" priority="285"/>
    <cfRule type="duplicateValues" dxfId="258" priority="286"/>
  </conditionalFormatting>
  <conditionalFormatting sqref="E106:E107">
    <cfRule type="duplicateValues" dxfId="257" priority="282"/>
    <cfRule type="duplicateValues" dxfId="256" priority="283"/>
    <cfRule type="duplicateValues" dxfId="255" priority="284"/>
  </conditionalFormatting>
  <conditionalFormatting sqref="E106:E107">
    <cfRule type="duplicateValues" dxfId="254" priority="281"/>
  </conditionalFormatting>
  <conditionalFormatting sqref="E106:E107">
    <cfRule type="duplicateValues" dxfId="253" priority="280"/>
  </conditionalFormatting>
  <conditionalFormatting sqref="E106:E107">
    <cfRule type="duplicateValues" dxfId="252" priority="279"/>
  </conditionalFormatting>
  <conditionalFormatting sqref="B106:B107">
    <cfRule type="duplicateValues" dxfId="251" priority="278"/>
  </conditionalFormatting>
  <conditionalFormatting sqref="B106:B107">
    <cfRule type="duplicateValues" dxfId="250" priority="275"/>
    <cfRule type="duplicateValues" dxfId="249" priority="276"/>
    <cfRule type="duplicateValues" dxfId="248" priority="277"/>
  </conditionalFormatting>
  <conditionalFormatting sqref="E106:E107">
    <cfRule type="duplicateValues" dxfId="247" priority="274"/>
  </conditionalFormatting>
  <conditionalFormatting sqref="E106:E107">
    <cfRule type="duplicateValues" dxfId="246" priority="272"/>
    <cfRule type="duplicateValues" dxfId="245" priority="273"/>
  </conditionalFormatting>
  <conditionalFormatting sqref="E106:E107">
    <cfRule type="duplicateValues" dxfId="244" priority="269"/>
    <cfRule type="duplicateValues" dxfId="243" priority="270"/>
    <cfRule type="duplicateValues" dxfId="242" priority="271"/>
  </conditionalFormatting>
  <conditionalFormatting sqref="E106:E107">
    <cfRule type="duplicateValues" dxfId="241" priority="268"/>
  </conditionalFormatting>
  <conditionalFormatting sqref="B106:B107">
    <cfRule type="duplicateValues" dxfId="240" priority="267"/>
  </conditionalFormatting>
  <conditionalFormatting sqref="E106:E107">
    <cfRule type="duplicateValues" dxfId="239" priority="266"/>
  </conditionalFormatting>
  <conditionalFormatting sqref="B106:B107">
    <cfRule type="duplicateValues" dxfId="238" priority="265"/>
  </conditionalFormatting>
  <conditionalFormatting sqref="B108">
    <cfRule type="duplicateValues" dxfId="237" priority="238"/>
  </conditionalFormatting>
  <conditionalFormatting sqref="B108">
    <cfRule type="duplicateValues" dxfId="236" priority="237"/>
  </conditionalFormatting>
  <conditionalFormatting sqref="B108">
    <cfRule type="duplicateValues" dxfId="235" priority="234"/>
    <cfRule type="duplicateValues" dxfId="234" priority="235"/>
    <cfRule type="duplicateValues" dxfId="233" priority="236"/>
  </conditionalFormatting>
  <conditionalFormatting sqref="E108">
    <cfRule type="duplicateValues" dxfId="232" priority="232"/>
    <cfRule type="duplicateValues" dxfId="231" priority="233"/>
  </conditionalFormatting>
  <conditionalFormatting sqref="E108">
    <cfRule type="duplicateValues" dxfId="230" priority="229"/>
    <cfRule type="duplicateValues" dxfId="229" priority="230"/>
    <cfRule type="duplicateValues" dxfId="228" priority="231"/>
  </conditionalFormatting>
  <conditionalFormatting sqref="E108">
    <cfRule type="duplicateValues" dxfId="227" priority="228"/>
  </conditionalFormatting>
  <conditionalFormatting sqref="E108">
    <cfRule type="duplicateValues" dxfId="226" priority="227"/>
  </conditionalFormatting>
  <conditionalFormatting sqref="E108">
    <cfRule type="duplicateValues" dxfId="225" priority="226"/>
  </conditionalFormatting>
  <conditionalFormatting sqref="B108">
    <cfRule type="duplicateValues" dxfId="224" priority="225"/>
  </conditionalFormatting>
  <conditionalFormatting sqref="E108">
    <cfRule type="duplicateValues" dxfId="223" priority="224"/>
  </conditionalFormatting>
  <conditionalFormatting sqref="B108">
    <cfRule type="duplicateValues" dxfId="222" priority="223"/>
  </conditionalFormatting>
  <conditionalFormatting sqref="B108">
    <cfRule type="duplicateValues" dxfId="221" priority="222"/>
  </conditionalFormatting>
  <conditionalFormatting sqref="B108">
    <cfRule type="duplicateValues" dxfId="220" priority="221"/>
  </conditionalFormatting>
  <conditionalFormatting sqref="B108">
    <cfRule type="duplicateValues" dxfId="219" priority="218"/>
    <cfRule type="duplicateValues" dxfId="218" priority="219"/>
    <cfRule type="duplicateValues" dxfId="217" priority="220"/>
  </conditionalFormatting>
  <conditionalFormatting sqref="E108">
    <cfRule type="duplicateValues" dxfId="216" priority="216"/>
    <cfRule type="duplicateValues" dxfId="215" priority="217"/>
  </conditionalFormatting>
  <conditionalFormatting sqref="E108">
    <cfRule type="duplicateValues" dxfId="214" priority="213"/>
    <cfRule type="duplicateValues" dxfId="213" priority="214"/>
    <cfRule type="duplicateValues" dxfId="212" priority="215"/>
  </conditionalFormatting>
  <conditionalFormatting sqref="E108">
    <cfRule type="duplicateValues" dxfId="211" priority="212"/>
  </conditionalFormatting>
  <conditionalFormatting sqref="E108">
    <cfRule type="duplicateValues" dxfId="210" priority="211"/>
  </conditionalFormatting>
  <conditionalFormatting sqref="E108">
    <cfRule type="duplicateValues" dxfId="209" priority="210"/>
  </conditionalFormatting>
  <conditionalFormatting sqref="B108">
    <cfRule type="duplicateValues" dxfId="208" priority="209"/>
  </conditionalFormatting>
  <conditionalFormatting sqref="B108">
    <cfRule type="duplicateValues" dxfId="207" priority="208"/>
  </conditionalFormatting>
  <conditionalFormatting sqref="B108">
    <cfRule type="duplicateValues" dxfId="206" priority="207"/>
  </conditionalFormatting>
  <conditionalFormatting sqref="B108">
    <cfRule type="duplicateValues" dxfId="205" priority="206"/>
  </conditionalFormatting>
  <conditionalFormatting sqref="B108">
    <cfRule type="duplicateValues" dxfId="204" priority="203"/>
    <cfRule type="duplicateValues" dxfId="203" priority="204"/>
    <cfRule type="duplicateValues" dxfId="202" priority="205"/>
  </conditionalFormatting>
  <conditionalFormatting sqref="B108">
    <cfRule type="duplicateValues" dxfId="201" priority="202"/>
  </conditionalFormatting>
  <conditionalFormatting sqref="E108">
    <cfRule type="duplicateValues" dxfId="200" priority="200"/>
    <cfRule type="duplicateValues" dxfId="199" priority="201"/>
  </conditionalFormatting>
  <conditionalFormatting sqref="E108">
    <cfRule type="duplicateValues" dxfId="198" priority="197"/>
    <cfRule type="duplicateValues" dxfId="197" priority="198"/>
    <cfRule type="duplicateValues" dxfId="196" priority="199"/>
  </conditionalFormatting>
  <conditionalFormatting sqref="E108">
    <cfRule type="duplicateValues" dxfId="195" priority="196"/>
  </conditionalFormatting>
  <conditionalFormatting sqref="E108">
    <cfRule type="duplicateValues" dxfId="194" priority="195"/>
  </conditionalFormatting>
  <conditionalFormatting sqref="E108">
    <cfRule type="duplicateValues" dxfId="193" priority="194"/>
  </conditionalFormatting>
  <conditionalFormatting sqref="B108">
    <cfRule type="duplicateValues" dxfId="192" priority="193"/>
  </conditionalFormatting>
  <conditionalFormatting sqref="B108">
    <cfRule type="duplicateValues" dxfId="191" priority="190"/>
    <cfRule type="duplicateValues" dxfId="190" priority="191"/>
    <cfRule type="duplicateValues" dxfId="189" priority="192"/>
  </conditionalFormatting>
  <conditionalFormatting sqref="E108">
    <cfRule type="duplicateValues" dxfId="188" priority="189"/>
  </conditionalFormatting>
  <conditionalFormatting sqref="E108">
    <cfRule type="duplicateValues" dxfId="187" priority="187"/>
    <cfRule type="duplicateValues" dxfId="186" priority="188"/>
  </conditionalFormatting>
  <conditionalFormatting sqref="E108">
    <cfRule type="duplicateValues" dxfId="185" priority="184"/>
    <cfRule type="duplicateValues" dxfId="184" priority="185"/>
    <cfRule type="duplicateValues" dxfId="183" priority="186"/>
  </conditionalFormatting>
  <conditionalFormatting sqref="E108">
    <cfRule type="duplicateValues" dxfId="182" priority="183"/>
  </conditionalFormatting>
  <conditionalFormatting sqref="B108">
    <cfRule type="duplicateValues" dxfId="181" priority="182"/>
  </conditionalFormatting>
  <conditionalFormatting sqref="E108">
    <cfRule type="duplicateValues" dxfId="180" priority="181"/>
  </conditionalFormatting>
  <conditionalFormatting sqref="B108">
    <cfRule type="duplicateValues" dxfId="179" priority="180"/>
  </conditionalFormatting>
  <conditionalFormatting sqref="B109:B118">
    <cfRule type="duplicateValues" dxfId="178" priority="179"/>
  </conditionalFormatting>
  <conditionalFormatting sqref="B109:B118">
    <cfRule type="duplicateValues" dxfId="177" priority="178"/>
  </conditionalFormatting>
  <conditionalFormatting sqref="B109:B118">
    <cfRule type="duplicateValues" dxfId="176" priority="175"/>
    <cfRule type="duplicateValues" dxfId="175" priority="176"/>
    <cfRule type="duplicateValues" dxfId="174" priority="177"/>
  </conditionalFormatting>
  <conditionalFormatting sqref="E109:E118">
    <cfRule type="duplicateValues" dxfId="173" priority="173"/>
    <cfRule type="duplicateValues" dxfId="172" priority="174"/>
  </conditionalFormatting>
  <conditionalFormatting sqref="E109:E118">
    <cfRule type="duplicateValues" dxfId="171" priority="170"/>
    <cfRule type="duplicateValues" dxfId="170" priority="171"/>
    <cfRule type="duplicateValues" dxfId="169" priority="172"/>
  </conditionalFormatting>
  <conditionalFormatting sqref="E109:E118">
    <cfRule type="duplicateValues" dxfId="168" priority="169"/>
  </conditionalFormatting>
  <conditionalFormatting sqref="E109:E118">
    <cfRule type="duplicateValues" dxfId="167" priority="168"/>
  </conditionalFormatting>
  <conditionalFormatting sqref="E109:E118">
    <cfRule type="duplicateValues" dxfId="166" priority="167"/>
  </conditionalFormatting>
  <conditionalFormatting sqref="B109:B118">
    <cfRule type="duplicateValues" dxfId="165" priority="166"/>
  </conditionalFormatting>
  <conditionalFormatting sqref="E109:E118">
    <cfRule type="duplicateValues" dxfId="164" priority="165"/>
  </conditionalFormatting>
  <conditionalFormatting sqref="B109:B118">
    <cfRule type="duplicateValues" dxfId="163" priority="164"/>
  </conditionalFormatting>
  <conditionalFormatting sqref="B109:B118">
    <cfRule type="duplicateValues" dxfId="162" priority="163"/>
  </conditionalFormatting>
  <conditionalFormatting sqref="B109:B118">
    <cfRule type="duplicateValues" dxfId="161" priority="162"/>
  </conditionalFormatting>
  <conditionalFormatting sqref="B109:B118">
    <cfRule type="duplicateValues" dxfId="160" priority="159"/>
    <cfRule type="duplicateValues" dxfId="159" priority="160"/>
    <cfRule type="duplicateValues" dxfId="158" priority="161"/>
  </conditionalFormatting>
  <conditionalFormatting sqref="E109:E118">
    <cfRule type="duplicateValues" dxfId="157" priority="157"/>
    <cfRule type="duplicateValues" dxfId="156" priority="158"/>
  </conditionalFormatting>
  <conditionalFormatting sqref="E109:E118">
    <cfRule type="duplicateValues" dxfId="155" priority="154"/>
    <cfRule type="duplicateValues" dxfId="154" priority="155"/>
    <cfRule type="duplicateValues" dxfId="153" priority="156"/>
  </conditionalFormatting>
  <conditionalFormatting sqref="E109:E118">
    <cfRule type="duplicateValues" dxfId="152" priority="153"/>
  </conditionalFormatting>
  <conditionalFormatting sqref="E109:E118">
    <cfRule type="duplicateValues" dxfId="151" priority="152"/>
  </conditionalFormatting>
  <conditionalFormatting sqref="E109:E118">
    <cfRule type="duplicateValues" dxfId="150" priority="151"/>
  </conditionalFormatting>
  <conditionalFormatting sqref="B109:B118">
    <cfRule type="duplicateValues" dxfId="149" priority="150"/>
  </conditionalFormatting>
  <conditionalFormatting sqref="B109:B118">
    <cfRule type="duplicateValues" dxfId="148" priority="149"/>
  </conditionalFormatting>
  <conditionalFormatting sqref="B109:B118">
    <cfRule type="duplicateValues" dxfId="147" priority="148"/>
  </conditionalFormatting>
  <conditionalFormatting sqref="B109:B118">
    <cfRule type="duplicateValues" dxfId="146" priority="147"/>
  </conditionalFormatting>
  <conditionalFormatting sqref="B109:B118">
    <cfRule type="duplicateValues" dxfId="145" priority="144"/>
    <cfRule type="duplicateValues" dxfId="144" priority="145"/>
    <cfRule type="duplicateValues" dxfId="143" priority="146"/>
  </conditionalFormatting>
  <conditionalFormatting sqref="B109:B118">
    <cfRule type="duplicateValues" dxfId="142" priority="143"/>
  </conditionalFormatting>
  <conditionalFormatting sqref="E109:E118">
    <cfRule type="duplicateValues" dxfId="141" priority="141"/>
    <cfRule type="duplicateValues" dxfId="140" priority="142"/>
  </conditionalFormatting>
  <conditionalFormatting sqref="E109:E118">
    <cfRule type="duplicateValues" dxfId="139" priority="138"/>
    <cfRule type="duplicateValues" dxfId="138" priority="139"/>
    <cfRule type="duplicateValues" dxfId="137" priority="140"/>
  </conditionalFormatting>
  <conditionalFormatting sqref="E109:E118">
    <cfRule type="duplicateValues" dxfId="136" priority="137"/>
  </conditionalFormatting>
  <conditionalFormatting sqref="E109:E118">
    <cfRule type="duplicateValues" dxfId="135" priority="136"/>
  </conditionalFormatting>
  <conditionalFormatting sqref="E109:E118">
    <cfRule type="duplicateValues" dxfId="134" priority="135"/>
  </conditionalFormatting>
  <conditionalFormatting sqref="B109:B118">
    <cfRule type="duplicateValues" dxfId="133" priority="134"/>
  </conditionalFormatting>
  <conditionalFormatting sqref="B109:B118">
    <cfRule type="duplicateValues" dxfId="132" priority="131"/>
    <cfRule type="duplicateValues" dxfId="131" priority="132"/>
    <cfRule type="duplicateValues" dxfId="130" priority="133"/>
  </conditionalFormatting>
  <conditionalFormatting sqref="E109:E118">
    <cfRule type="duplicateValues" dxfId="129" priority="130"/>
  </conditionalFormatting>
  <conditionalFormatting sqref="E109:E118">
    <cfRule type="duplicateValues" dxfId="128" priority="128"/>
    <cfRule type="duplicateValues" dxfId="127" priority="129"/>
  </conditionalFormatting>
  <conditionalFormatting sqref="E109:E118">
    <cfRule type="duplicateValues" dxfId="126" priority="125"/>
    <cfRule type="duplicateValues" dxfId="125" priority="126"/>
    <cfRule type="duplicateValues" dxfId="124" priority="127"/>
  </conditionalFormatting>
  <conditionalFormatting sqref="E109:E118">
    <cfRule type="duplicateValues" dxfId="123" priority="124"/>
  </conditionalFormatting>
  <conditionalFormatting sqref="B109:B118">
    <cfRule type="duplicateValues" dxfId="122" priority="123"/>
  </conditionalFormatting>
  <conditionalFormatting sqref="E109:E118">
    <cfRule type="duplicateValues" dxfId="121" priority="122"/>
  </conditionalFormatting>
  <conditionalFormatting sqref="B109:B118">
    <cfRule type="duplicateValues" dxfId="120" priority="121"/>
  </conditionalFormatting>
  <conditionalFormatting sqref="B119:B136">
    <cfRule type="duplicateValues" dxfId="119" priority="120"/>
  </conditionalFormatting>
  <conditionalFormatting sqref="B119:B136">
    <cfRule type="duplicateValues" dxfId="118" priority="119"/>
  </conditionalFormatting>
  <conditionalFormatting sqref="B119:B136">
    <cfRule type="duplicateValues" dxfId="117" priority="116"/>
    <cfRule type="duplicateValues" dxfId="116" priority="117"/>
    <cfRule type="duplicateValues" dxfId="115" priority="118"/>
  </conditionalFormatting>
  <conditionalFormatting sqref="E119:E136">
    <cfRule type="duplicateValues" dxfId="114" priority="114"/>
    <cfRule type="duplicateValues" dxfId="113" priority="115"/>
  </conditionalFormatting>
  <conditionalFormatting sqref="E119:E136">
    <cfRule type="duplicateValues" dxfId="112" priority="111"/>
    <cfRule type="duplicateValues" dxfId="111" priority="112"/>
    <cfRule type="duplicateValues" dxfId="110" priority="113"/>
  </conditionalFormatting>
  <conditionalFormatting sqref="E119:E136">
    <cfRule type="duplicateValues" dxfId="109" priority="110"/>
  </conditionalFormatting>
  <conditionalFormatting sqref="E119:E136">
    <cfRule type="duplicateValues" dxfId="108" priority="109"/>
  </conditionalFormatting>
  <conditionalFormatting sqref="E119:E136">
    <cfRule type="duplicateValues" dxfId="107" priority="108"/>
  </conditionalFormatting>
  <conditionalFormatting sqref="B119:B136">
    <cfRule type="duplicateValues" dxfId="106" priority="107"/>
  </conditionalFormatting>
  <conditionalFormatting sqref="E119:E136">
    <cfRule type="duplicateValues" dxfId="105" priority="106"/>
  </conditionalFormatting>
  <conditionalFormatting sqref="B119:B136">
    <cfRule type="duplicateValues" dxfId="104" priority="105"/>
  </conditionalFormatting>
  <conditionalFormatting sqref="B119:B136">
    <cfRule type="duplicateValues" dxfId="103" priority="104"/>
  </conditionalFormatting>
  <conditionalFormatting sqref="B119:B136">
    <cfRule type="duplicateValues" dxfId="102" priority="103"/>
  </conditionalFormatting>
  <conditionalFormatting sqref="B119:B136">
    <cfRule type="duplicateValues" dxfId="101" priority="100"/>
    <cfRule type="duplicateValues" dxfId="100" priority="101"/>
    <cfRule type="duplicateValues" dxfId="99" priority="102"/>
  </conditionalFormatting>
  <conditionalFormatting sqref="E119:E136">
    <cfRule type="duplicateValues" dxfId="98" priority="98"/>
    <cfRule type="duplicateValues" dxfId="97" priority="99"/>
  </conditionalFormatting>
  <conditionalFormatting sqref="E119:E136">
    <cfRule type="duplicateValues" dxfId="96" priority="95"/>
    <cfRule type="duplicateValues" dxfId="95" priority="96"/>
    <cfRule type="duplicateValues" dxfId="94" priority="97"/>
  </conditionalFormatting>
  <conditionalFormatting sqref="E119:E136">
    <cfRule type="duplicateValues" dxfId="93" priority="94"/>
  </conditionalFormatting>
  <conditionalFormatting sqref="E119:E136">
    <cfRule type="duplicateValues" dxfId="92" priority="93"/>
  </conditionalFormatting>
  <conditionalFormatting sqref="E119:E136">
    <cfRule type="duplicateValues" dxfId="91" priority="92"/>
  </conditionalFormatting>
  <conditionalFormatting sqref="B119:B136">
    <cfRule type="duplicateValues" dxfId="90" priority="91"/>
  </conditionalFormatting>
  <conditionalFormatting sqref="B119:B136">
    <cfRule type="duplicateValues" dxfId="89" priority="90"/>
  </conditionalFormatting>
  <conditionalFormatting sqref="B119:B136">
    <cfRule type="duplicateValues" dxfId="88" priority="89"/>
  </conditionalFormatting>
  <conditionalFormatting sqref="B119:B136">
    <cfRule type="duplicateValues" dxfId="87" priority="88"/>
  </conditionalFormatting>
  <conditionalFormatting sqref="B119:B136">
    <cfRule type="duplicateValues" dxfId="86" priority="85"/>
    <cfRule type="duplicateValues" dxfId="85" priority="86"/>
    <cfRule type="duplicateValues" dxfId="84" priority="87"/>
  </conditionalFormatting>
  <conditionalFormatting sqref="B119:B136">
    <cfRule type="duplicateValues" dxfId="83" priority="84"/>
  </conditionalFormatting>
  <conditionalFormatting sqref="E119:E136">
    <cfRule type="duplicateValues" dxfId="82" priority="82"/>
    <cfRule type="duplicateValues" dxfId="81" priority="83"/>
  </conditionalFormatting>
  <conditionalFormatting sqref="E119:E136">
    <cfRule type="duplicateValues" dxfId="80" priority="79"/>
    <cfRule type="duplicateValues" dxfId="79" priority="80"/>
    <cfRule type="duplicateValues" dxfId="78" priority="81"/>
  </conditionalFormatting>
  <conditionalFormatting sqref="E119:E136">
    <cfRule type="duplicateValues" dxfId="77" priority="78"/>
  </conditionalFormatting>
  <conditionalFormatting sqref="E119:E136">
    <cfRule type="duplicateValues" dxfId="76" priority="77"/>
  </conditionalFormatting>
  <conditionalFormatting sqref="E119:E136">
    <cfRule type="duplicateValues" dxfId="75" priority="76"/>
  </conditionalFormatting>
  <conditionalFormatting sqref="B119:B136">
    <cfRule type="duplicateValues" dxfId="74" priority="75"/>
  </conditionalFormatting>
  <conditionalFormatting sqref="B119:B136">
    <cfRule type="duplicateValues" dxfId="73" priority="72"/>
    <cfRule type="duplicateValues" dxfId="72" priority="73"/>
    <cfRule type="duplicateValues" dxfId="71" priority="74"/>
  </conditionalFormatting>
  <conditionalFormatting sqref="E119:E136">
    <cfRule type="duplicateValues" dxfId="70" priority="71"/>
  </conditionalFormatting>
  <conditionalFormatting sqref="E119:E136">
    <cfRule type="duplicateValues" dxfId="69" priority="69"/>
    <cfRule type="duplicateValues" dxfId="68" priority="70"/>
  </conditionalFormatting>
  <conditionalFormatting sqref="E119:E136">
    <cfRule type="duplicateValues" dxfId="67" priority="66"/>
    <cfRule type="duplicateValues" dxfId="66" priority="67"/>
    <cfRule type="duplicateValues" dxfId="65" priority="68"/>
  </conditionalFormatting>
  <conditionalFormatting sqref="E119:E136">
    <cfRule type="duplicateValues" dxfId="64" priority="65"/>
  </conditionalFormatting>
  <conditionalFormatting sqref="B119:B136">
    <cfRule type="duplicateValues" dxfId="63" priority="64"/>
  </conditionalFormatting>
  <conditionalFormatting sqref="E119:E136">
    <cfRule type="duplicateValues" dxfId="62" priority="63"/>
  </conditionalFormatting>
  <conditionalFormatting sqref="B119:B136">
    <cfRule type="duplicateValues" dxfId="61" priority="62"/>
  </conditionalFormatting>
  <conditionalFormatting sqref="E1:E136 E147:E1048576">
    <cfRule type="duplicateValues" dxfId="60" priority="61"/>
  </conditionalFormatting>
  <conditionalFormatting sqref="B137:B146">
    <cfRule type="duplicateValues" dxfId="59" priority="60"/>
  </conditionalFormatting>
  <conditionalFormatting sqref="B137:B146">
    <cfRule type="duplicateValues" dxfId="58" priority="59"/>
  </conditionalFormatting>
  <conditionalFormatting sqref="B137:B146">
    <cfRule type="duplicateValues" dxfId="57" priority="56"/>
    <cfRule type="duplicateValues" dxfId="56" priority="57"/>
    <cfRule type="duplicateValues" dxfId="55" priority="58"/>
  </conditionalFormatting>
  <conditionalFormatting sqref="E137:E146">
    <cfRule type="duplicateValues" dxfId="54" priority="54"/>
    <cfRule type="duplicateValues" dxfId="53" priority="55"/>
  </conditionalFormatting>
  <conditionalFormatting sqref="E137:E146">
    <cfRule type="duplicateValues" dxfId="52" priority="51"/>
    <cfRule type="duplicateValues" dxfId="51" priority="52"/>
    <cfRule type="duplicateValues" dxfId="50" priority="53"/>
  </conditionalFormatting>
  <conditionalFormatting sqref="E137:E146">
    <cfRule type="duplicateValues" dxfId="49" priority="50"/>
  </conditionalFormatting>
  <conditionalFormatting sqref="E137:E146">
    <cfRule type="duplicateValues" dxfId="48" priority="49"/>
  </conditionalFormatting>
  <conditionalFormatting sqref="E137:E146">
    <cfRule type="duplicateValues" dxfId="47" priority="48"/>
  </conditionalFormatting>
  <conditionalFormatting sqref="B137:B146">
    <cfRule type="duplicateValues" dxfId="46" priority="47"/>
  </conditionalFormatting>
  <conditionalFormatting sqref="E137:E146">
    <cfRule type="duplicateValues" dxfId="45" priority="46"/>
  </conditionalFormatting>
  <conditionalFormatting sqref="B137:B146">
    <cfRule type="duplicateValues" dxfId="44" priority="45"/>
  </conditionalFormatting>
  <conditionalFormatting sqref="B137:B146">
    <cfRule type="duplicateValues" dxfId="43" priority="44"/>
  </conditionalFormatting>
  <conditionalFormatting sqref="B137:B146">
    <cfRule type="duplicateValues" dxfId="42" priority="43"/>
  </conditionalFormatting>
  <conditionalFormatting sqref="B137:B146">
    <cfRule type="duplicateValues" dxfId="41" priority="40"/>
    <cfRule type="duplicateValues" dxfId="40" priority="41"/>
    <cfRule type="duplicateValues" dxfId="39" priority="42"/>
  </conditionalFormatting>
  <conditionalFormatting sqref="E137:E146">
    <cfRule type="duplicateValues" dxfId="38" priority="38"/>
    <cfRule type="duplicateValues" dxfId="37" priority="39"/>
  </conditionalFormatting>
  <conditionalFormatting sqref="E137:E146">
    <cfRule type="duplicateValues" dxfId="36" priority="35"/>
    <cfRule type="duplicateValues" dxfId="35" priority="36"/>
    <cfRule type="duplicateValues" dxfId="34" priority="37"/>
  </conditionalFormatting>
  <conditionalFormatting sqref="E137:E146">
    <cfRule type="duplicateValues" dxfId="33" priority="34"/>
  </conditionalFormatting>
  <conditionalFormatting sqref="E137:E146">
    <cfRule type="duplicateValues" dxfId="32" priority="33"/>
  </conditionalFormatting>
  <conditionalFormatting sqref="E137:E146">
    <cfRule type="duplicateValues" dxfId="31" priority="32"/>
  </conditionalFormatting>
  <conditionalFormatting sqref="B137:B146">
    <cfRule type="duplicateValues" dxfId="30" priority="31"/>
  </conditionalFormatting>
  <conditionalFormatting sqref="B137:B146">
    <cfRule type="duplicateValues" dxfId="29" priority="30"/>
  </conditionalFormatting>
  <conditionalFormatting sqref="B137:B146">
    <cfRule type="duplicateValues" dxfId="28" priority="29"/>
  </conditionalFormatting>
  <conditionalFormatting sqref="B137:B146">
    <cfRule type="duplicateValues" dxfId="27" priority="28"/>
  </conditionalFormatting>
  <conditionalFormatting sqref="B137:B146">
    <cfRule type="duplicateValues" dxfId="26" priority="25"/>
    <cfRule type="duplicateValues" dxfId="25" priority="26"/>
    <cfRule type="duplicateValues" dxfId="24" priority="27"/>
  </conditionalFormatting>
  <conditionalFormatting sqref="B137:B146">
    <cfRule type="duplicateValues" dxfId="23" priority="24"/>
  </conditionalFormatting>
  <conditionalFormatting sqref="E137:E146">
    <cfRule type="duplicateValues" dxfId="22" priority="22"/>
    <cfRule type="duplicateValues" dxfId="21" priority="23"/>
  </conditionalFormatting>
  <conditionalFormatting sqref="E137:E146">
    <cfRule type="duplicateValues" dxfId="20" priority="19"/>
    <cfRule type="duplicateValues" dxfId="19" priority="20"/>
    <cfRule type="duplicateValues" dxfId="18" priority="21"/>
  </conditionalFormatting>
  <conditionalFormatting sqref="E137:E146">
    <cfRule type="duplicateValues" dxfId="17" priority="18"/>
  </conditionalFormatting>
  <conditionalFormatting sqref="E137:E146">
    <cfRule type="duplicateValues" dxfId="16" priority="17"/>
  </conditionalFormatting>
  <conditionalFormatting sqref="E137:E146">
    <cfRule type="duplicateValues" dxfId="15" priority="16"/>
  </conditionalFormatting>
  <conditionalFormatting sqref="B137:B146">
    <cfRule type="duplicateValues" dxfId="14" priority="15"/>
  </conditionalFormatting>
  <conditionalFormatting sqref="B137:B146">
    <cfRule type="duplicateValues" dxfId="13" priority="12"/>
    <cfRule type="duplicateValues" dxfId="12" priority="13"/>
    <cfRule type="duplicateValues" dxfId="11" priority="14"/>
  </conditionalFormatting>
  <conditionalFormatting sqref="E137:E146">
    <cfRule type="duplicateValues" dxfId="10" priority="11"/>
  </conditionalFormatting>
  <conditionalFormatting sqref="E137:E146">
    <cfRule type="duplicateValues" dxfId="9" priority="9"/>
    <cfRule type="duplicateValues" dxfId="8" priority="10"/>
  </conditionalFormatting>
  <conditionalFormatting sqref="E137:E146">
    <cfRule type="duplicateValues" dxfId="7" priority="6"/>
    <cfRule type="duplicateValues" dxfId="6" priority="7"/>
    <cfRule type="duplicateValues" dxfId="5" priority="8"/>
  </conditionalFormatting>
  <conditionalFormatting sqref="E137:E146">
    <cfRule type="duplicateValues" dxfId="4" priority="5"/>
  </conditionalFormatting>
  <conditionalFormatting sqref="B137:B146">
    <cfRule type="duplicateValues" dxfId="3" priority="4"/>
  </conditionalFormatting>
  <conditionalFormatting sqref="E137:E146">
    <cfRule type="duplicateValues" dxfId="2" priority="3"/>
  </conditionalFormatting>
  <conditionalFormatting sqref="B137:B146">
    <cfRule type="duplicateValues" dxfId="1" priority="2"/>
  </conditionalFormatting>
  <conditionalFormatting sqref="E137:E14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144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102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42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1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3" t="s">
        <v>2474</v>
      </c>
      <c r="B58" s="174"/>
      <c r="C58" s="174"/>
      <c r="D58" s="174"/>
      <c r="E58" s="175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4"/>
      <c r="D69" s="185"/>
      <c r="E69" s="186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7" t="s">
        <v>2535</v>
      </c>
      <c r="B82" s="188"/>
      <c r="C82" s="188"/>
      <c r="D82" s="188"/>
      <c r="E82" s="189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0" t="s">
        <v>2476</v>
      </c>
      <c r="B97" s="191"/>
      <c r="C97" s="191"/>
      <c r="D97" s="191"/>
      <c r="E97" s="192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3" t="s">
        <v>2477</v>
      </c>
      <c r="B113" s="19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7" t="s">
        <v>2478</v>
      </c>
      <c r="B116" s="188"/>
      <c r="C116" s="188"/>
      <c r="D116" s="188"/>
      <c r="E116" s="189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553" priority="1154"/>
  </conditionalFormatting>
  <conditionalFormatting sqref="B132:B1048576">
    <cfRule type="duplicateValues" dxfId="552" priority="849"/>
  </conditionalFormatting>
  <conditionalFormatting sqref="E124:E131 E1:E59 E67:E122">
    <cfRule type="duplicateValues" dxfId="551" priority="39"/>
  </conditionalFormatting>
  <conditionalFormatting sqref="E123">
    <cfRule type="duplicateValues" dxfId="550" priority="38"/>
  </conditionalFormatting>
  <conditionalFormatting sqref="B1:B59 B67:B131">
    <cfRule type="duplicateValues" dxfId="549" priority="132183"/>
  </conditionalFormatting>
  <conditionalFormatting sqref="B63:B66">
    <cfRule type="duplicateValues" dxfId="548" priority="37"/>
  </conditionalFormatting>
  <conditionalFormatting sqref="B63:B66">
    <cfRule type="duplicateValues" dxfId="547" priority="35"/>
    <cfRule type="duplicateValues" dxfId="546" priority="36"/>
  </conditionalFormatting>
  <conditionalFormatting sqref="B63:B66">
    <cfRule type="duplicateValues" dxfId="545" priority="32"/>
    <cfRule type="duplicateValues" dxfId="544" priority="33"/>
    <cfRule type="duplicateValues" dxfId="543" priority="34"/>
  </conditionalFormatting>
  <conditionalFormatting sqref="B63:B66">
    <cfRule type="duplicateValues" dxfId="542" priority="31"/>
  </conditionalFormatting>
  <conditionalFormatting sqref="B60:B66">
    <cfRule type="duplicateValues" dxfId="541" priority="30"/>
  </conditionalFormatting>
  <conditionalFormatting sqref="B62">
    <cfRule type="duplicateValues" dxfId="540" priority="29"/>
  </conditionalFormatting>
  <conditionalFormatting sqref="B62">
    <cfRule type="duplicateValues" dxfId="539" priority="27"/>
    <cfRule type="duplicateValues" dxfId="538" priority="28"/>
  </conditionalFormatting>
  <conditionalFormatting sqref="B62">
    <cfRule type="duplicateValues" dxfId="537" priority="24"/>
    <cfRule type="duplicateValues" dxfId="536" priority="25"/>
    <cfRule type="duplicateValues" dxfId="535" priority="26"/>
  </conditionalFormatting>
  <conditionalFormatting sqref="B60:B61">
    <cfRule type="duplicateValues" dxfId="534" priority="23"/>
  </conditionalFormatting>
  <conditionalFormatting sqref="B60:B61">
    <cfRule type="duplicateValues" dxfId="533" priority="21"/>
    <cfRule type="duplicateValues" dxfId="532" priority="22"/>
  </conditionalFormatting>
  <conditionalFormatting sqref="B60:B61">
    <cfRule type="duplicateValues" dxfId="531" priority="18"/>
    <cfRule type="duplicateValues" dxfId="530" priority="19"/>
    <cfRule type="duplicateValues" dxfId="529" priority="20"/>
  </conditionalFormatting>
  <conditionalFormatting sqref="B60:B66">
    <cfRule type="duplicateValues" dxfId="528" priority="17"/>
  </conditionalFormatting>
  <conditionalFormatting sqref="B60:B66">
    <cfRule type="duplicateValues" dxfId="527" priority="15"/>
    <cfRule type="duplicateValues" dxfId="526" priority="16"/>
  </conditionalFormatting>
  <conditionalFormatting sqref="B60:B66">
    <cfRule type="duplicateValues" dxfId="525" priority="12"/>
    <cfRule type="duplicateValues" dxfId="524" priority="13"/>
    <cfRule type="duplicateValues" dxfId="523" priority="14"/>
  </conditionalFormatting>
  <conditionalFormatting sqref="E60:E62">
    <cfRule type="duplicateValues" dxfId="522" priority="9"/>
    <cfRule type="duplicateValues" dxfId="521" priority="10"/>
    <cfRule type="duplicateValues" dxfId="520" priority="11"/>
  </conditionalFormatting>
  <conditionalFormatting sqref="E63:E66">
    <cfRule type="duplicateValues" dxfId="519" priority="8"/>
  </conditionalFormatting>
  <conditionalFormatting sqref="E63:E66">
    <cfRule type="duplicateValues" dxfId="518" priority="7"/>
  </conditionalFormatting>
  <conditionalFormatting sqref="E63:E66">
    <cfRule type="duplicateValues" dxfId="517" priority="4"/>
    <cfRule type="duplicateValues" dxfId="516" priority="5"/>
    <cfRule type="duplicateValues" dxfId="515" priority="6"/>
  </conditionalFormatting>
  <conditionalFormatting sqref="E60:E66">
    <cfRule type="duplicateValues" dxfId="514" priority="3"/>
  </conditionalFormatting>
  <conditionalFormatting sqref="E62">
    <cfRule type="duplicateValues" dxfId="513" priority="2"/>
  </conditionalFormatting>
  <conditionalFormatting sqref="E60:E61">
    <cfRule type="duplicateValues" dxfId="5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511" priority="5"/>
  </conditionalFormatting>
  <conditionalFormatting sqref="A827">
    <cfRule type="duplicateValues" dxfId="510" priority="4"/>
  </conditionalFormatting>
  <conditionalFormatting sqref="A828">
    <cfRule type="duplicateValues" dxfId="509" priority="3"/>
  </conditionalFormatting>
  <conditionalFormatting sqref="A829">
    <cfRule type="duplicateValues" dxfId="508" priority="2"/>
  </conditionalFormatting>
  <conditionalFormatting sqref="A830">
    <cfRule type="duplicateValues" dxfId="5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06" priority="18"/>
  </conditionalFormatting>
  <conditionalFormatting sqref="B7:B8">
    <cfRule type="duplicateValues" dxfId="505" priority="17"/>
  </conditionalFormatting>
  <conditionalFormatting sqref="A7:A8">
    <cfRule type="duplicateValues" dxfId="504" priority="15"/>
    <cfRule type="duplicateValues" dxfId="5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2021-06-28T03:18:33Z</dcterms:modified>
</cp:coreProperties>
</file>