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A5" i="1"/>
  <c r="A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 l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 l="1"/>
  <c r="A86" i="1"/>
  <c r="A87" i="1"/>
  <c r="A89" i="1"/>
  <c r="A90" i="1"/>
  <c r="A91" i="1"/>
  <c r="A100" i="1"/>
  <c r="A101" i="1"/>
  <c r="A102" i="1"/>
  <c r="A110" i="1"/>
  <c r="F79" i="1"/>
  <c r="G79" i="1"/>
  <c r="H79" i="1"/>
  <c r="I79" i="1"/>
  <c r="J79" i="1"/>
  <c r="K79" i="1"/>
  <c r="F86" i="1"/>
  <c r="G86" i="1"/>
  <c r="H86" i="1"/>
  <c r="I86" i="1"/>
  <c r="J86" i="1"/>
  <c r="K86" i="1"/>
  <c r="F87" i="1"/>
  <c r="G87" i="1"/>
  <c r="H87" i="1"/>
  <c r="I87" i="1"/>
  <c r="J87" i="1"/>
  <c r="K87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10" i="1"/>
  <c r="G110" i="1"/>
  <c r="H110" i="1"/>
  <c r="I110" i="1"/>
  <c r="J110" i="1"/>
  <c r="K110" i="1"/>
  <c r="A80" i="1"/>
  <c r="A81" i="1"/>
  <c r="A82" i="1"/>
  <c r="A83" i="1"/>
  <c r="A84" i="1"/>
  <c r="A85" i="1"/>
  <c r="A88" i="1"/>
  <c r="A92" i="1"/>
  <c r="A93" i="1"/>
  <c r="A94" i="1"/>
  <c r="A95" i="1"/>
  <c r="A96" i="1"/>
  <c r="A97" i="1"/>
  <c r="A98" i="1"/>
  <c r="A99" i="1"/>
  <c r="A103" i="1"/>
  <c r="A104" i="1"/>
  <c r="A105" i="1"/>
  <c r="A106" i="1"/>
  <c r="A107" i="1"/>
  <c r="A108" i="1"/>
  <c r="A109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8" i="1"/>
  <c r="G88" i="1"/>
  <c r="H88" i="1"/>
  <c r="I88" i="1"/>
  <c r="J88" i="1"/>
  <c r="K88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3" i="1"/>
  <c r="G143" i="1"/>
  <c r="H143" i="1"/>
  <c r="I143" i="1"/>
  <c r="J143" i="1"/>
  <c r="K143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A131" i="1"/>
  <c r="A132" i="1"/>
  <c r="A133" i="1"/>
  <c r="A135" i="1"/>
  <c r="A136" i="1"/>
  <c r="A138" i="1"/>
  <c r="A139" i="1"/>
  <c r="A143" i="1"/>
  <c r="A146" i="1"/>
  <c r="A147" i="1"/>
  <c r="A148" i="1"/>
  <c r="A149" i="1"/>
  <c r="A150" i="1"/>
  <c r="A151" i="1"/>
  <c r="A152" i="1"/>
  <c r="F123" i="1" l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4" i="1"/>
  <c r="G134" i="1"/>
  <c r="H134" i="1"/>
  <c r="I134" i="1"/>
  <c r="J134" i="1"/>
  <c r="K134" i="1"/>
  <c r="F137" i="1"/>
  <c r="G137" i="1"/>
  <c r="H137" i="1"/>
  <c r="I137" i="1"/>
  <c r="J137" i="1"/>
  <c r="K137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A123" i="1"/>
  <c r="A124" i="1"/>
  <c r="A125" i="1"/>
  <c r="A126" i="1"/>
  <c r="A127" i="1"/>
  <c r="A128" i="1"/>
  <c r="A129" i="1"/>
  <c r="A130" i="1"/>
  <c r="A134" i="1"/>
  <c r="A137" i="1"/>
  <c r="A140" i="1"/>
  <c r="A141" i="1"/>
  <c r="A142" i="1"/>
  <c r="A144" i="1"/>
  <c r="A145" i="1"/>
  <c r="A153" i="1"/>
  <c r="A154" i="1"/>
  <c r="A155" i="1"/>
  <c r="A156" i="1"/>
  <c r="F236" i="1" l="1"/>
  <c r="G236" i="1"/>
  <c r="H236" i="1"/>
  <c r="I236" i="1"/>
  <c r="J236" i="1"/>
  <c r="K236" i="1"/>
  <c r="F293" i="1"/>
  <c r="G293" i="1"/>
  <c r="H293" i="1"/>
  <c r="I293" i="1"/>
  <c r="J293" i="1"/>
  <c r="K293" i="1"/>
  <c r="F158" i="1"/>
  <c r="G158" i="1"/>
  <c r="H158" i="1"/>
  <c r="I158" i="1"/>
  <c r="J158" i="1"/>
  <c r="K158" i="1"/>
  <c r="F227" i="1"/>
  <c r="G227" i="1"/>
  <c r="H227" i="1"/>
  <c r="I227" i="1"/>
  <c r="J227" i="1"/>
  <c r="K227" i="1"/>
  <c r="F309" i="1"/>
  <c r="G309" i="1"/>
  <c r="H309" i="1"/>
  <c r="I309" i="1"/>
  <c r="J309" i="1"/>
  <c r="K309" i="1"/>
  <c r="F208" i="1"/>
  <c r="G208" i="1"/>
  <c r="H208" i="1"/>
  <c r="I208" i="1"/>
  <c r="J208" i="1"/>
  <c r="K208" i="1"/>
  <c r="F204" i="1"/>
  <c r="G204" i="1"/>
  <c r="H204" i="1"/>
  <c r="I204" i="1"/>
  <c r="J204" i="1"/>
  <c r="K204" i="1"/>
  <c r="F186" i="1"/>
  <c r="G186" i="1"/>
  <c r="H186" i="1"/>
  <c r="I186" i="1"/>
  <c r="J186" i="1"/>
  <c r="K186" i="1"/>
  <c r="F315" i="1"/>
  <c r="G315" i="1"/>
  <c r="H315" i="1"/>
  <c r="I315" i="1"/>
  <c r="J315" i="1"/>
  <c r="K315" i="1"/>
  <c r="F209" i="1"/>
  <c r="G209" i="1"/>
  <c r="H209" i="1"/>
  <c r="I209" i="1"/>
  <c r="J209" i="1"/>
  <c r="K209" i="1"/>
  <c r="F235" i="1"/>
  <c r="G235" i="1"/>
  <c r="H235" i="1"/>
  <c r="I235" i="1"/>
  <c r="J235" i="1"/>
  <c r="K235" i="1"/>
  <c r="F248" i="1"/>
  <c r="G248" i="1"/>
  <c r="H248" i="1"/>
  <c r="I248" i="1"/>
  <c r="J248" i="1"/>
  <c r="K248" i="1"/>
  <c r="F317" i="1"/>
  <c r="G317" i="1"/>
  <c r="H317" i="1"/>
  <c r="I317" i="1"/>
  <c r="J317" i="1"/>
  <c r="K317" i="1"/>
  <c r="F184" i="1"/>
  <c r="G184" i="1"/>
  <c r="H184" i="1"/>
  <c r="I184" i="1"/>
  <c r="J184" i="1"/>
  <c r="K184" i="1"/>
  <c r="F267" i="1"/>
  <c r="G267" i="1"/>
  <c r="H267" i="1"/>
  <c r="I267" i="1"/>
  <c r="J267" i="1"/>
  <c r="K267" i="1"/>
  <c r="F231" i="1"/>
  <c r="G231" i="1"/>
  <c r="H231" i="1"/>
  <c r="I231" i="1"/>
  <c r="J231" i="1"/>
  <c r="K231" i="1"/>
  <c r="F307" i="1"/>
  <c r="G307" i="1"/>
  <c r="H307" i="1"/>
  <c r="I307" i="1"/>
  <c r="J307" i="1"/>
  <c r="K307" i="1"/>
  <c r="F308" i="1"/>
  <c r="G308" i="1"/>
  <c r="H308" i="1"/>
  <c r="I308" i="1"/>
  <c r="J308" i="1"/>
  <c r="K308" i="1"/>
  <c r="F302" i="1"/>
  <c r="G302" i="1"/>
  <c r="H302" i="1"/>
  <c r="I302" i="1"/>
  <c r="J302" i="1"/>
  <c r="K302" i="1"/>
  <c r="F224" i="1"/>
  <c r="G224" i="1"/>
  <c r="H224" i="1"/>
  <c r="I224" i="1"/>
  <c r="J224" i="1"/>
  <c r="K224" i="1"/>
  <c r="F333" i="1"/>
  <c r="G333" i="1"/>
  <c r="H333" i="1"/>
  <c r="I333" i="1"/>
  <c r="J333" i="1"/>
  <c r="K333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222" i="1"/>
  <c r="G222" i="1"/>
  <c r="H222" i="1"/>
  <c r="I222" i="1"/>
  <c r="J222" i="1"/>
  <c r="K222" i="1"/>
  <c r="F183" i="1"/>
  <c r="G183" i="1"/>
  <c r="H183" i="1"/>
  <c r="I183" i="1"/>
  <c r="J183" i="1"/>
  <c r="K183" i="1"/>
  <c r="F226" i="1"/>
  <c r="G226" i="1"/>
  <c r="H226" i="1"/>
  <c r="I226" i="1"/>
  <c r="J226" i="1"/>
  <c r="K226" i="1"/>
  <c r="F206" i="1"/>
  <c r="G206" i="1"/>
  <c r="H206" i="1"/>
  <c r="I206" i="1"/>
  <c r="J206" i="1"/>
  <c r="K206" i="1"/>
  <c r="F312" i="1"/>
  <c r="G312" i="1"/>
  <c r="H312" i="1"/>
  <c r="I312" i="1"/>
  <c r="J312" i="1"/>
  <c r="K312" i="1"/>
  <c r="F229" i="1"/>
  <c r="G229" i="1"/>
  <c r="H229" i="1"/>
  <c r="I229" i="1"/>
  <c r="J229" i="1"/>
  <c r="K229" i="1"/>
  <c r="F279" i="1"/>
  <c r="G279" i="1"/>
  <c r="H279" i="1"/>
  <c r="I279" i="1"/>
  <c r="J279" i="1"/>
  <c r="K279" i="1"/>
  <c r="F246" i="1"/>
  <c r="G246" i="1"/>
  <c r="H246" i="1"/>
  <c r="I246" i="1"/>
  <c r="J246" i="1"/>
  <c r="K246" i="1"/>
  <c r="F311" i="1"/>
  <c r="G311" i="1"/>
  <c r="H311" i="1"/>
  <c r="I311" i="1"/>
  <c r="J311" i="1"/>
  <c r="K311" i="1"/>
  <c r="F189" i="1"/>
  <c r="G189" i="1"/>
  <c r="H189" i="1"/>
  <c r="I189" i="1"/>
  <c r="J189" i="1"/>
  <c r="K189" i="1"/>
  <c r="F304" i="1"/>
  <c r="G304" i="1"/>
  <c r="H304" i="1"/>
  <c r="I304" i="1"/>
  <c r="J304" i="1"/>
  <c r="K304" i="1"/>
  <c r="F253" i="1"/>
  <c r="G253" i="1"/>
  <c r="H253" i="1"/>
  <c r="I253" i="1"/>
  <c r="J253" i="1"/>
  <c r="K253" i="1"/>
  <c r="F190" i="1"/>
  <c r="G190" i="1"/>
  <c r="H190" i="1"/>
  <c r="I190" i="1"/>
  <c r="J190" i="1"/>
  <c r="K190" i="1"/>
  <c r="F276" i="1"/>
  <c r="G276" i="1"/>
  <c r="H276" i="1"/>
  <c r="I276" i="1"/>
  <c r="J276" i="1"/>
  <c r="K276" i="1"/>
  <c r="F252" i="1"/>
  <c r="G252" i="1"/>
  <c r="H252" i="1"/>
  <c r="I252" i="1"/>
  <c r="J252" i="1"/>
  <c r="K252" i="1"/>
  <c r="F192" i="1"/>
  <c r="G192" i="1"/>
  <c r="H192" i="1"/>
  <c r="I192" i="1"/>
  <c r="J192" i="1"/>
  <c r="K192" i="1"/>
  <c r="F275" i="1"/>
  <c r="G275" i="1"/>
  <c r="H275" i="1"/>
  <c r="I275" i="1"/>
  <c r="J275" i="1"/>
  <c r="K275" i="1"/>
  <c r="F322" i="1"/>
  <c r="G322" i="1"/>
  <c r="H322" i="1"/>
  <c r="I322" i="1"/>
  <c r="J322" i="1"/>
  <c r="K322" i="1"/>
  <c r="F230" i="1"/>
  <c r="G230" i="1"/>
  <c r="H230" i="1"/>
  <c r="I230" i="1"/>
  <c r="J230" i="1"/>
  <c r="K230" i="1"/>
  <c r="F262" i="1"/>
  <c r="G262" i="1"/>
  <c r="H262" i="1"/>
  <c r="I262" i="1"/>
  <c r="J262" i="1"/>
  <c r="K262" i="1"/>
  <c r="F228" i="1"/>
  <c r="G228" i="1"/>
  <c r="H228" i="1"/>
  <c r="I228" i="1"/>
  <c r="J228" i="1"/>
  <c r="K228" i="1"/>
  <c r="F182" i="1"/>
  <c r="G182" i="1"/>
  <c r="H182" i="1"/>
  <c r="I182" i="1"/>
  <c r="J182" i="1"/>
  <c r="K182" i="1"/>
  <c r="F325" i="1"/>
  <c r="G325" i="1"/>
  <c r="H325" i="1"/>
  <c r="I325" i="1"/>
  <c r="J325" i="1"/>
  <c r="K325" i="1"/>
  <c r="F215" i="1"/>
  <c r="G215" i="1"/>
  <c r="H215" i="1"/>
  <c r="I215" i="1"/>
  <c r="J215" i="1"/>
  <c r="K215" i="1"/>
  <c r="F181" i="1"/>
  <c r="G181" i="1"/>
  <c r="H181" i="1"/>
  <c r="I181" i="1"/>
  <c r="J181" i="1"/>
  <c r="K181" i="1"/>
  <c r="F326" i="1"/>
  <c r="G326" i="1"/>
  <c r="H326" i="1"/>
  <c r="I326" i="1"/>
  <c r="J326" i="1"/>
  <c r="K326" i="1"/>
  <c r="F327" i="1"/>
  <c r="G327" i="1"/>
  <c r="H327" i="1"/>
  <c r="I327" i="1"/>
  <c r="J327" i="1"/>
  <c r="K327" i="1"/>
  <c r="F201" i="1"/>
  <c r="G201" i="1"/>
  <c r="H201" i="1"/>
  <c r="I201" i="1"/>
  <c r="J201" i="1"/>
  <c r="K201" i="1"/>
  <c r="F159" i="1"/>
  <c r="G159" i="1"/>
  <c r="H159" i="1"/>
  <c r="I159" i="1"/>
  <c r="J159" i="1"/>
  <c r="K159" i="1"/>
  <c r="F300" i="1"/>
  <c r="G300" i="1"/>
  <c r="H300" i="1"/>
  <c r="I300" i="1"/>
  <c r="J300" i="1"/>
  <c r="K300" i="1"/>
  <c r="F288" i="1"/>
  <c r="G288" i="1"/>
  <c r="H288" i="1"/>
  <c r="I288" i="1"/>
  <c r="J288" i="1"/>
  <c r="K288" i="1"/>
  <c r="F165" i="1"/>
  <c r="G165" i="1"/>
  <c r="H165" i="1"/>
  <c r="I165" i="1"/>
  <c r="J165" i="1"/>
  <c r="K165" i="1"/>
  <c r="F170" i="1"/>
  <c r="G170" i="1"/>
  <c r="H170" i="1"/>
  <c r="I170" i="1"/>
  <c r="J170" i="1"/>
  <c r="K170" i="1"/>
  <c r="F318" i="1"/>
  <c r="G318" i="1"/>
  <c r="H318" i="1"/>
  <c r="I318" i="1"/>
  <c r="J318" i="1"/>
  <c r="K318" i="1"/>
  <c r="F164" i="1"/>
  <c r="G164" i="1"/>
  <c r="H164" i="1"/>
  <c r="I164" i="1"/>
  <c r="J164" i="1"/>
  <c r="K164" i="1"/>
  <c r="F331" i="1"/>
  <c r="G331" i="1"/>
  <c r="H331" i="1"/>
  <c r="I331" i="1"/>
  <c r="J331" i="1"/>
  <c r="K331" i="1"/>
  <c r="F179" i="1"/>
  <c r="G179" i="1"/>
  <c r="H179" i="1"/>
  <c r="I179" i="1"/>
  <c r="J179" i="1"/>
  <c r="K179" i="1"/>
  <c r="F163" i="1"/>
  <c r="G163" i="1"/>
  <c r="H163" i="1"/>
  <c r="I163" i="1"/>
  <c r="J163" i="1"/>
  <c r="K163" i="1"/>
  <c r="F177" i="1"/>
  <c r="G177" i="1"/>
  <c r="H177" i="1"/>
  <c r="I177" i="1"/>
  <c r="J177" i="1"/>
  <c r="K177" i="1"/>
  <c r="F303" i="1"/>
  <c r="G303" i="1"/>
  <c r="H303" i="1"/>
  <c r="I303" i="1"/>
  <c r="J303" i="1"/>
  <c r="K303" i="1"/>
  <c r="F286" i="1"/>
  <c r="G286" i="1"/>
  <c r="H286" i="1"/>
  <c r="I286" i="1"/>
  <c r="J286" i="1"/>
  <c r="K286" i="1"/>
  <c r="F175" i="1"/>
  <c r="G175" i="1"/>
  <c r="H175" i="1"/>
  <c r="I175" i="1"/>
  <c r="J175" i="1"/>
  <c r="K175" i="1"/>
  <c r="F157" i="1"/>
  <c r="G157" i="1"/>
  <c r="H157" i="1"/>
  <c r="I157" i="1"/>
  <c r="J157" i="1"/>
  <c r="K157" i="1"/>
  <c r="F301" i="1"/>
  <c r="G301" i="1"/>
  <c r="H301" i="1"/>
  <c r="I301" i="1"/>
  <c r="J301" i="1"/>
  <c r="K301" i="1"/>
  <c r="F328" i="1"/>
  <c r="G328" i="1"/>
  <c r="H328" i="1"/>
  <c r="I328" i="1"/>
  <c r="J328" i="1"/>
  <c r="K328" i="1"/>
  <c r="F169" i="1"/>
  <c r="G169" i="1"/>
  <c r="H169" i="1"/>
  <c r="I169" i="1"/>
  <c r="J169" i="1"/>
  <c r="K169" i="1"/>
  <c r="F162" i="1"/>
  <c r="G162" i="1"/>
  <c r="H162" i="1"/>
  <c r="I162" i="1"/>
  <c r="J162" i="1"/>
  <c r="K162" i="1"/>
  <c r="F171" i="1"/>
  <c r="G171" i="1"/>
  <c r="H171" i="1"/>
  <c r="I171" i="1"/>
  <c r="J171" i="1"/>
  <c r="K171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6" i="1"/>
  <c r="G176" i="1"/>
  <c r="H176" i="1"/>
  <c r="I176" i="1"/>
  <c r="J176" i="1"/>
  <c r="K176" i="1"/>
  <c r="F178" i="1"/>
  <c r="G178" i="1"/>
  <c r="H178" i="1"/>
  <c r="I178" i="1"/>
  <c r="J178" i="1"/>
  <c r="K178" i="1"/>
  <c r="F180" i="1"/>
  <c r="G180" i="1"/>
  <c r="H180" i="1"/>
  <c r="I180" i="1"/>
  <c r="J180" i="1"/>
  <c r="K180" i="1"/>
  <c r="A278" i="1" l="1"/>
  <c r="A185" i="1"/>
  <c r="A186" i="1"/>
  <c r="A187" i="1"/>
  <c r="A188" i="1"/>
  <c r="A189" i="1"/>
  <c r="A190" i="1"/>
  <c r="A191" i="1"/>
  <c r="A192" i="1"/>
  <c r="A193" i="1"/>
  <c r="A194" i="1"/>
  <c r="A195" i="1"/>
  <c r="F278" i="1"/>
  <c r="G278" i="1"/>
  <c r="H278" i="1"/>
  <c r="I278" i="1"/>
  <c r="J278" i="1"/>
  <c r="K278" i="1"/>
  <c r="F185" i="1"/>
  <c r="G185" i="1"/>
  <c r="H185" i="1"/>
  <c r="I185" i="1"/>
  <c r="J185" i="1"/>
  <c r="K185" i="1"/>
  <c r="F191" i="1"/>
  <c r="G191" i="1"/>
  <c r="H191" i="1"/>
  <c r="I191" i="1"/>
  <c r="J191" i="1"/>
  <c r="K191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A196" i="1" l="1"/>
  <c r="A197" i="1"/>
  <c r="A198" i="1"/>
  <c r="A199" i="1"/>
  <c r="A200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A267" i="1"/>
  <c r="A201" i="1" l="1"/>
  <c r="A202" i="1"/>
  <c r="F202" i="1"/>
  <c r="G202" i="1"/>
  <c r="H202" i="1"/>
  <c r="I202" i="1"/>
  <c r="J202" i="1"/>
  <c r="K202" i="1"/>
  <c r="A203" i="1"/>
  <c r="F203" i="1"/>
  <c r="G203" i="1"/>
  <c r="H203" i="1"/>
  <c r="I203" i="1"/>
  <c r="J203" i="1"/>
  <c r="K203" i="1"/>
  <c r="A204" i="1"/>
  <c r="A205" i="1"/>
  <c r="F205" i="1"/>
  <c r="G205" i="1"/>
  <c r="H205" i="1"/>
  <c r="I205" i="1"/>
  <c r="J205" i="1"/>
  <c r="K205" i="1"/>
  <c r="A206" i="1"/>
  <c r="A207" i="1"/>
  <c r="F207" i="1"/>
  <c r="G207" i="1"/>
  <c r="H207" i="1"/>
  <c r="I207" i="1"/>
  <c r="J207" i="1"/>
  <c r="K207" i="1"/>
  <c r="A208" i="1"/>
  <c r="A209" i="1"/>
  <c r="A210" i="1"/>
  <c r="F210" i="1"/>
  <c r="G210" i="1"/>
  <c r="H210" i="1"/>
  <c r="I210" i="1"/>
  <c r="J210" i="1"/>
  <c r="K210" i="1"/>
  <c r="A211" i="1"/>
  <c r="F211" i="1"/>
  <c r="G211" i="1"/>
  <c r="H211" i="1"/>
  <c r="I211" i="1"/>
  <c r="J211" i="1"/>
  <c r="K211" i="1"/>
  <c r="A212" i="1"/>
  <c r="F212" i="1"/>
  <c r="G212" i="1"/>
  <c r="H212" i="1"/>
  <c r="I212" i="1"/>
  <c r="J212" i="1"/>
  <c r="K212" i="1"/>
  <c r="A213" i="1"/>
  <c r="F213" i="1"/>
  <c r="G213" i="1"/>
  <c r="H213" i="1"/>
  <c r="I213" i="1"/>
  <c r="J213" i="1"/>
  <c r="K213" i="1"/>
  <c r="A214" i="1"/>
  <c r="F214" i="1"/>
  <c r="G214" i="1"/>
  <c r="H214" i="1"/>
  <c r="I214" i="1"/>
  <c r="J214" i="1"/>
  <c r="K214" i="1"/>
  <c r="A215" i="1"/>
  <c r="A216" i="1"/>
  <c r="F216" i="1"/>
  <c r="G216" i="1"/>
  <c r="H216" i="1"/>
  <c r="I216" i="1"/>
  <c r="J216" i="1"/>
  <c r="K216" i="1"/>
  <c r="A217" i="1"/>
  <c r="F217" i="1"/>
  <c r="G217" i="1"/>
  <c r="H217" i="1"/>
  <c r="I217" i="1"/>
  <c r="J217" i="1"/>
  <c r="K217" i="1"/>
  <c r="A218" i="1"/>
  <c r="F218" i="1"/>
  <c r="G218" i="1"/>
  <c r="H218" i="1"/>
  <c r="I218" i="1"/>
  <c r="J218" i="1"/>
  <c r="K218" i="1"/>
  <c r="A219" i="1"/>
  <c r="F219" i="1"/>
  <c r="G219" i="1"/>
  <c r="H219" i="1"/>
  <c r="I219" i="1"/>
  <c r="J219" i="1"/>
  <c r="K219" i="1"/>
  <c r="A220" i="1"/>
  <c r="F220" i="1"/>
  <c r="G220" i="1"/>
  <c r="H220" i="1"/>
  <c r="I220" i="1"/>
  <c r="J220" i="1"/>
  <c r="K220" i="1"/>
  <c r="A221" i="1"/>
  <c r="F221" i="1"/>
  <c r="G221" i="1"/>
  <c r="H221" i="1"/>
  <c r="I221" i="1"/>
  <c r="J221" i="1"/>
  <c r="K221" i="1"/>
  <c r="A222" i="1"/>
  <c r="A223" i="1"/>
  <c r="F223" i="1"/>
  <c r="G223" i="1"/>
  <c r="H223" i="1"/>
  <c r="I223" i="1"/>
  <c r="J223" i="1"/>
  <c r="K223" i="1"/>
  <c r="A224" i="1"/>
  <c r="A225" i="1"/>
  <c r="F225" i="1"/>
  <c r="G225" i="1"/>
  <c r="H225" i="1"/>
  <c r="I225" i="1"/>
  <c r="J225" i="1"/>
  <c r="K225" i="1"/>
  <c r="A226" i="1"/>
  <c r="A227" i="1"/>
  <c r="A228" i="1"/>
  <c r="A229" i="1"/>
  <c r="A230" i="1"/>
  <c r="A231" i="1"/>
  <c r="A232" i="1"/>
  <c r="F232" i="1"/>
  <c r="G232" i="1"/>
  <c r="H232" i="1"/>
  <c r="I232" i="1"/>
  <c r="J232" i="1"/>
  <c r="K232" i="1"/>
  <c r="A233" i="1"/>
  <c r="F233" i="1"/>
  <c r="G233" i="1"/>
  <c r="H233" i="1"/>
  <c r="I233" i="1"/>
  <c r="J233" i="1"/>
  <c r="K233" i="1"/>
  <c r="A234" i="1"/>
  <c r="F234" i="1"/>
  <c r="G234" i="1"/>
  <c r="H234" i="1"/>
  <c r="I234" i="1"/>
  <c r="J234" i="1"/>
  <c r="K234" i="1"/>
  <c r="A235" i="1"/>
  <c r="A236" i="1"/>
  <c r="F237" i="1" l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7" i="1"/>
  <c r="G247" i="1"/>
  <c r="H247" i="1"/>
  <c r="I247" i="1"/>
  <c r="J247" i="1"/>
  <c r="K247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56" i="1"/>
  <c r="G256" i="1"/>
  <c r="H256" i="1"/>
  <c r="I256" i="1"/>
  <c r="J256" i="1"/>
  <c r="K256" i="1"/>
  <c r="F257" i="1"/>
  <c r="G257" i="1"/>
  <c r="H257" i="1"/>
  <c r="I257" i="1"/>
  <c r="J257" i="1"/>
  <c r="K257" i="1"/>
  <c r="F258" i="1"/>
  <c r="G258" i="1"/>
  <c r="H258" i="1"/>
  <c r="I258" i="1"/>
  <c r="J258" i="1"/>
  <c r="K258" i="1"/>
  <c r="F259" i="1"/>
  <c r="G259" i="1"/>
  <c r="H259" i="1"/>
  <c r="I259" i="1"/>
  <c r="J259" i="1"/>
  <c r="K259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F263" i="1" l="1"/>
  <c r="G263" i="1"/>
  <c r="H263" i="1"/>
  <c r="I263" i="1"/>
  <c r="J263" i="1"/>
  <c r="K263" i="1"/>
  <c r="F264" i="1"/>
  <c r="G264" i="1"/>
  <c r="H264" i="1"/>
  <c r="I264" i="1"/>
  <c r="J264" i="1"/>
  <c r="K264" i="1"/>
  <c r="F265" i="1"/>
  <c r="G265" i="1"/>
  <c r="H265" i="1"/>
  <c r="I265" i="1"/>
  <c r="J265" i="1"/>
  <c r="K265" i="1"/>
  <c r="F266" i="1"/>
  <c r="G266" i="1"/>
  <c r="H266" i="1"/>
  <c r="I266" i="1"/>
  <c r="J266" i="1"/>
  <c r="K266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A262" i="1"/>
  <c r="A263" i="1"/>
  <c r="A264" i="1"/>
  <c r="A265" i="1"/>
  <c r="A266" i="1"/>
  <c r="A268" i="1"/>
  <c r="A269" i="1"/>
  <c r="A270" i="1"/>
  <c r="A271" i="1"/>
  <c r="A272" i="1"/>
  <c r="F273" i="1"/>
  <c r="G273" i="1"/>
  <c r="H273" i="1"/>
  <c r="I273" i="1"/>
  <c r="J273" i="1"/>
  <c r="K273" i="1"/>
  <c r="F274" i="1"/>
  <c r="G274" i="1"/>
  <c r="H274" i="1"/>
  <c r="I274" i="1"/>
  <c r="J274" i="1"/>
  <c r="K274" i="1"/>
  <c r="A273" i="1"/>
  <c r="A274" i="1"/>
  <c r="F277" i="1" l="1"/>
  <c r="G277" i="1"/>
  <c r="H277" i="1"/>
  <c r="I277" i="1"/>
  <c r="J277" i="1"/>
  <c r="K277" i="1"/>
  <c r="F280" i="1"/>
  <c r="G280" i="1"/>
  <c r="H280" i="1"/>
  <c r="I280" i="1"/>
  <c r="J280" i="1"/>
  <c r="K280" i="1"/>
  <c r="F281" i="1"/>
  <c r="G281" i="1"/>
  <c r="H281" i="1"/>
  <c r="I281" i="1"/>
  <c r="J281" i="1"/>
  <c r="K281" i="1"/>
  <c r="F282" i="1"/>
  <c r="G282" i="1"/>
  <c r="H282" i="1"/>
  <c r="I282" i="1"/>
  <c r="J282" i="1"/>
  <c r="K282" i="1"/>
  <c r="F283" i="1"/>
  <c r="G283" i="1"/>
  <c r="H283" i="1"/>
  <c r="I283" i="1"/>
  <c r="J283" i="1"/>
  <c r="K283" i="1"/>
  <c r="A275" i="1"/>
  <c r="A276" i="1"/>
  <c r="A277" i="1"/>
  <c r="A279" i="1"/>
  <c r="A280" i="1"/>
  <c r="A281" i="1"/>
  <c r="A282" i="1"/>
  <c r="A283" i="1"/>
  <c r="A284" i="1" l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F284" i="1"/>
  <c r="G284" i="1"/>
  <c r="H284" i="1"/>
  <c r="I284" i="1"/>
  <c r="J284" i="1"/>
  <c r="K284" i="1"/>
  <c r="F285" i="1"/>
  <c r="G285" i="1"/>
  <c r="H285" i="1"/>
  <c r="I285" i="1"/>
  <c r="J285" i="1"/>
  <c r="K285" i="1"/>
  <c r="F287" i="1"/>
  <c r="G287" i="1"/>
  <c r="H287" i="1"/>
  <c r="I287" i="1"/>
  <c r="J287" i="1"/>
  <c r="K287" i="1"/>
  <c r="F289" i="1"/>
  <c r="G289" i="1"/>
  <c r="H289" i="1"/>
  <c r="I289" i="1"/>
  <c r="J289" i="1"/>
  <c r="K289" i="1"/>
  <c r="F290" i="1"/>
  <c r="G290" i="1"/>
  <c r="H290" i="1"/>
  <c r="I290" i="1"/>
  <c r="J290" i="1"/>
  <c r="K290" i="1"/>
  <c r="F291" i="1"/>
  <c r="G291" i="1"/>
  <c r="H291" i="1"/>
  <c r="I291" i="1"/>
  <c r="J291" i="1"/>
  <c r="K291" i="1"/>
  <c r="F292" i="1"/>
  <c r="G292" i="1"/>
  <c r="H292" i="1"/>
  <c r="I292" i="1"/>
  <c r="J292" i="1"/>
  <c r="K292" i="1"/>
  <c r="F294" i="1"/>
  <c r="G294" i="1"/>
  <c r="H294" i="1"/>
  <c r="I294" i="1"/>
  <c r="J294" i="1"/>
  <c r="K294" i="1"/>
  <c r="F295" i="1"/>
  <c r="G295" i="1"/>
  <c r="H295" i="1"/>
  <c r="I295" i="1"/>
  <c r="J295" i="1"/>
  <c r="K295" i="1"/>
  <c r="F296" i="1"/>
  <c r="G296" i="1"/>
  <c r="H296" i="1"/>
  <c r="I296" i="1"/>
  <c r="J296" i="1"/>
  <c r="K296" i="1"/>
  <c r="F297" i="1"/>
  <c r="G297" i="1"/>
  <c r="H297" i="1"/>
  <c r="I297" i="1"/>
  <c r="J297" i="1"/>
  <c r="K297" i="1"/>
  <c r="F298" i="1" l="1"/>
  <c r="G298" i="1"/>
  <c r="H298" i="1"/>
  <c r="I298" i="1"/>
  <c r="J298" i="1"/>
  <c r="K298" i="1"/>
  <c r="F299" i="1"/>
  <c r="G299" i="1"/>
  <c r="H299" i="1"/>
  <c r="I299" i="1"/>
  <c r="J299" i="1"/>
  <c r="K299" i="1"/>
  <c r="F305" i="1"/>
  <c r="G305" i="1"/>
  <c r="H305" i="1"/>
  <c r="I305" i="1"/>
  <c r="J305" i="1"/>
  <c r="K305" i="1"/>
  <c r="F306" i="1"/>
  <c r="G306" i="1"/>
  <c r="H306" i="1"/>
  <c r="I306" i="1"/>
  <c r="J306" i="1"/>
  <c r="K306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 l="1"/>
  <c r="A311" i="1"/>
  <c r="A312" i="1"/>
  <c r="F310" i="1"/>
  <c r="G310" i="1"/>
  <c r="H310" i="1"/>
  <c r="I310" i="1"/>
  <c r="J310" i="1"/>
  <c r="K310" i="1"/>
  <c r="A313" i="1"/>
  <c r="F313" i="1"/>
  <c r="G313" i="1"/>
  <c r="H313" i="1"/>
  <c r="I313" i="1"/>
  <c r="J313" i="1"/>
  <c r="K313" i="1"/>
  <c r="F314" i="1" l="1"/>
  <c r="G314" i="1"/>
  <c r="H314" i="1"/>
  <c r="I314" i="1"/>
  <c r="J314" i="1"/>
  <c r="K314" i="1"/>
  <c r="A314" i="1"/>
  <c r="F316" i="1" l="1"/>
  <c r="G316" i="1"/>
  <c r="H316" i="1"/>
  <c r="I316" i="1"/>
  <c r="J316" i="1"/>
  <c r="K316" i="1"/>
  <c r="F319" i="1"/>
  <c r="G319" i="1"/>
  <c r="H319" i="1"/>
  <c r="I319" i="1"/>
  <c r="J319" i="1"/>
  <c r="K319" i="1"/>
  <c r="F320" i="1"/>
  <c r="G320" i="1"/>
  <c r="H320" i="1"/>
  <c r="I320" i="1"/>
  <c r="J320" i="1"/>
  <c r="K320" i="1"/>
  <c r="F321" i="1"/>
  <c r="G321" i="1"/>
  <c r="H321" i="1"/>
  <c r="I321" i="1"/>
  <c r="J321" i="1"/>
  <c r="K321" i="1"/>
  <c r="F323" i="1"/>
  <c r="G323" i="1"/>
  <c r="H323" i="1"/>
  <c r="I323" i="1"/>
  <c r="J323" i="1"/>
  <c r="K323" i="1"/>
  <c r="F324" i="1"/>
  <c r="G324" i="1"/>
  <c r="H324" i="1"/>
  <c r="I324" i="1"/>
  <c r="J324" i="1"/>
  <c r="K324" i="1"/>
  <c r="F329" i="1"/>
  <c r="G329" i="1"/>
  <c r="H329" i="1"/>
  <c r="I329" i="1"/>
  <c r="J329" i="1"/>
  <c r="K329" i="1"/>
  <c r="F330" i="1"/>
  <c r="G330" i="1"/>
  <c r="H330" i="1"/>
  <c r="I330" i="1"/>
  <c r="J330" i="1"/>
  <c r="K330" i="1"/>
  <c r="F332" i="1"/>
  <c r="G332" i="1"/>
  <c r="H332" i="1"/>
  <c r="I332" i="1"/>
  <c r="J332" i="1"/>
  <c r="K332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F334" i="1" l="1"/>
  <c r="G334" i="1"/>
  <c r="H334" i="1"/>
  <c r="I334" i="1"/>
  <c r="J334" i="1"/>
  <c r="K334" i="1"/>
  <c r="A334" i="1"/>
  <c r="A335" i="1" l="1"/>
  <c r="F335" i="1"/>
  <c r="G335" i="1"/>
  <c r="H335" i="1"/>
  <c r="I335" i="1"/>
  <c r="J335" i="1"/>
  <c r="K335" i="1"/>
  <c r="A336" i="1" l="1"/>
  <c r="F336" i="1"/>
  <c r="G336" i="1"/>
  <c r="H336" i="1"/>
  <c r="I336" i="1"/>
  <c r="J336" i="1"/>
  <c r="K336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<sst xmlns="http://schemas.openxmlformats.org/spreadsheetml/2006/main" count="15367" uniqueCount="2715">
  <si>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</si>
  <si>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</si>
  <si>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</si>
  <si>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</si>
  <si>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</si>
  <si>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</si>
  <si>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</si>
  <si>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</si>
  <si>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</si>
  <si>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</si>
  <si>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</si>
  <si>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</si>
  <si>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</si>
  <si>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</si>
  <si>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</si>
  <si>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</si>
  <si>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</si>
  <si>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</si>
  <si>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</si>
  <si>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</si>
  <si>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</si>
  <si>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</si>
  <si>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</si>
  <si>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</si>
  <si>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</si>
  <si>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</si>
  <si>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</si>
  <si>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</si>
  <si>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</si>
  <si>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</si>
  <si>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</si>
  <si>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</si>
  <si>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</si>
  <si>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</si>
  <si>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</si>
  <si>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</si>
  <si>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</si>
  <si>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</si>
  <si>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</si>
  <si>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</si>
  <si>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</si>
  <si>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</si>
  <si>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</si>
  <si>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</si>
  <si>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</si>
  <si>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</si>
  <si>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</si>
  <si>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</si>
  <si>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</si>
  <si>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</si>
  <si>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</si>
  <si>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</si>
  <si>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</si>
  <si>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</si>
  <si>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</si>
  <si>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</si>
  <si>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</si>
  <si>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</si>
  <si>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</si>
  <si>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</si>
  <si>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</si>
  <si>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</si>
  <si>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</si>
  <si>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</si>
  <si>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</si>
  <si>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</si>
  <si>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</si>
  <si>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</si>
  <si>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</si>
  <si>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</si>
  <si>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</si>
  <si>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</si>
  <si>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</si>
  <si>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</si>
  <si>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</si>
  <si>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</si>
  <si>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</si>
  <si>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</si>
  <si>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</si>
  <si>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</si>
  <si>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</si>
  <si>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</si>
  <si>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</si>
  <si>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</si>
  <si>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</si>
  <si>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</si>
  <si>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</si>
  <si>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</si>
  <si>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</si>
  <si>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</si>
  <si>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</si>
  <si>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</si>
  <si>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</si>
  <si>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</si>
  <si>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</si>
  <si>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</si>
  <si>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</si>
  <si>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</si>
  <si>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</si>
  <si>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</si>
  <si>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</si>
  <si>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</si>
  <si>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</si>
  <si>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</si>
  <si>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</si>
  <si>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</si>
  <si>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</si>
  <si>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</si>
  <si>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</si>
  <si>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</si>
  <si>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</si>
  <si>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</si>
  <si>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</si>
  <si>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</si>
  <si>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</si>
  <si>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</si>
  <si>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</si>
  <si>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</si>
  <si>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</si>
  <si>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</si>
  <si>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</si>
  <si>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</si>
  <si>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</si>
  <si>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</si>
  <si>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</si>
  <si>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</si>
  <si>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</si>
  <si>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</si>
  <si>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</si>
  <si>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</si>
  <si>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</si>
  <si>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</si>
  <si>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</si>
  <si>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</si>
  <si>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</si>
  <si>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</si>
  <si>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</si>
  <si>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</si>
  <si>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</si>
  <si>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</si>
  <si>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</si>
  <si>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</si>
  <si>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</si>
  <si>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</si>
  <si>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</si>
  <si>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</si>
  <si>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</si>
  <si>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</si>
  <si>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</si>
  <si>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</si>
  <si>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</si>
  <si>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</si>
  <si>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</si>
  <si>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</si>
  <si>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</si>
  <si>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</si>
  <si>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</si>
  <si>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</si>
  <si>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</si>
  <si>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</si>
  <si>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</si>
  <si>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</si>
  <si>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</si>
  <si>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</si>
  <si>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</si>
  <si>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</si>
  <si>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</si>
  <si>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</si>
  <si>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</si>
  <si>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</si>
  <si>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</si>
  <si>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</si>
  <si>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</si>
  <si>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</si>
  <si>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</si>
  <si>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</si>
  <si>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</si>
  <si>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</si>
  <si>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</si>
  <si>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</si>
  <si>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</si>
  <si>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</si>
  <si>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</si>
  <si>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</si>
  <si>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</si>
  <si>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</si>
  <si>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</si>
  <si>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</si>
  <si>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</si>
  <si>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</si>
  <si>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</si>
  <si>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</si>
  <si>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</si>
  <si>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</si>
  <si>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</si>
  <si>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</si>
  <si>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</si>
  <si>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</si>
  <si>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</si>
  <si>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</si>
  <si>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</si>
  <si>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</si>
  <si>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</si>
  <si>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</si>
  <si>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</si>
  <si>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</si>
  <si>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</si>
  <si>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</si>
  <si>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</si>
  <si>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</si>
  <si>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</si>
  <si>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</si>
  <si>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</si>
  <si>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</si>
  <si>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</si>
  <si>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</si>
  <si>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</si>
  <si>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</si>
  <si>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</si>
  <si>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</si>
  <si>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</si>
  <si>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</si>
  <si>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</si>
  <si>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</si>
  <si>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</si>
  <si>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</si>
  <si>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</si>
  <si>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</si>
  <si>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</si>
  <si>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</si>
  <si>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</si>
  <si>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</si>
  <si>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</si>
  <si>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</si>
  <si>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</si>
  <si>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</si>
  <si>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</si>
  <si>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</si>
  <si>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</si>
  <si>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</si>
  <si>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</si>
  <si>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</si>
  <si>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</si>
  <si>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</si>
  <si>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</si>
  <si>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</si>
  <si>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</si>
  <si>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</si>
  <si>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</si>
  <si>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</si>
  <si>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</si>
  <si>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</si>
  <si>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</si>
  <si>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</si>
  <si>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</si>
  <si>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</si>
  <si>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</si>
  <si>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</si>
  <si>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</si>
  <si>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</si>
  <si>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</si>
  <si>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</si>
  <si>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</si>
  <si>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</si>
  <si>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</si>
  <si>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</si>
  <si>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</si>
  <si>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</si>
  <si>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</si>
  <si>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</si>
  <si>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</si>
  <si>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</si>
  <si>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</si>
  <si>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</si>
  <si>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</si>
  <si>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</si>
  <si>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</si>
  <si>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</si>
  <si>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</si>
  <si>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</si>
  <si>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</si>
  <si>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</si>
  <si>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</si>
  <si>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</si>
  <si>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</si>
  <si>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</si>
  <si>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</si>
  <si>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</si>
  <si>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</si>
  <si>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</si>
  <si>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</si>
  <si>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</si>
  <si>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</si>
  <si>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</si>
  <si>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</si>
  <si>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</si>
  <si>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</si>
  <si>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</si>
  <si>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</si>
  <si>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</si>
  <si>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</si>
  <si>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</si>
  <si>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</si>
  <si>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</si>
  <si>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</si>
  <si>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</si>
  <si>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</si>
  <si>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</si>
  <si>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</si>
  <si>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</si>
  <si>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</si>
  <si>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</si>
  <si>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</si>
  <si>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</si>
  <si>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</si>
  <si>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</si>
  <si>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</si>
  <si>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</si>
  <si>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</si>
  <si>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</si>
  <si>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</si>
  <si>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</si>
  <si>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</si>
  <si>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</si>
  <si>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</si>
  <si>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</si>
  <si>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</si>
  <si>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</si>
  <si>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</si>
  <si>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</si>
  <si>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</si>
  <si>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</si>
  <si>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</si>
  <si>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</si>
  <si>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</si>
  <si>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</si>
  <si>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</si>
  <si>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</si>
  <si>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</si>
  <si>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</si>
  <si>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</si>
  <si>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</si>
  <si>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</si>
  <si>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</si>
  <si>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</si>
  <si>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</si>
  <si>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</si>
  <si>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</si>
  <si>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</si>
  <si>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</si>
  <si>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</si>
  <si>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</si>
  <si>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</si>
  <si>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</si>
  <si>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</si>
  <si>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</si>
  <si>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</si>
  <si>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</si>
  <si>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</si>
  <si>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</si>
  <si>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</si>
  <si>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</si>
  <si>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</si>
  <si>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</si>
  <si>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</si>
  <si>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</si>
  <si>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</si>
  <si>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</si>
  <si>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</si>
  <si>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</si>
  <si>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</si>
  <si>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</si>
  <si>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</si>
  <si>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</si>
  <si>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</si>
  <si>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</si>
  <si>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</si>
  <si>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</si>
  <si>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</si>
  <si>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</si>
  <si>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</si>
  <si>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</si>
  <si>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</si>
  <si>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</si>
  <si>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</si>
  <si>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</si>
  <si>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</si>
  <si>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</si>
  <si>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</si>
  <si>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</si>
  <si>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</si>
  <si>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</si>
  <si>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</si>
  <si>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</si>
  <si>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</si>
  <si>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</si>
  <si>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</si>
  <si>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</si>
  <si>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</si>
  <si>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</si>
  <si>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</si>
  <si>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</si>
  <si>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</si>
  <si>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</si>
  <si>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</si>
  <si>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</si>
  <si>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</si>
  <si>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</si>
  <si>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</si>
  <si>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</si>
  <si>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</si>
  <si>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</si>
  <si>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</si>
  <si>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</si>
  <si>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</si>
  <si>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</si>
  <si>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</si>
  <si>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</si>
  <si>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</si>
  <si>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</si>
  <si>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</si>
  <si>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</si>
  <si>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</si>
  <si>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</si>
  <si>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</si>
  <si>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</si>
  <si>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</si>
  <si>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</si>
  <si>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</si>
  <si>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</si>
  <si>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</si>
  <si>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</si>
  <si>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</si>
  <si>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</si>
  <si>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</si>
  <si>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</si>
  <si>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</si>
  <si>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</si>
  <si>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</si>
  <si>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</si>
  <si>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</si>
  <si>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</si>
  <si>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</si>
  <si>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</si>
  <si>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</si>
  <si>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</si>
  <si>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</si>
  <si>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</si>
  <si>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</si>
  <si>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</si>
  <si>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</si>
  <si>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</si>
  <si>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</si>
  <si>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</si>
  <si>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</si>
  <si>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</si>
  <si>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</si>
  <si>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</si>
  <si>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</si>
  <si>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</si>
  <si>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</si>
  <si>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</si>
  <si>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</si>
  <si>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</si>
  <si>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</si>
  <si>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</si>
  <si>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</si>
  <si>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</si>
  <si>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</si>
  <si>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</si>
  <si>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</si>
  <si>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</si>
  <si>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</si>
  <si>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</si>
  <si>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</si>
  <si>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</si>
  <si>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</si>
  <si>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</si>
  <si>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</si>
  <si>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</si>
  <si>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</si>
  <si>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</si>
  <si>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</si>
  <si>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</si>
  <si>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</si>
  <si>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</si>
  <si>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</si>
  <si>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</si>
  <si>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</si>
  <si>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</si>
  <si>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</si>
  <si>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</si>
  <si>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</si>
  <si>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</si>
  <si>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</si>
  <si>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</si>
  <si>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</si>
  <si>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</si>
  <si>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</si>
  <si>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</si>
  <si>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</si>
  <si>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</si>
  <si>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</si>
  <si>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</si>
  <si>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</si>
  <si>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</si>
  <si>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</si>
  <si>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</si>
  <si>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</si>
  <si>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</si>
  <si>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</si>
  <si>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</si>
  <si>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</si>
  <si>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</si>
  <si>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</si>
  <si>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</si>
  <si>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</si>
  <si>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</si>
  <si>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</si>
  <si>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</si>
  <si>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</si>
  <si>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</si>
  <si>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</si>
  <si>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</si>
  <si>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</si>
  <si>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</si>
  <si>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</si>
  <si>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</si>
  <si>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</si>
  <si>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</si>
  <si>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</si>
  <si>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</si>
  <si>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</si>
  <si>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</si>
  <si>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</si>
  <si>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</si>
  <si>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</si>
  <si>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</si>
  <si>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</si>
  <si>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</si>
  <si>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</si>
  <si>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</si>
  <si>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</si>
  <si>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</si>
  <si>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</si>
  <si>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</si>
  <si>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</si>
  <si>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</si>
  <si>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</si>
  <si>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</si>
  <si>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</si>
  <si>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</si>
  <si>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</si>
  <si>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</si>
  <si>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</si>
  <si>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</si>
  <si>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</si>
  <si>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</si>
  <si>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</si>
  <si>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</si>
  <si>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</si>
  <si>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</si>
  <si>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</si>
  <si>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</si>
  <si>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</si>
  <si>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</si>
  <si>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</si>
  <si>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</si>
  <si>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</si>
  <si>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</si>
  <si>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</si>
  <si>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</si>
  <si>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</si>
  <si>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</si>
  <si>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</si>
  <si>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</si>
  <si>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</si>
  <si>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</si>
  <si>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</si>
  <si>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</si>
  <si>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</si>
  <si>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</si>
  <si>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</si>
  <si>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</si>
  <si>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</si>
  <si>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</si>
  <si>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</si>
  <si>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</si>
  <si>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</si>
  <si>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</si>
  <si>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</si>
  <si>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</si>
  <si>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</si>
  <si>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</si>
  <si>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</si>
  <si>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</si>
  <si>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</si>
  <si>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</si>
  <si>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</si>
  <si>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</si>
  <si>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</si>
  <si>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</si>
  <si>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</si>
  <si>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</si>
  <si>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</si>
  <si>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</si>
  <si>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</si>
  <si>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</si>
  <si>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</si>
  <si>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</si>
  <si>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</si>
  <si>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</si>
  <si>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</si>
  <si>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</si>
  <si>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</si>
  <si>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</si>
  <si>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</si>
  <si>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</si>
  <si>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</si>
  <si>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</si>
  <si>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</si>
  <si>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</si>
  <si>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</si>
  <si>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</si>
  <si>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</si>
  <si>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</si>
  <si>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</si>
  <si>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</si>
  <si>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</si>
  <si>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</si>
  <si>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</si>
  <si>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</si>
  <si>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</si>
  <si>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</si>
  <si>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</si>
  <si>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</si>
  <si>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</si>
  <si>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</si>
  <si>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</si>
  <si>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</si>
  <si>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</si>
  <si>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</si>
  <si>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</si>
  <si>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</si>
  <si>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</si>
  <si>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</si>
  <si>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</si>
  <si>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</si>
  <si>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</si>
  <si>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</si>
  <si>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</si>
  <si>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</si>
  <si>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</si>
  <si>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</si>
  <si>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</si>
  <si>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</si>
  <si>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</si>
  <si>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</si>
  <si>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</si>
  <si>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</si>
  <si>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</si>
  <si>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</si>
  <si>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</si>
  <si>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</si>
  <si>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</si>
  <si>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</si>
  <si>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</si>
  <si>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</si>
  <si>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</si>
  <si>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</si>
  <si>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</si>
  <si>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</si>
  <si>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</si>
  <si>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</si>
  <si>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</si>
  <si>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</si>
  <si>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</si>
  <si>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</si>
  <si>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</si>
  <si>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</si>
  <si>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</si>
  <si>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</si>
  <si>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</si>
  <si>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</si>
  <si>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</si>
  <si>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</si>
  <si>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</si>
  <si>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</si>
  <si>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</si>
  <si>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</si>
  <si>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</si>
  <si>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</si>
  <si>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</si>
  <si>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</si>
  <si>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</si>
  <si>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</si>
  <si>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</si>
  <si>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</si>
  <si>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</si>
  <si>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</si>
  <si>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</si>
  <si>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</si>
  <si>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</si>
  <si>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</si>
  <si>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</si>
  <si>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</si>
  <si>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</si>
  <si>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</si>
  <si>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</si>
  <si>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</si>
  <si>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</si>
  <si>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</si>
  <si>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</si>
  <si>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</si>
  <si>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</si>
  <si>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</si>
  <si>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</si>
  <si>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</si>
  <si>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</si>
  <si>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</si>
  <si>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</si>
  <si>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</si>
  <si>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</si>
  <si>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</si>
  <si>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</si>
  <si>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</si>
  <si>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</si>
  <si>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</si>
  <si>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</si>
  <si>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</si>
  <si>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</si>
  <si>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</si>
  <si>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</si>
  <si>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</si>
  <si>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</si>
  <si>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</si>
  <si>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</si>
  <si>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</si>
  <si>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</si>
  <si>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</si>
  <si>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</si>
  <si>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</si>
  <si>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</si>
  <si>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</si>
  <si>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</si>
  <si>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</si>
  <si>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</si>
  <si>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</si>
  <si>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</si>
  <si>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</si>
  <si>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</si>
  <si>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</si>
  <si>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</si>
  <si>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</si>
  <si>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</si>
  <si>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</si>
  <si>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</si>
  <si>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</si>
  <si>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</si>
  <si>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</si>
  <si>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</si>
  <si>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</si>
  <si>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</si>
  <si>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</si>
  <si>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</si>
  <si>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</si>
  <si>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</si>
  <si>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</si>
  <si>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</si>
  <si>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</si>
  <si>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</si>
  <si>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</si>
  <si>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</si>
  <si>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</si>
  <si>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</si>
  <si>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</si>
  <si>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</si>
  <si>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</si>
  <si>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</si>
  <si>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</si>
  <si>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</si>
  <si>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</si>
  <si>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</si>
  <si>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</si>
  <si>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</si>
  <si>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</si>
  <si>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</si>
  <si>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</si>
  <si>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</si>
  <si>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</si>
  <si>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</si>
  <si>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</si>
  <si>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</si>
  <si>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</si>
  <si>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</si>
  <si>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</si>
  <si>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</si>
  <si>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</si>
  <si>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</si>
  <si>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</si>
  <si>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</si>
  <si>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</si>
  <si>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</si>
  <si>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</si>
  <si>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</si>
  <si>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</si>
  <si>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</si>
  <si>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</si>
  <si>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</si>
  <si>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</si>
  <si>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</si>
  <si>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</si>
  <si>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</si>
  <si>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</si>
  <si>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</si>
  <si>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</si>
  <si>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</si>
  <si>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</si>
  <si>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</si>
  <si>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</si>
  <si>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</si>
  <si>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</si>
  <si>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</si>
  <si>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</si>
  <si>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</si>
  <si>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</si>
  <si>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</si>
  <si>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</si>
  <si>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</si>
  <si>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</si>
  <si>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</si>
  <si>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</si>
  <si>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</si>
  <si>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</si>
  <si>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</si>
  <si>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</si>
  <si>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</si>
  <si>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</si>
  <si>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</si>
  <si>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</si>
  <si>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</si>
  <si>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</si>
  <si>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</si>
  <si>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</si>
  <si>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</si>
  <si>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</si>
  <si>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</si>
  <si>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</si>
  <si>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</si>
  <si>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</si>
  <si>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</si>
  <si>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</si>
  <si>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</si>
  <si>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</si>
  <si>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</si>
  <si>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</si>
  <si>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</si>
  <si>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</si>
  <si>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</si>
  <si>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</si>
  <si>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</si>
  <si>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</si>
  <si>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</si>
  <si>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</si>
  <si>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</si>
  <si>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</si>
  <si>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</si>
  <si>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</si>
  <si>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</si>
  <si>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</si>
  <si>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</si>
  <si>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</si>
  <si>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</si>
  <si>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</si>
  <si>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</si>
  <si>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</si>
  <si>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</si>
  <si>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</si>
  <si>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</si>
  <si>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</si>
  <si>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</si>
  <si>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</si>
  <si>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</si>
  <si>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</si>
  <si>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</si>
  <si>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</si>
  <si>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</si>
  <si>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</si>
  <si>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</si>
  <si>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</si>
  <si>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</si>
  <si>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</si>
  <si>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</si>
  <si>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</si>
  <si>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</si>
  <si>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</si>
  <si>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</si>
  <si>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</si>
  <si>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</si>
  <si>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</si>
  <si>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</si>
  <si>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</si>
  <si>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</si>
  <si>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</si>
  <si>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</si>
  <si>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</si>
  <si>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</si>
  <si>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</si>
  <si>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</si>
  <si>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</si>
  <si>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</si>
  <si>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</si>
  <si>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</si>
  <si>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</si>
  <si>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</si>
  <si>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</si>
  <si>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</si>
  <si>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</si>
  <si>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</si>
  <si>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</si>
  <si>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</si>
  <si>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</si>
  <si>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</si>
  <si>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</si>
  <si>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</si>
  <si>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</si>
  <si>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</si>
  <si>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</si>
  <si>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</si>
  <si>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</si>
  <si>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</si>
  <si>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</si>
  <si>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</si>
  <si>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</si>
  <si>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</si>
  <si>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</si>
  <si>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</si>
  <si>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</si>
  <si>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</si>
  <si>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</si>
  <si>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</si>
  <si>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</si>
  <si>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</si>
  <si>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</si>
  <si>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</si>
  <si>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</si>
  <si>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</si>
  <si>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</si>
  <si>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</si>
  <si>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</si>
  <si>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</si>
  <si>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</si>
  <si>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</si>
  <si>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</si>
  <si>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</si>
  <si>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</si>
  <si>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</si>
  <si>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</si>
  <si>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</si>
  <si>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</si>
  <si>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</si>
  <si>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</si>
  <si>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</si>
  <si>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</si>
  <si>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</si>
  <si>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</si>
  <si>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</si>
  <si>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</si>
  <si>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</si>
  <si>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</si>
  <si>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</si>
  <si>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</si>
  <si>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</si>
  <si>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</si>
  <si>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</si>
  <si>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</si>
  <si>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</si>
  <si>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</si>
  <si>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</si>
  <si>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</si>
  <si>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</si>
  <si>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</si>
  <si>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</si>
  <si>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</si>
  <si>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</si>
  <si>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</si>
  <si>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</si>
  <si>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</si>
  <si>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</si>
  <si>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</si>
  <si>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</si>
  <si>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</si>
  <si>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</si>
  <si>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</si>
  <si>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</si>
  <si>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</si>
  <si>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</si>
  <si>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</si>
  <si>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</si>
  <si>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</si>
  <si>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</si>
  <si>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</si>
  <si>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</si>
  <si>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</si>
  <si>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</si>
  <si>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</si>
  <si>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</si>
  <si>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</si>
  <si>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</si>
  <si>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</si>
  <si>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</si>
  <si>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</si>
  <si>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</si>
  <si>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</si>
  <si>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</si>
  <si>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</si>
  <si>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</si>
  <si>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</si>
  <si>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</si>
  <si>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</si>
  <si>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</si>
  <si>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</si>
  <si>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</si>
  <si>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</si>
  <si>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</si>
  <si>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</si>
  <si>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</si>
  <si>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</si>
  <si>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</si>
  <si>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</si>
  <si>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</si>
  <si>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</si>
  <si>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</si>
  <si>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</si>
  <si>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</si>
  <si>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</si>
  <si>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</si>
  <si>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</si>
  <si>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</si>
  <si>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</si>
  <si>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</si>
  <si>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</si>
  <si>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</si>
  <si>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</si>
  <si>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</si>
  <si>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</si>
  <si>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</si>
  <si>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</si>
  <si>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</si>
  <si>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</si>
  <si>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</si>
  <si>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</si>
  <si>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</si>
  <si>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</si>
  <si>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</si>
  <si>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</si>
  <si>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</si>
  <si>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</si>
  <si>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</si>
  <si>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</si>
  <si>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</si>
  <si>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</si>
  <si>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</si>
  <si>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</si>
  <si>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</si>
  <si>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</si>
  <si>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</si>
  <si>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</si>
  <si>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</si>
  <si>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</si>
  <si>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</si>
  <si>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</si>
  <si>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</si>
  <si>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</si>
  <si>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</si>
  <si>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</si>
  <si>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</si>
  <si>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</si>
  <si>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</si>
  <si>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</si>
  <si>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</si>
  <si>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</si>
  <si>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</si>
  <si>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</si>
  <si>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</si>
  <si>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</si>
  <si>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</si>
  <si>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</si>
  <si>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</si>
  <si>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</si>
  <si>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</si>
  <si>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</si>
  <si>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</si>
  <si>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</si>
  <si>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</si>
  <si>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</si>
  <si>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</si>
  <si>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</si>
  <si>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</si>
  <si>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</si>
  <si>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</si>
  <si>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</si>
  <si>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</si>
  <si>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</si>
  <si>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</si>
  <si>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</si>
  <si>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</si>
  <si>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</si>
  <si>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</si>
  <si>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</si>
  <si>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</si>
  <si>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</si>
  <si>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</si>
  <si>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</si>
  <si>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</si>
  <si>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</si>
  <si>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</si>
  <si>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</si>
  <si>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</si>
  <si>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</si>
  <si>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</si>
  <si>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</si>
  <si>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</si>
  <si>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</si>
  <si>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</si>
  <si>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</si>
  <si>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</si>
  <si>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</si>
  <si>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</si>
  <si>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</si>
  <si>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</si>
  <si>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</si>
  <si>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</si>
  <si>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</si>
  <si>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</si>
  <si>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</si>
  <si>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</si>
  <si>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</si>
  <si>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</si>
  <si>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</si>
  <si>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</si>
  <si>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</si>
  <si>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</si>
  <si>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</si>
  <si>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</si>
  <si>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</si>
  <si>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</si>
  <si>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</si>
  <si>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</si>
  <si>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</si>
  <si>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</si>
  <si>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</si>
  <si>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</si>
  <si>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</si>
  <si>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</si>
  <si>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</si>
  <si>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</si>
  <si>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</si>
  <si>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</si>
  <si>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</si>
  <si>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</si>
  <si>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</si>
  <si>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</si>
  <si>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</si>
  <si>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</si>
  <si>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</si>
  <si>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</si>
  <si>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</si>
  <si>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</si>
  <si>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</si>
  <si>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</si>
  <si>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</si>
  <si>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</si>
  <si>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</si>
  <si>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</si>
  <si>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</si>
  <si>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</si>
  <si>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</si>
  <si>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</si>
  <si>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</si>
  <si>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</si>
  <si>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</si>
  <si>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</si>
  <si>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</si>
  <si>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</si>
  <si>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</si>
  <si>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</si>
  <si>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</si>
  <si>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</si>
  <si>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</si>
  <si>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</si>
  <si>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</si>
  <si>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</si>
  <si>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</si>
  <si>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</si>
  <si>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</si>
  <si>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</si>
  <si>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</si>
  <si>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</si>
  <si>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</si>
  <si>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</si>
  <si>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</si>
  <si>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</si>
  <si>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</si>
  <si>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</si>
  <si>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</si>
  <si>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</si>
  <si>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</si>
  <si>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</si>
  <si>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</si>
  <si>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</si>
  <si>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</si>
  <si>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</si>
  <si>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</si>
  <si>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</si>
  <si>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</si>
  <si>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</si>
  <si>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</si>
  <si>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</si>
  <si>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</si>
  <si>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</si>
  <si>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</si>
  <si>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</si>
  <si>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</si>
  <si>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</si>
  <si>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</si>
  <si>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</si>
  <si>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</si>
  <si>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</si>
  <si>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</si>
  <si>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</si>
  <si>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</si>
  <si>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</si>
  <si>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</si>
  <si>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</si>
  <si>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</si>
  <si>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</si>
  <si>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</si>
  <si>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</si>
  <si>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</si>
  <si>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</si>
  <si>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</si>
  <si>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</si>
  <si>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</si>
  <si>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</si>
  <si>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</si>
  <si>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</si>
  <si>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</si>
  <si>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</si>
  <si>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</si>
  <si>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</si>
  <si>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</si>
  <si>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</si>
  <si>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</si>
  <si>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</si>
  <si>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</si>
  <si>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</si>
  <si>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</si>
  <si>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</si>
  <si>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</si>
  <si>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</si>
  <si>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</si>
  <si>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</si>
  <si>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</si>
  <si>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</si>
  <si>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</si>
  <si>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</si>
  <si>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</si>
  <si>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</si>
  <si>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</si>
  <si>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</si>
  <si>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</si>
  <si>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</si>
  <si>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</si>
  <si>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</si>
  <si>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</si>
  <si>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</si>
  <si>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</si>
  <si>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</si>
  <si>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</si>
  <si>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</si>
  <si>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</si>
  <si>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</si>
  <si>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</si>
  <si>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</si>
  <si>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</si>
  <si>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</si>
  <si>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</si>
  <si>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</si>
  <si>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</si>
  <si>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</si>
  <si>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</si>
  <si>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</si>
  <si>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</si>
  <si>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</si>
  <si>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</si>
  <si>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</si>
  <si>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</si>
  <si>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</si>
  <si>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</si>
  <si>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</si>
  <si>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</si>
  <si>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</si>
  <si>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</si>
  <si>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</si>
  <si>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</si>
  <si>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</si>
  <si>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</si>
  <si>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</si>
  <si>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</si>
  <si>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</si>
  <si>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</si>
  <si>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</si>
  <si>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</si>
  <si>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</si>
  <si>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</si>
  <si>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</si>
  <si>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</si>
  <si>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</si>
  <si>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</si>
  <si>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</si>
  <si>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</si>
  <si>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</si>
  <si>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</si>
  <si>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</si>
  <si>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</si>
  <si>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</si>
  <si>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</si>
  <si>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</si>
  <si>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</si>
  <si>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</si>
  <si>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</si>
  <si>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</si>
  <si>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</si>
  <si>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</si>
  <si>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</si>
  <si>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</si>
  <si>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</si>
  <si>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</si>
  <si>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</si>
  <si>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</si>
  <si>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</si>
  <si>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</si>
  <si>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</si>
  <si>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</si>
  <si>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</si>
  <si>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</si>
  <si>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</si>
  <si>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</si>
  <si>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</si>
  <si>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</si>
  <si>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</si>
  <si>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</si>
  <si>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</si>
  <si>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</si>
  <si>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</si>
  <si>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</si>
  <si>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</si>
  <si>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</si>
  <si>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</si>
  <si>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</si>
  <si>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</si>
  <si>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</si>
  <si>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</si>
  <si>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</si>
  <si>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</si>
  <si>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</si>
  <si>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</si>
  <si>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</si>
  <si>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</si>
  <si>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</si>
  <si>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</si>
  <si>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</si>
  <si>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</si>
  <si>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</si>
  <si>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</si>
  <si>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</si>
  <si>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</si>
  <si>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</si>
  <si>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</si>
  <si>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</si>
  <si>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</si>
  <si>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</si>
  <si>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</si>
  <si>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</si>
  <si>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</si>
  <si>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</si>
  <si>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</si>
  <si>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</si>
  <si>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</si>
  <si>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</si>
  <si>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</si>
  <si>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</si>
  <si>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</si>
  <si>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</si>
  <si>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</si>
  <si>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</si>
  <si>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</si>
  <si>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</si>
  <si>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</si>
  <si>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</si>
  <si>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</si>
  <si>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</si>
  <si>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</si>
  <si>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</si>
  <si>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</si>
  <si>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</si>
  <si>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</si>
  <si>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</si>
  <si>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</si>
  <si>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</si>
  <si>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</si>
  <si>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</si>
  <si>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</si>
  <si>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</si>
  <si>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</si>
  <si>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</si>
  <si>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</si>
  <si>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</si>
  <si>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</si>
  <si>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</si>
  <si>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</si>
  <si>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</si>
  <si>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</si>
  <si>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</si>
  <si>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</si>
  <si>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</si>
  <si>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</si>
  <si>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</si>
  <si>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</si>
  <si>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</si>
  <si>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</si>
  <si>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</si>
  <si>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</si>
  <si>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</si>
  <si>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</si>
  <si>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</si>
  <si>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</si>
  <si>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</si>
  <si>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</si>
  <si>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</si>
  <si>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</si>
  <si>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</si>
  <si>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</si>
  <si>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</si>
  <si>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</si>
  <si>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</si>
  <si>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</si>
  <si>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</si>
  <si>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</si>
  <si>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</si>
  <si>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</si>
  <si>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</si>
  <si>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</si>
  <si>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</si>
  <si>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</si>
  <si>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</si>
  <si>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</si>
  <si>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</si>
  <si>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</si>
  <si>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</si>
  <si>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</si>
  <si>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</si>
  <si>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</si>
  <si>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</si>
  <si>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</si>
  <si>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</si>
  <si>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</si>
  <si>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</si>
  <si>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</si>
  <si>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</si>
  <si>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</si>
  <si>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</si>
  <si>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</si>
  <si>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</si>
  <si>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</si>
  <si>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</si>
  <si>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</si>
  <si>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</si>
  <si>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</si>
  <si>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</si>
  <si>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</si>
  <si>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</si>
  <si>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</si>
  <si>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</si>
  <si>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</si>
  <si>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</si>
  <si>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</si>
  <si>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</si>
  <si>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</si>
  <si>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</si>
  <si>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</si>
  <si>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</si>
  <si>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</si>
  <si>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</si>
  <si>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</si>
  <si>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</si>
  <si>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</si>
  <si>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</si>
  <si>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</si>
  <si>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</si>
  <si>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</si>
  <si>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</si>
  <si>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</si>
  <si>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</si>
  <si>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</si>
  <si>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</si>
  <si>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</si>
  <si>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</si>
  <si>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</si>
  <si>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</si>
  <si>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</si>
  <si>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</si>
  <si>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</si>
  <si>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</si>
  <si>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</si>
  <si>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</si>
  <si>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</si>
  <si>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</si>
  <si>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</si>
  <si>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</si>
  <si>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</si>
  <si>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</si>
  <si>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</si>
  <si>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</si>
  <si>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</si>
  <si>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</si>
  <si>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</si>
  <si>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</si>
  <si>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</si>
  <si>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</si>
  <si>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</si>
  <si>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</si>
  <si>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</si>
  <si>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</si>
  <si>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</si>
  <si>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</si>
  <si>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</si>
  <si>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</si>
  <si>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</si>
  <si>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</si>
  <si>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</si>
  <si>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</si>
  <si>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</si>
  <si>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</si>
  <si>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</si>
  <si>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</si>
  <si>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</si>
  <si>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</si>
  <si>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</si>
  <si>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</si>
  <si>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</si>
  <si>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</si>
  <si>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</si>
  <si>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</si>
  <si>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</si>
  <si>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</si>
  <si>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</si>
  <si>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</si>
  <si>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</si>
  <si>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</si>
  <si>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</si>
  <si>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</si>
  <si>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</si>
  <si>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</si>
  <si>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</si>
  <si>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</si>
  <si>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</si>
  <si>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</si>
  <si>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</si>
  <si>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</si>
  <si>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</si>
  <si>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</si>
  <si>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</si>
  <si>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</si>
  <si>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</si>
  <si>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</si>
  <si>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</si>
  <si>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</si>
  <si>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</si>
  <si>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</si>
  <si>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</si>
  <si>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</si>
  <si>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</si>
  <si>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</si>
  <si>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</si>
  <si>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</si>
  <si>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</si>
  <si>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</si>
  <si>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</si>
  <si>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</si>
  <si>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</si>
  <si>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</si>
  <si>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</si>
  <si>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</si>
  <si>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</si>
  <si>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</si>
  <si>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</si>
  <si>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</si>
  <si>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</si>
  <si>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</si>
  <si>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</si>
  <si>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</si>
  <si>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</si>
  <si>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</si>
  <si>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</si>
  <si>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</si>
  <si>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</si>
  <si>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</si>
  <si>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</si>
  <si>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</si>
  <si>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</si>
  <si>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</si>
  <si>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</si>
  <si>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</si>
  <si>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</si>
  <si>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</si>
  <si>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</si>
  <si>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</si>
  <si>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</si>
  <si>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</si>
  <si>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</si>
  <si>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</si>
  <si>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</si>
  <si>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</si>
  <si>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</si>
  <si>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</si>
  <si>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</si>
  <si>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</si>
  <si>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</si>
  <si>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</si>
  <si>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</si>
  <si>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</si>
  <si>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</si>
  <si>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</si>
  <si>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</si>
  <si>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</si>
  <si>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</si>
  <si>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</si>
  <si>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</si>
  <si>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</si>
  <si>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</si>
  <si>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</si>
  <si>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</si>
  <si>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</si>
  <si>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</si>
  <si>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</si>
  <si>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</si>
  <si>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</si>
  <si>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</si>
  <si>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</si>
  <si>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</si>
  <si>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</si>
  <si>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</si>
  <si>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</si>
  <si>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</si>
  <si>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</si>
  <si>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</si>
  <si>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</si>
  <si>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</si>
  <si>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</si>
  <si>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</si>
  <si>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</si>
  <si>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</si>
  <si>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</si>
  <si>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</si>
  <si>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</si>
  <si>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</si>
  <si>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</si>
  <si>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</si>
  <si>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</si>
  <si>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</si>
  <si>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</si>
  <si>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</si>
  <si>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</si>
  <si>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</si>
  <si>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</si>
  <si>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</si>
  <si>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</si>
  <si>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</si>
  <si>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</si>
  <si>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</si>
  <si>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</si>
  <si>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</si>
  <si>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</si>
  <si>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</si>
  <si>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</si>
  <si>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</si>
  <si>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</si>
  <si>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</si>
  <si>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</si>
  <si>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</si>
  <si>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</si>
  <si>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</si>
  <si>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</si>
  <si>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</si>
  <si>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</si>
  <si>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</si>
  <si>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</si>
  <si>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</si>
  <si>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</si>
  <si>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</si>
  <si>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</si>
  <si>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</si>
  <si>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</si>
  <si>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</si>
  <si>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</si>
  <si>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</si>
  <si>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</si>
  <si>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</si>
  <si>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</si>
  <si>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</si>
  <si>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</si>
  <si>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</si>
  <si>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</si>
  <si>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</si>
  <si>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</si>
  <si>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</si>
  <si>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</si>
  <si>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</si>
  <si>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</si>
  <si>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</si>
  <si>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</si>
  <si>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</si>
  <si>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</si>
  <si>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</si>
  <si>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</si>
  <si>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</si>
  <si>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</si>
  <si>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</si>
  <si>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</si>
  <si>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</si>
  <si>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</si>
  <si>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</si>
  <si>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</si>
  <si>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</si>
  <si>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</si>
  <si>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</si>
  <si>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</si>
  <si>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</si>
  <si>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</si>
  <si>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</si>
  <si>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</si>
  <si>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</si>
  <si>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</si>
  <si>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</si>
  <si>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</si>
  <si>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</si>
  <si>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</si>
  <si>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</si>
  <si>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</si>
  <si>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</si>
  <si>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</si>
  <si>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</si>
  <si>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</si>
  <si>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</si>
  <si>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</si>
  <si>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</si>
  <si>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</si>
  <si>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</si>
  <si>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</si>
  <si>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</si>
  <si>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</si>
  <si>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</si>
  <si>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</si>
  <si>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</si>
  <si>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</si>
  <si>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</si>
  <si>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</si>
  <si>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</si>
  <si>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</si>
  <si>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</si>
  <si>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</si>
  <si>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</si>
  <si>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</si>
  <si>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</si>
  <si>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</si>
  <si>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</si>
  <si>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</si>
  <si>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</si>
  <si>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</si>
  <si>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</si>
  <si>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</si>
  <si>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</si>
  <si>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</si>
  <si>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</si>
  <si>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</si>
  <si>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</si>
  <si>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</si>
  <si>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</si>
  <si>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</si>
  <si>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</si>
  <si>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</si>
  <si>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</si>
  <si>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</si>
  <si>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</si>
  <si>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</si>
  <si>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</si>
  <si>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</si>
  <si>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</si>
  <si>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</si>
  <si>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</si>
  <si>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</si>
  <si>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</si>
  <si>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</si>
  <si>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</si>
  <si>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</si>
  <si>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</si>
  <si>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</si>
  <si>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</si>
  <si>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</si>
  <si>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</si>
  <si>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</si>
  <si>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</si>
  <si>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</si>
  <si>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</si>
  <si>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</si>
  <si>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</si>
  <si>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</si>
  <si>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</si>
  <si>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</si>
  <si>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</si>
  <si>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</si>
  <si>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</si>
  <si>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</si>
  <si>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</si>
  <si>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</si>
  <si>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</si>
  <si>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</si>
  <si>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</si>
  <si>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</si>
  <si>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</si>
  <si>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</si>
  <si>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</si>
  <si>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</si>
  <si>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</si>
  <si>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</si>
  <si>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</si>
  <si>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</si>
  <si>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</si>
  <si>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</si>
  <si>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</si>
  <si>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</si>
  <si>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</si>
  <si>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</si>
  <si>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</si>
  <si>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</si>
  <si>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</si>
  <si>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</si>
  <si>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</si>
  <si>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</si>
  <si>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</si>
  <si>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</si>
  <si>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</si>
  <si>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</si>
  <si>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</si>
  <si>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</si>
  <si>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</si>
  <si>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</si>
  <si>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</si>
  <si>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</si>
  <si>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</si>
  <si>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</si>
  <si>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</si>
  <si>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</si>
  <si>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</si>
  <si>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</si>
  <si>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</si>
  <si>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</si>
  <si>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</si>
  <si>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</si>
  <si>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</si>
  <si>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</si>
  <si>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</si>
  <si>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</si>
  <si>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</si>
  <si>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</si>
  <si>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</si>
  <si>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</si>
  <si>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</si>
  <si>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</si>
  <si>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</si>
  <si>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</si>
  <si>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</si>
  <si>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</si>
  <si>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</si>
  <si>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</si>
  <si>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</si>
  <si>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</si>
  <si>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</si>
  <si>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</si>
  <si>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</si>
  <si>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</si>
  <si>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</si>
  <si>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</si>
  <si>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</si>
  <si>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</si>
  <si>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</si>
  <si>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</si>
  <si>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</si>
  <si>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</si>
  <si>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</si>
  <si>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</si>
  <si>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</si>
  <si>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</si>
  <si>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</si>
  <si>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</si>
  <si>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</si>
  <si>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</si>
  <si>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</si>
  <si>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</si>
  <si>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</si>
  <si>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</si>
  <si>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</si>
  <si>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</si>
  <si>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</si>
  <si>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</si>
  <si>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</si>
  <si>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</si>
  <si>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</si>
  <si>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</si>
  <si>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</si>
  <si>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</si>
  <si>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</si>
  <si>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</si>
  <si>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</si>
  <si>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</si>
  <si>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</si>
  <si>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</si>
  <si>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</si>
  <si>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</si>
  <si>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</si>
  <si>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</si>
  <si>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</si>
  <si>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</si>
  <si>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</si>
  <si>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</si>
  <si>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</si>
  <si>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</si>
  <si>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</si>
  <si>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</si>
  <si>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</si>
  <si>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</si>
  <si>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</si>
  <si>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</si>
  <si>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</si>
  <si>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</si>
  <si>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</si>
  <si>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</si>
  <si>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</si>
  <si>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</si>
  <si>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</si>
  <si>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</si>
  <si>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</si>
  <si>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</si>
  <si>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</si>
  <si>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</si>
  <si>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</si>
  <si>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</si>
  <si>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</si>
  <si>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</si>
  <si>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</si>
  <si>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</si>
  <si>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</si>
  <si>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</si>
  <si>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</si>
  <si>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</si>
  <si>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</si>
  <si>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</si>
  <si>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</si>
  <si>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</si>
  <si>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</si>
  <si>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</si>
  <si>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</si>
  <si>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</si>
  <si>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</si>
  <si>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</si>
  <si>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</si>
  <si>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</si>
  <si>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</si>
  <si>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</si>
  <si>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</si>
  <si>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</si>
  <si>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</si>
  <si>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</si>
  <si>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</si>
  <si>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</si>
  <si>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</si>
  <si>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</si>
  <si>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</si>
  <si>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</si>
  <si>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</si>
  <si>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</si>
  <si>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</si>
  <si>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</si>
  <si>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</si>
  <si>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</si>
  <si>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</si>
  <si>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</si>
  <si>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</si>
  <si>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</si>
  <si>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</si>
  <si>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</si>
  <si>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</si>
  <si>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</si>
  <si>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</si>
  <si>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</si>
  <si>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</si>
  <si>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</si>
  <si>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</si>
  <si>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</si>
  <si>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</si>
  <si>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</si>
  <si>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</si>
  <si>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</si>
  <si>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</si>
  <si>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</si>
  <si>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</si>
  <si>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</si>
  <si>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</si>
  <si>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</si>
  <si>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</si>
  <si>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</si>
  <si>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</si>
  <si>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</si>
  <si>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</si>
  <si>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</si>
  <si>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</si>
  <si>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</si>
  <si>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</si>
  <si>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</si>
  <si>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</si>
  <si>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</si>
  <si>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</si>
  <si>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</si>
  <si>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</si>
  <si>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</si>
  <si>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</si>
  <si>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</si>
  <si>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</si>
  <si>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</si>
  <si>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</si>
  <si>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</si>
  <si>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</si>
  <si>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</si>
  <si>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</si>
  <si>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</si>
  <si>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</si>
  <si>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</si>
  <si>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</si>
  <si>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</si>
  <si>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</si>
  <si>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</si>
  <si>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</si>
  <si>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</si>
  <si>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</si>
  <si>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</si>
  <si>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</si>
  <si>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</si>
  <si>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</si>
  <si>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</si>
  <si>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</si>
  <si>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</si>
  <si>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</si>
  <si>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</si>
  <si>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</si>
  <si>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</si>
  <si>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</si>
  <si>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</si>
  <si>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</si>
  <si>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</si>
  <si>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</si>
  <si>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</si>
  <si>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</si>
  <si>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</si>
  <si>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</si>
  <si>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</si>
  <si>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</si>
  <si>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</si>
  <si>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</si>
  <si>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</si>
  <si>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</si>
  <si>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</si>
  <si>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</si>
  <si>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</si>
  <si>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</si>
  <si>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</si>
  <si>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</si>
  <si>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</si>
  <si>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</si>
  <si>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</si>
  <si>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</si>
  <si>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</si>
  <si>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</si>
  <si>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</si>
  <si>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</si>
  <si>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</si>
  <si>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</si>
  <si>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</si>
  <si>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</si>
  <si>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</si>
  <si>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</si>
  <si>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</si>
  <si>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</si>
  <si>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</si>
  <si>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</si>
  <si>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</si>
  <si>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</si>
  <si>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</si>
  <si>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</si>
  <si>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</si>
  <si>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</si>
  <si>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</si>
  <si>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</si>
  <si>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</si>
  <si>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</si>
  <si>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</si>
  <si>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</si>
  <si>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</si>
  <si>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</si>
  <si>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</si>
  <si>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</si>
  <si>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</si>
  <si>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</si>
  <si>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</si>
  <si>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</si>
  <si>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</si>
  <si>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</si>
  <si>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</si>
  <si>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</si>
  <si>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</si>
  <si>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</si>
  <si>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</si>
  <si>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</si>
  <si>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</si>
  <si>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</si>
  <si>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</si>
  <si>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</si>
  <si>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</si>
  <si>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</si>
  <si>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</si>
  <si>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</si>
  <si>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</si>
  <si>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</si>
  <si>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</si>
  <si>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</si>
  <si>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</si>
  <si>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</si>
  <si>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</si>
  <si>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</si>
  <si>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</si>
  <si>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</si>
  <si>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</si>
  <si>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</si>
  <si>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</si>
  <si>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</si>
  <si>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</si>
  <si>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</si>
  <si>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</si>
  <si>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</si>
  <si>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</si>
  <si>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</si>
  <si>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</si>
  <si>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</si>
  <si>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</si>
  <si>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</si>
  <si>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</si>
  <si>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</si>
  <si>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</si>
  <si>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</si>
  <si>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</si>
  <si>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</si>
  <si>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</si>
  <si>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</si>
  <si>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</si>
  <si>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</si>
  <si>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</si>
  <si>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</si>
  <si>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</si>
  <si>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</si>
  <si>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</si>
  <si>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</si>
  <si>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</si>
  <si>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</si>
  <si>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</si>
  <si>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</si>
  <si>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</si>
  <si>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</si>
  <si>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</si>
  <si>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</si>
  <si>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</si>
  <si>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</si>
  <si>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</si>
  <si>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</si>
  <si>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</si>
  <si>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</si>
  <si>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</si>
  <si>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</si>
  <si>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</si>
  <si>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</si>
  <si>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</si>
  <si>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</si>
  <si>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</si>
  <si>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</si>
  <si>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</si>
  <si>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</si>
  <si>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</si>
  <si>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</si>
  <si>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</si>
  <si>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</si>
  <si>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</si>
  <si>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</si>
  <si>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</si>
  <si>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</si>
  <si>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</si>
  <si>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</si>
  <si>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</si>
  <si>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</si>
  <si>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</si>
  <si>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</si>
  <si>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</si>
  <si>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</si>
  <si>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</si>
  <si>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</si>
  <si>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</si>
  <si>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</si>
  <si>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</si>
  <si>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</si>
  <si>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</si>
  <si>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</si>
  <si>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</si>
  <si>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</si>
  <si>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</si>
  <si>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</si>
  <si>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</si>
  <si>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</si>
  <si>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</si>
  <si>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</si>
  <si>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</si>
  <si>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</si>
  <si>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</si>
  <si>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</si>
  <si>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</si>
  <si>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</si>
  <si>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</si>
  <si>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</si>
  <si>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</si>
  <si>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</si>
  <si>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</si>
  <si>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</si>
  <si>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</si>
  <si>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</si>
  <si>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</si>
  <si>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</si>
  <si>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</si>
  <si>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</si>
  <si>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</si>
  <si>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</si>
  <si>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</si>
  <si>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</si>
  <si>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</si>
  <si>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</si>
  <si>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</si>
  <si>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</si>
  <si>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</si>
  <si>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</si>
  <si>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</si>
  <si>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</si>
  <si>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</si>
  <si>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</si>
  <si>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</si>
  <si>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</si>
  <si>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</si>
  <si>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</si>
  <si>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</si>
  <si>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</si>
  <si>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</si>
  <si>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</si>
  <si>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</si>
  <si>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</si>
  <si>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</si>
  <si>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</si>
  <si>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</si>
  <si>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</si>
  <si>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</si>
  <si>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</si>
  <si>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</si>
  <si>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</si>
  <si>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</si>
  <si>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</si>
  <si>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</si>
  <si>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</si>
  <si>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</si>
  <si>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</si>
  <si>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</si>
  <si>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</si>
  <si>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</si>
  <si>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</si>
  <si>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</si>
  <si>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</si>
  <si>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</si>
  <si>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</si>
  <si>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</si>
  <si>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</si>
  <si>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</si>
  <si>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</si>
  <si>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</si>
  <si>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</si>
  <si>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</si>
  <si>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</si>
  <si>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</si>
  <si>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</si>
  <si>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</si>
  <si>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</si>
  <si>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</si>
  <si>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</si>
  <si>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</si>
  <si>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</si>
  <si>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</si>
  <si>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</si>
  <si>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</si>
  <si>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</si>
  <si>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</si>
  <si>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</si>
  <si>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</si>
  <si>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</si>
  <si>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</si>
  <si>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</si>
  <si>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</si>
  <si>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</si>
  <si>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</si>
  <si>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</si>
  <si>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</si>
  <si>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</si>
  <si>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</si>
  <si>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</si>
  <si>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</si>
  <si>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</si>
  <si>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</si>
  <si>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</si>
  <si>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</si>
  <si>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</si>
  <si>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</si>
  <si>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</si>
  <si>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</si>
  <si>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</si>
  <si>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</si>
  <si>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</si>
  <si>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</si>
  <si>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</si>
  <si>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</si>
  <si>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</si>
  <si>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</si>
  <si>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</si>
  <si>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</si>
  <si>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</si>
  <si>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</si>
  <si>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</si>
  <si>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</si>
  <si>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</si>
  <si>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</si>
  <si>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</si>
  <si>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</si>
  <si>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</si>
  <si>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</si>
  <si>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</si>
  <si>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</si>
  <si>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</si>
  <si>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</si>
  <si>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</si>
  <si>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</si>
  <si>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</si>
  <si>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</si>
  <si>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</si>
  <si>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</si>
  <si>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</si>
  <si>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</si>
  <si>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</si>
  <si>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</si>
  <si>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</si>
  <si>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</si>
  <si>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</si>
  <si>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</si>
  <si>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</si>
  <si>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</si>
  <si>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</si>
  <si>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</si>
  <si>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</si>
  <si>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</si>
  <si>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</si>
  <si>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</si>
  <si>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</si>
  <si>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</si>
  <si>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</si>
  <si>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</si>
  <si>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</si>
  <si>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</si>
  <si>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</si>
  <si>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</si>
  <si>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</si>
  <si>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</si>
  <si>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</si>
  <si>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</si>
  <si>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</si>
  <si>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</si>
  <si>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</si>
  <si>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</si>
  <si>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</si>
  <si>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</si>
  <si>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</si>
  <si>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</si>
  <si>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</si>
  <si>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</si>
  <si>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</si>
  <si>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</si>
  <si>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</si>
  <si>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</si>
  <si>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</si>
  <si>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</si>
  <si>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</si>
  <si>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</si>
  <si>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</si>
  <si>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</si>
  <si>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</si>
  <si>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</si>
  <si>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</si>
  <si>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</si>
  <si>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</si>
  <si>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</si>
  <si>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</si>
  <si>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</si>
  <si>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</si>
  <si>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</si>
  <si>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</si>
  <si>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</si>
  <si>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</si>
  <si>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</si>
  <si>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</si>
  <si>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</si>
  <si>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</si>
  <si>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</si>
  <si>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</si>
  <si>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</si>
  <si>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</si>
  <si>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</si>
  <si>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</si>
  <si>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</si>
  <si>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</si>
  <si>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</si>
  <si>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</si>
  <si>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</si>
  <si>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</si>
  <si>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</si>
  <si>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</si>
  <si>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</si>
  <si>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</si>
  <si>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</si>
  <si>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</si>
  <si>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</si>
  <si>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</si>
  <si>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</si>
  <si>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</si>
  <si>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</si>
  <si>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</si>
  <si>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</si>
  <si>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</si>
  <si>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</si>
  <si>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</si>
  <si>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</si>
  <si>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</si>
  <si>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</si>
  <si>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</si>
  <si>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</si>
  <si>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</si>
  <si>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</si>
  <si>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</si>
  <si>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</si>
  <si>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</si>
  <si>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</si>
  <si>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</si>
  <si>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</si>
  <si>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</si>
  <si>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</si>
  <si>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</si>
  <si>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</si>
  <si>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</si>
  <si>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</si>
  <si>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</si>
  <si>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</si>
  <si>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</si>
  <si>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</si>
  <si>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</si>
  <si>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</si>
  <si>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</si>
  <si>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</si>
  <si>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</si>
  <si>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</si>
  <si>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</si>
  <si>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</si>
  <si>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</si>
  <si>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</si>
  <si>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</si>
  <si>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</si>
  <si>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</si>
  <si>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</si>
  <si>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</si>
  <si>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Morales Payano, Wilfredy Leandro</t>
  </si>
  <si>
    <t>GAVETAS VACIAS+ GAVETAS FALLANDO</t>
  </si>
  <si>
    <t>ERROR DE PRINTER</t>
  </si>
  <si>
    <t>Abastecido</t>
  </si>
  <si>
    <t>SIN ACTIVIDAD DE RETIRO</t>
  </si>
  <si>
    <t>DISPESNADOR</t>
  </si>
  <si>
    <t>01 Marzo de 2021</t>
  </si>
  <si>
    <t>CAJ Venezuela II</t>
  </si>
  <si>
    <t>Cajune Holding Srl</t>
  </si>
  <si>
    <t>CAJ S/M Bravo Enriquillo</t>
  </si>
  <si>
    <t>CAJ San Jose de las Matas (SAJOMA)</t>
  </si>
  <si>
    <t>CAJ La Sirena Venezuela</t>
  </si>
  <si>
    <t>335806186</t>
  </si>
  <si>
    <t>335806179</t>
  </si>
  <si>
    <t>335806178</t>
  </si>
  <si>
    <t>335806177</t>
  </si>
  <si>
    <t>335806176</t>
  </si>
  <si>
    <t>335806175</t>
  </si>
  <si>
    <t>335806172</t>
  </si>
  <si>
    <t>335806155</t>
  </si>
  <si>
    <t>335806153</t>
  </si>
  <si>
    <t>335806150</t>
  </si>
  <si>
    <t>335806148</t>
  </si>
  <si>
    <t>335806144</t>
  </si>
  <si>
    <t>335806142</t>
  </si>
  <si>
    <t>335806139</t>
  </si>
  <si>
    <t>335806138</t>
  </si>
  <si>
    <t>335806136</t>
  </si>
  <si>
    <t>335806135</t>
  </si>
  <si>
    <t>335806133</t>
  </si>
  <si>
    <t>335806099</t>
  </si>
  <si>
    <t>335806095</t>
  </si>
  <si>
    <t>Closed</t>
  </si>
  <si>
    <t>335806229</t>
  </si>
  <si>
    <t>335806222</t>
  </si>
  <si>
    <t>335806215</t>
  </si>
  <si>
    <t>335806213</t>
  </si>
  <si>
    <t>335806208</t>
  </si>
  <si>
    <t>335806206</t>
  </si>
  <si>
    <t>335806204</t>
  </si>
  <si>
    <t>335806202</t>
  </si>
  <si>
    <t>En Servicio</t>
  </si>
  <si>
    <t>335806946</t>
  </si>
  <si>
    <t>335806938</t>
  </si>
  <si>
    <t>335806926</t>
  </si>
  <si>
    <t>335806922</t>
  </si>
  <si>
    <t>335806911</t>
  </si>
  <si>
    <t>335806885</t>
  </si>
  <si>
    <t>335806880</t>
  </si>
  <si>
    <t>335806850</t>
  </si>
  <si>
    <t>335806741</t>
  </si>
  <si>
    <t>335806729</t>
  </si>
  <si>
    <t>335806695</t>
  </si>
  <si>
    <t>335806693</t>
  </si>
  <si>
    <t>335806692</t>
  </si>
  <si>
    <t>335806686</t>
  </si>
  <si>
    <t>335806679</t>
  </si>
  <si>
    <t>335806522</t>
  </si>
  <si>
    <t>335806514</t>
  </si>
  <si>
    <t>335806503</t>
  </si>
  <si>
    <t>335806244</t>
  </si>
  <si>
    <t>GAVETA DE DEPOSTIO LLENA</t>
  </si>
  <si>
    <t>335806752</t>
  </si>
  <si>
    <t>335806744</t>
  </si>
  <si>
    <t>335806743</t>
  </si>
  <si>
    <t>335806738</t>
  </si>
  <si>
    <t>335806733</t>
  </si>
  <si>
    <t>335806725</t>
  </si>
  <si>
    <t>335806713</t>
  </si>
  <si>
    <t>335806691</t>
  </si>
  <si>
    <t>335806677</t>
  </si>
  <si>
    <t>335806643</t>
  </si>
  <si>
    <t>335806640</t>
  </si>
  <si>
    <t>335806631</t>
  </si>
  <si>
    <t>335806629</t>
  </si>
  <si>
    <t>335806620</t>
  </si>
  <si>
    <t>335806577</t>
  </si>
  <si>
    <t>Peguero Solano, Victor Manuel</t>
  </si>
  <si>
    <t>Doñe Ramirez, Luis Manuel</t>
  </si>
  <si>
    <t>Moreta, Christian Aury</t>
  </si>
  <si>
    <t>ENVIO DE CARGA</t>
  </si>
  <si>
    <t>INHIBIDO - REINICIO</t>
  </si>
  <si>
    <t>CARGA EXITOSA</t>
  </si>
  <si>
    <t>REINICIO EXITOSA</t>
  </si>
  <si>
    <t>335807444</t>
  </si>
  <si>
    <t>335807435</t>
  </si>
  <si>
    <t>335807412</t>
  </si>
  <si>
    <t>335807404</t>
  </si>
  <si>
    <t>335807401</t>
  </si>
  <si>
    <t>335807399</t>
  </si>
  <si>
    <t>335807348</t>
  </si>
  <si>
    <t>335807327</t>
  </si>
  <si>
    <t>335807324</t>
  </si>
  <si>
    <t>335807311</t>
  </si>
  <si>
    <t>335807306</t>
  </si>
  <si>
    <t>335807305</t>
  </si>
  <si>
    <t>335807301</t>
  </si>
  <si>
    <t>335807300</t>
  </si>
  <si>
    <t>335807272</t>
  </si>
  <si>
    <t>335807193</t>
  </si>
  <si>
    <t>335807165</t>
  </si>
  <si>
    <t>335807149</t>
  </si>
  <si>
    <t>335807123</t>
  </si>
  <si>
    <t>335807120</t>
  </si>
  <si>
    <t>335807110</t>
  </si>
  <si>
    <t>335807101</t>
  </si>
  <si>
    <t>335807088</t>
  </si>
  <si>
    <t>335807084</t>
  </si>
  <si>
    <t>335807078</t>
  </si>
  <si>
    <t>335807058</t>
  </si>
  <si>
    <t>335807050</t>
  </si>
  <si>
    <t>335807033</t>
  </si>
  <si>
    <t>335807032</t>
  </si>
  <si>
    <t>335807030</t>
  </si>
  <si>
    <t>335807022</t>
  </si>
  <si>
    <t>335807011</t>
  </si>
  <si>
    <t>335806984</t>
  </si>
  <si>
    <t>335806954</t>
  </si>
  <si>
    <t>GAVETA DE RECHAZO LLENA</t>
  </si>
  <si>
    <t>335807455</t>
  </si>
  <si>
    <t>335807355</t>
  </si>
  <si>
    <t>335807350</t>
  </si>
  <si>
    <t>335807346</t>
  </si>
  <si>
    <t>335807338</t>
  </si>
  <si>
    <t>335807334</t>
  </si>
  <si>
    <t>335807265</t>
  </si>
  <si>
    <t>335807247</t>
  </si>
  <si>
    <t>335807238</t>
  </si>
  <si>
    <t>335807095</t>
  </si>
  <si>
    <t>LECTOR - REINICIO</t>
  </si>
  <si>
    <t>REINICIO FALLIDO</t>
  </si>
  <si>
    <t>335807633</t>
  </si>
  <si>
    <t>335807628</t>
  </si>
  <si>
    <t>335807623</t>
  </si>
  <si>
    <t>335807614</t>
  </si>
  <si>
    <t>335807610</t>
  </si>
  <si>
    <t>335807597</t>
  </si>
  <si>
    <t>335807565</t>
  </si>
  <si>
    <t>335807561</t>
  </si>
  <si>
    <t>335807547</t>
  </si>
  <si>
    <t>335807522</t>
  </si>
  <si>
    <t>335807500</t>
  </si>
  <si>
    <t>335807495</t>
  </si>
  <si>
    <t>335807492</t>
  </si>
  <si>
    <t>335807481</t>
  </si>
  <si>
    <t>335807478</t>
  </si>
  <si>
    <t>335807467</t>
  </si>
  <si>
    <t>GAVETA DE DEPOSITO LLENA</t>
  </si>
  <si>
    <t>335807890</t>
  </si>
  <si>
    <t>335807889</t>
  </si>
  <si>
    <t>335807887</t>
  </si>
  <si>
    <t>335807885</t>
  </si>
  <si>
    <t>335807868</t>
  </si>
  <si>
    <t>335807860</t>
  </si>
  <si>
    <t>335807857</t>
  </si>
  <si>
    <t>335807854</t>
  </si>
  <si>
    <t>335807848</t>
  </si>
  <si>
    <t>335807846</t>
  </si>
  <si>
    <t>335807842</t>
  </si>
  <si>
    <t>335807841</t>
  </si>
  <si>
    <t>335807837</t>
  </si>
  <si>
    <t>335807835</t>
  </si>
  <si>
    <t>335807831</t>
  </si>
  <si>
    <t>335807829</t>
  </si>
  <si>
    <t>335807828</t>
  </si>
  <si>
    <t>335807820</t>
  </si>
  <si>
    <t>335807810</t>
  </si>
  <si>
    <t>335807807</t>
  </si>
  <si>
    <t>335807806</t>
  </si>
  <si>
    <t>335807805</t>
  </si>
  <si>
    <t>335807802</t>
  </si>
  <si>
    <t>335807800</t>
  </si>
  <si>
    <t>335807799</t>
  </si>
  <si>
    <t>335807797</t>
  </si>
  <si>
    <t>335807795</t>
  </si>
  <si>
    <t>335807789</t>
  </si>
  <si>
    <t>335807786</t>
  </si>
  <si>
    <t>335807785</t>
  </si>
  <si>
    <t>335807783</t>
  </si>
  <si>
    <t>335807782</t>
  </si>
  <si>
    <t>335807780</t>
  </si>
  <si>
    <t>335807779</t>
  </si>
  <si>
    <t>335807776</t>
  </si>
  <si>
    <t>335807768</t>
  </si>
  <si>
    <t>335807730</t>
  </si>
  <si>
    <t>335807726</t>
  </si>
  <si>
    <t>335807715</t>
  </si>
  <si>
    <t>335807710</t>
  </si>
  <si>
    <t>335807706</t>
  </si>
  <si>
    <t>335807701</t>
  </si>
  <si>
    <t>335807697</t>
  </si>
  <si>
    <t>335807691</t>
  </si>
  <si>
    <t>335807681</t>
  </si>
  <si>
    <t>335807677</t>
  </si>
  <si>
    <t>335807674</t>
  </si>
  <si>
    <t>335807668</t>
  </si>
  <si>
    <t>335807659</t>
  </si>
  <si>
    <t>335807652</t>
  </si>
  <si>
    <t>Hold</t>
  </si>
  <si>
    <t>335807902</t>
  </si>
  <si>
    <t>335807901</t>
  </si>
  <si>
    <t>335807900</t>
  </si>
  <si>
    <t>335807896</t>
  </si>
  <si>
    <t>335807895</t>
  </si>
  <si>
    <t>335807894</t>
  </si>
  <si>
    <t>335807916</t>
  </si>
  <si>
    <t>335807915</t>
  </si>
  <si>
    <t>S/M Nacional El Dorado (Santiago)</t>
  </si>
  <si>
    <t>ATM Estación del Metro María Montés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</si>
</sst>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8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7"/>
      <tableStyleElement type="headerRow" dxfId="286"/>
      <tableStyleElement type="totalRow" dxfId="285"/>
      <tableStyleElement type="firstColumn" dxfId="284"/>
      <tableStyleElement type="lastColumn" dxfId="283"/>
      <tableStyleElement type="firstRowStripe" dxfId="282"/>
      <tableStyleElement type="firstColumnStripe" dxfId="2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336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21.28515625" style="47" customWidth="1"/>
    <col min="4" max="4" width="29.28515625" style="94" customWidth="1"/>
    <col min="5" max="5" width="12.140625" style="90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13" t="s">
        <v>2161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8" x14ac:dyDescent="0.25">
      <c r="A2" s="112" t="s">
        <v>2158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</row>
    <row r="3" spans="1:17" ht="18.75" thickBot="1" x14ac:dyDescent="0.3">
      <c r="A3" s="114" t="s">
        <v>2512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7" customFormat="1" ht="18" x14ac:dyDescent="0.25">
      <c r="A5" s="96" t="str">
        <f>VLOOKUP(E5,'LISTADO ATM'!$A$2:$C$899,3,0)</f>
        <v>ESTE</v>
      </c>
      <c r="B5" s="99" t="s">
        <v>2711</v>
      </c>
      <c r="C5" s="100">
        <v>44256.934467592589</v>
      </c>
      <c r="D5" s="96" t="s">
        <v>2189</v>
      </c>
      <c r="E5" s="98">
        <v>651</v>
      </c>
      <c r="F5" s="96" t="str">
        <f>VLOOKUP(E5,VIP!$A$2:$O11502,2,0)</f>
        <v>DRBR651</v>
      </c>
      <c r="G5" s="96" t="str">
        <f>VLOOKUP(E5,'LISTADO ATM'!$A$2:$B$898,2,0)</f>
        <v>ATM Eco Petroleo Romana</v>
      </c>
      <c r="H5" s="96" t="str">
        <f>VLOOKUP(E5,VIP!$A$2:$O16423,7,FALSE)</f>
        <v>Si</v>
      </c>
      <c r="I5" s="96" t="str">
        <f>VLOOKUP(E5,VIP!$A$2:$O8388,8,FALSE)</f>
        <v>Si</v>
      </c>
      <c r="J5" s="96" t="str">
        <f>VLOOKUP(E5,VIP!$A$2:$O8338,8,FALSE)</f>
        <v>Si</v>
      </c>
      <c r="K5" s="96" t="str">
        <f>VLOOKUP(E5,VIP!$A$2:$O11912,6,0)</f>
        <v>NO</v>
      </c>
      <c r="L5" s="101" t="s">
        <v>2254</v>
      </c>
      <c r="M5" s="102" t="s">
        <v>2469</v>
      </c>
      <c r="N5" s="103" t="s">
        <v>2476</v>
      </c>
      <c r="O5" s="96" t="s">
        <v>2478</v>
      </c>
      <c r="P5" s="104"/>
      <c r="Q5" s="102" t="s">
        <v>2254</v>
      </c>
    </row>
    <row r="6" spans="1:17" s="97" customFormat="1" ht="18" x14ac:dyDescent="0.25">
      <c r="A6" s="96" t="str">
        <f>VLOOKUP(E6,'LISTADO ATM'!$A$2:$C$899,3,0)</f>
        <v>DISTRITO NACIONAL</v>
      </c>
      <c r="B6" s="99" t="s">
        <v>2712</v>
      </c>
      <c r="C6" s="100">
        <v>44256.933020833334</v>
      </c>
      <c r="D6" s="96" t="s">
        <v>2189</v>
      </c>
      <c r="E6" s="98">
        <v>212</v>
      </c>
      <c r="F6" s="96" t="str">
        <f>VLOOKUP(E6,VIP!$A$2:$O11503,2,0)</f>
        <v>DRBR212</v>
      </c>
      <c r="G6" s="96" t="str">
        <f>VLOOKUP(E6,'LISTADO ATM'!$A$2:$B$898,2,0)</f>
        <v>ATM Universidad Nacional Evangélica (Santo Domingo)</v>
      </c>
      <c r="H6" s="96" t="str">
        <f>VLOOKUP(E6,VIP!$A$2:$O16424,7,FALSE)</f>
        <v>Si</v>
      </c>
      <c r="I6" s="96" t="str">
        <f>VLOOKUP(E6,VIP!$A$2:$O8389,8,FALSE)</f>
        <v>No</v>
      </c>
      <c r="J6" s="96" t="str">
        <f>VLOOKUP(E6,VIP!$A$2:$O8339,8,FALSE)</f>
        <v>No</v>
      </c>
      <c r="K6" s="96" t="str">
        <f>VLOOKUP(E6,VIP!$A$2:$O11913,6,0)</f>
        <v>NO</v>
      </c>
      <c r="L6" s="101" t="s">
        <v>2254</v>
      </c>
      <c r="M6" s="102" t="s">
        <v>2469</v>
      </c>
      <c r="N6" s="103" t="s">
        <v>2476</v>
      </c>
      <c r="O6" s="96" t="s">
        <v>2478</v>
      </c>
      <c r="P6" s="104"/>
      <c r="Q6" s="102" t="s">
        <v>2254</v>
      </c>
    </row>
    <row r="7" spans="1:17" s="97" customFormat="1" ht="18" x14ac:dyDescent="0.25">
      <c r="A7" s="96" t="str">
        <f>VLOOKUP(E7,'LISTADO ATM'!$A$2:$C$899,3,0)</f>
        <v>DISTRITO NACIONAL</v>
      </c>
      <c r="B7" s="99" t="s">
        <v>2705</v>
      </c>
      <c r="C7" s="100">
        <v>44256.887476851851</v>
      </c>
      <c r="D7" s="96" t="s">
        <v>2472</v>
      </c>
      <c r="E7" s="98">
        <v>896</v>
      </c>
      <c r="F7" s="96" t="str">
        <f>VLOOKUP(E7,VIP!$A$2:$O11496,2,0)</f>
        <v>DRBR896</v>
      </c>
      <c r="G7" s="96" t="str">
        <f>VLOOKUP(E7,'LISTADO ATM'!$A$2:$B$898,2,0)</f>
        <v xml:space="preserve">ATM Campamento Militar 16 de Agosto I </v>
      </c>
      <c r="H7" s="96" t="str">
        <f>VLOOKUP(E7,VIP!$A$2:$O16417,7,FALSE)</f>
        <v>Si</v>
      </c>
      <c r="I7" s="96" t="str">
        <f>VLOOKUP(E7,VIP!$A$2:$O8382,8,FALSE)</f>
        <v>Si</v>
      </c>
      <c r="J7" s="96" t="str">
        <f>VLOOKUP(E7,VIP!$A$2:$O8332,8,FALSE)</f>
        <v>Si</v>
      </c>
      <c r="K7" s="96" t="str">
        <f>VLOOKUP(E7,VIP!$A$2:$O11906,6,0)</f>
        <v>NO</v>
      </c>
      <c r="L7" s="101" t="s">
        <v>2430</v>
      </c>
      <c r="M7" s="102" t="s">
        <v>2469</v>
      </c>
      <c r="N7" s="103" t="s">
        <v>2476</v>
      </c>
      <c r="O7" s="96" t="s">
        <v>2477</v>
      </c>
      <c r="P7" s="104"/>
      <c r="Q7" s="102" t="s">
        <v>2430</v>
      </c>
    </row>
    <row r="8" spans="1:17" s="97" customFormat="1" ht="18" x14ac:dyDescent="0.25">
      <c r="A8" s="96" t="str">
        <f>VLOOKUP(E8,'LISTADO ATM'!$A$2:$C$899,3,0)</f>
        <v>SUR</v>
      </c>
      <c r="B8" s="99" t="s">
        <v>2706</v>
      </c>
      <c r="C8" s="100">
        <v>44256.884421296294</v>
      </c>
      <c r="D8" s="96" t="s">
        <v>2487</v>
      </c>
      <c r="E8" s="98">
        <v>45</v>
      </c>
      <c r="F8" s="96" t="str">
        <f>VLOOKUP(E8,VIP!$A$2:$O11497,2,0)</f>
        <v>DRBR045</v>
      </c>
      <c r="G8" s="96" t="str">
        <f>VLOOKUP(E8,'LISTADO ATM'!$A$2:$B$898,2,0)</f>
        <v xml:space="preserve">ATM Oficina Tamayo </v>
      </c>
      <c r="H8" s="96" t="str">
        <f>VLOOKUP(E8,VIP!$A$2:$O16418,7,FALSE)</f>
        <v>Si</v>
      </c>
      <c r="I8" s="96" t="str">
        <f>VLOOKUP(E8,VIP!$A$2:$O8383,8,FALSE)</f>
        <v>Si</v>
      </c>
      <c r="J8" s="96" t="str">
        <f>VLOOKUP(E8,VIP!$A$2:$O8333,8,FALSE)</f>
        <v>Si</v>
      </c>
      <c r="K8" s="96" t="str">
        <f>VLOOKUP(E8,VIP!$A$2:$O11907,6,0)</f>
        <v>SI</v>
      </c>
      <c r="L8" s="101" t="s">
        <v>2430</v>
      </c>
      <c r="M8" s="102" t="s">
        <v>2469</v>
      </c>
      <c r="N8" s="103" t="s">
        <v>2476</v>
      </c>
      <c r="O8" s="96" t="s">
        <v>2490</v>
      </c>
      <c r="P8" s="104"/>
      <c r="Q8" s="102" t="s">
        <v>2430</v>
      </c>
    </row>
    <row r="9" spans="1:17" s="97" customFormat="1" ht="18" x14ac:dyDescent="0.25">
      <c r="A9" s="96" t="str">
        <f>VLOOKUP(E9,'LISTADO ATM'!$A$2:$C$899,3,0)</f>
        <v>DISTRITO NACIONAL</v>
      </c>
      <c r="B9" s="99" t="s">
        <v>2707</v>
      </c>
      <c r="C9" s="100">
        <v>44256.867430555554</v>
      </c>
      <c r="D9" s="96" t="s">
        <v>2472</v>
      </c>
      <c r="E9" s="106">
        <v>461</v>
      </c>
      <c r="F9" s="96" t="str">
        <f>VLOOKUP(E9,VIP!$A$2:$O11498,2,0)</f>
        <v>DRBR461</v>
      </c>
      <c r="G9" s="96" t="str">
        <f>VLOOKUP(E9,'LISTADO ATM'!$A$2:$B$898,2,0)</f>
        <v xml:space="preserve">ATM Autobanco Sarasota I </v>
      </c>
      <c r="H9" s="96" t="str">
        <f>VLOOKUP(E9,VIP!$A$2:$O16419,7,FALSE)</f>
        <v>Si</v>
      </c>
      <c r="I9" s="96" t="str">
        <f>VLOOKUP(E9,VIP!$A$2:$O8384,8,FALSE)</f>
        <v>Si</v>
      </c>
      <c r="J9" s="96" t="str">
        <f>VLOOKUP(E9,VIP!$A$2:$O8334,8,FALSE)</f>
        <v>Si</v>
      </c>
      <c r="K9" s="96" t="str">
        <f>VLOOKUP(E9,VIP!$A$2:$O11908,6,0)</f>
        <v>SI</v>
      </c>
      <c r="L9" s="101" t="s">
        <v>2430</v>
      </c>
      <c r="M9" s="102" t="s">
        <v>2469</v>
      </c>
      <c r="N9" s="103" t="s">
        <v>2476</v>
      </c>
      <c r="O9" s="96" t="s">
        <v>2477</v>
      </c>
      <c r="P9" s="104"/>
      <c r="Q9" s="102" t="s">
        <v>2430</v>
      </c>
    </row>
    <row r="10" spans="1:17" s="97" customFormat="1" ht="18" x14ac:dyDescent="0.25">
      <c r="A10" s="96" t="str">
        <f>VLOOKUP(E10,'LISTADO ATM'!$A$2:$C$899,3,0)</f>
        <v>SUR</v>
      </c>
      <c r="B10" s="99" t="s">
        <v>2708</v>
      </c>
      <c r="C10" s="100">
        <v>44256.834606481483</v>
      </c>
      <c r="D10" s="96" t="s">
        <v>2487</v>
      </c>
      <c r="E10" s="106">
        <v>780</v>
      </c>
      <c r="F10" s="96" t="str">
        <f>VLOOKUP(E10,VIP!$A$2:$O11499,2,0)</f>
        <v>DRBR041</v>
      </c>
      <c r="G10" s="96" t="str">
        <f>VLOOKUP(E10,'LISTADO ATM'!$A$2:$B$898,2,0)</f>
        <v xml:space="preserve">ATM Oficina Barahona I </v>
      </c>
      <c r="H10" s="96" t="str">
        <f>VLOOKUP(E10,VIP!$A$2:$O16420,7,FALSE)</f>
        <v>Si</v>
      </c>
      <c r="I10" s="96" t="str">
        <f>VLOOKUP(E10,VIP!$A$2:$O8385,8,FALSE)</f>
        <v>Si</v>
      </c>
      <c r="J10" s="96" t="str">
        <f>VLOOKUP(E10,VIP!$A$2:$O8335,8,FALSE)</f>
        <v>Si</v>
      </c>
      <c r="K10" s="96" t="str">
        <f>VLOOKUP(E10,VIP!$A$2:$O11909,6,0)</f>
        <v>SI</v>
      </c>
      <c r="L10" s="101" t="s">
        <v>2430</v>
      </c>
      <c r="M10" s="102" t="s">
        <v>2469</v>
      </c>
      <c r="N10" s="103" t="s">
        <v>2476</v>
      </c>
      <c r="O10" s="96" t="s">
        <v>2490</v>
      </c>
      <c r="P10" s="104"/>
      <c r="Q10" s="102" t="s">
        <v>2430</v>
      </c>
    </row>
    <row r="11" spans="1:17" s="97" customFormat="1" ht="18" x14ac:dyDescent="0.25">
      <c r="A11" s="96" t="str">
        <f>VLOOKUP(E11,'LISTADO ATM'!$A$2:$C$899,3,0)</f>
        <v>SUR</v>
      </c>
      <c r="B11" s="99" t="s">
        <v>2709</v>
      </c>
      <c r="C11" s="100">
        <v>44256.811388888891</v>
      </c>
      <c r="D11" s="96" t="s">
        <v>2472</v>
      </c>
      <c r="E11" s="106">
        <v>995</v>
      </c>
      <c r="F11" s="96" t="str">
        <f>VLOOKUP(E11,VIP!$A$2:$O11500,2,0)</f>
        <v>DRBR545</v>
      </c>
      <c r="G11" s="96" t="str">
        <f>VLOOKUP(E11,'LISTADO ATM'!$A$2:$B$898,2,0)</f>
        <v xml:space="preserve">ATM Oficina San Cristobal III (Lobby) </v>
      </c>
      <c r="H11" s="96" t="str">
        <f>VLOOKUP(E11,VIP!$A$2:$O16421,7,FALSE)</f>
        <v>Si</v>
      </c>
      <c r="I11" s="96" t="str">
        <f>VLOOKUP(E11,VIP!$A$2:$O8386,8,FALSE)</f>
        <v>No</v>
      </c>
      <c r="J11" s="96" t="str">
        <f>VLOOKUP(E11,VIP!$A$2:$O8336,8,FALSE)</f>
        <v>No</v>
      </c>
      <c r="K11" s="96" t="str">
        <f>VLOOKUP(E11,VIP!$A$2:$O11910,6,0)</f>
        <v>NO</v>
      </c>
      <c r="L11" s="101" t="s">
        <v>2430</v>
      </c>
      <c r="M11" s="102" t="s">
        <v>2469</v>
      </c>
      <c r="N11" s="103" t="s">
        <v>2476</v>
      </c>
      <c r="O11" s="96" t="s">
        <v>2477</v>
      </c>
      <c r="P11" s="104"/>
      <c r="Q11" s="102" t="s">
        <v>2430</v>
      </c>
    </row>
    <row r="12" spans="1:17" s="97" customFormat="1" ht="18" x14ac:dyDescent="0.25">
      <c r="A12" s="96" t="str">
        <f>VLOOKUP(E12,'LISTADO ATM'!$A$2:$C$899,3,0)</f>
        <v>SUR</v>
      </c>
      <c r="B12" s="99" t="s">
        <v>2710</v>
      </c>
      <c r="C12" s="100">
        <v>44256.807453703703</v>
      </c>
      <c r="D12" s="96" t="s">
        <v>2487</v>
      </c>
      <c r="E12" s="106">
        <v>880</v>
      </c>
      <c r="F12" s="96" t="str">
        <f>VLOOKUP(E12,VIP!$A$2:$O11501,2,0)</f>
        <v>DRBR880</v>
      </c>
      <c r="G12" s="96" t="str">
        <f>VLOOKUP(E12,'LISTADO ATM'!$A$2:$B$898,2,0)</f>
        <v xml:space="preserve">ATM Autoservicio Barahona II </v>
      </c>
      <c r="H12" s="96" t="str">
        <f>VLOOKUP(E12,VIP!$A$2:$O16422,7,FALSE)</f>
        <v>Si</v>
      </c>
      <c r="I12" s="96" t="str">
        <f>VLOOKUP(E12,VIP!$A$2:$O8387,8,FALSE)</f>
        <v>Si</v>
      </c>
      <c r="J12" s="96" t="str">
        <f>VLOOKUP(E12,VIP!$A$2:$O8337,8,FALSE)</f>
        <v>Si</v>
      </c>
      <c r="K12" s="96" t="str">
        <f>VLOOKUP(E12,VIP!$A$2:$O11911,6,0)</f>
        <v>SI</v>
      </c>
      <c r="L12" s="101" t="s">
        <v>2430</v>
      </c>
      <c r="M12" s="102" t="s">
        <v>2469</v>
      </c>
      <c r="N12" s="103" t="s">
        <v>2476</v>
      </c>
      <c r="O12" s="96" t="s">
        <v>2490</v>
      </c>
      <c r="P12" s="104"/>
      <c r="Q12" s="102" t="s">
        <v>2430</v>
      </c>
    </row>
    <row r="13" spans="1:17" s="105" customFormat="1" ht="18" x14ac:dyDescent="0.25">
      <c r="A13" s="96" t="str">
        <f>VLOOKUP(E13,'LISTADO ATM'!$A$2:$C$899,3,0)</f>
        <v>NORTE</v>
      </c>
      <c r="B13" s="108" t="s">
        <v>2654</v>
      </c>
      <c r="C13" s="100">
        <v>44256.790081018517</v>
      </c>
      <c r="D13" s="96" t="s">
        <v>2487</v>
      </c>
      <c r="E13" s="106">
        <v>638</v>
      </c>
      <c r="F13" s="96" t="str">
        <f>VLOOKUP(E13,VIP!$A$2:$O11621,2,0)</f>
        <v>DRBR638</v>
      </c>
      <c r="G13" s="96" t="str">
        <f>VLOOKUP(E13,'LISTADO ATM'!$A$2:$B$898,2,0)</f>
        <v xml:space="preserve">ATM S/M Yoma </v>
      </c>
      <c r="H13" s="96" t="str">
        <f>VLOOKUP(E13,VIP!$A$2:$O16542,7,FALSE)</f>
        <v>Si</v>
      </c>
      <c r="I13" s="96" t="str">
        <f>VLOOKUP(E13,VIP!$A$2:$O8507,8,FALSE)</f>
        <v>Si</v>
      </c>
      <c r="J13" s="96" t="str">
        <f>VLOOKUP(E13,VIP!$A$2:$O8457,8,FALSE)</f>
        <v>Si</v>
      </c>
      <c r="K13" s="96" t="str">
        <f>VLOOKUP(E13,VIP!$A$2:$O12031,6,0)</f>
        <v>NO</v>
      </c>
      <c r="L13" s="101" t="s">
        <v>2462</v>
      </c>
      <c r="M13" s="102" t="s">
        <v>2469</v>
      </c>
      <c r="N13" s="103" t="s">
        <v>2476</v>
      </c>
      <c r="O13" s="96" t="s">
        <v>2490</v>
      </c>
      <c r="P13" s="104"/>
      <c r="Q13" s="102" t="s">
        <v>2462</v>
      </c>
    </row>
    <row r="14" spans="1:17" s="105" customFormat="1" ht="18" x14ac:dyDescent="0.25">
      <c r="A14" s="96" t="str">
        <f>VLOOKUP(E14,'LISTADO ATM'!$A$2:$C$899,3,0)</f>
        <v>SUR</v>
      </c>
      <c r="B14" s="108" t="s">
        <v>2655</v>
      </c>
      <c r="C14" s="100">
        <v>44256.786898148152</v>
      </c>
      <c r="D14" s="96" t="s">
        <v>2487</v>
      </c>
      <c r="E14" s="106">
        <v>252</v>
      </c>
      <c r="F14" s="96" t="str">
        <f>VLOOKUP(E14,VIP!$A$2:$O11622,2,0)</f>
        <v>DRBR252</v>
      </c>
      <c r="G14" s="96" t="str">
        <f>VLOOKUP(E14,'LISTADO ATM'!$A$2:$B$898,2,0)</f>
        <v xml:space="preserve">ATM Banco Agrícola (Barahona) </v>
      </c>
      <c r="H14" s="96" t="str">
        <f>VLOOKUP(E14,VIP!$A$2:$O16543,7,FALSE)</f>
        <v>Si</v>
      </c>
      <c r="I14" s="96" t="str">
        <f>VLOOKUP(E14,VIP!$A$2:$O8508,8,FALSE)</f>
        <v>Si</v>
      </c>
      <c r="J14" s="96" t="str">
        <f>VLOOKUP(E14,VIP!$A$2:$O8458,8,FALSE)</f>
        <v>Si</v>
      </c>
      <c r="K14" s="96" t="str">
        <f>VLOOKUP(E14,VIP!$A$2:$O12032,6,0)</f>
        <v>NO</v>
      </c>
      <c r="L14" s="101" t="s">
        <v>2430</v>
      </c>
      <c r="M14" s="102" t="s">
        <v>2469</v>
      </c>
      <c r="N14" s="103" t="s">
        <v>2476</v>
      </c>
      <c r="O14" s="96" t="s">
        <v>2490</v>
      </c>
      <c r="P14" s="104"/>
      <c r="Q14" s="102" t="s">
        <v>2430</v>
      </c>
    </row>
    <row r="15" spans="1:17" s="105" customFormat="1" ht="18" x14ac:dyDescent="0.25">
      <c r="A15" s="96" t="str">
        <f>VLOOKUP(E15,'LISTADO ATM'!$A$2:$C$899,3,0)</f>
        <v>NORTE</v>
      </c>
      <c r="B15" s="108" t="s">
        <v>2656</v>
      </c>
      <c r="C15" s="100">
        <v>44256.784351851849</v>
      </c>
      <c r="D15" s="96" t="s">
        <v>2503</v>
      </c>
      <c r="E15" s="106">
        <v>987</v>
      </c>
      <c r="F15" s="96" t="str">
        <f>VLOOKUP(E15,VIP!$A$2:$O11623,2,0)</f>
        <v>DRBR987</v>
      </c>
      <c r="G15" s="96" t="str">
        <f>VLOOKUP(E15,'LISTADO ATM'!$A$2:$B$898,2,0)</f>
        <v xml:space="preserve">ATM S/M Jumbo (Moca) </v>
      </c>
      <c r="H15" s="96" t="str">
        <f>VLOOKUP(E15,VIP!$A$2:$O16544,7,FALSE)</f>
        <v>Si</v>
      </c>
      <c r="I15" s="96" t="str">
        <f>VLOOKUP(E15,VIP!$A$2:$O8509,8,FALSE)</f>
        <v>Si</v>
      </c>
      <c r="J15" s="96" t="str">
        <f>VLOOKUP(E15,VIP!$A$2:$O8459,8,FALSE)</f>
        <v>Si</v>
      </c>
      <c r="K15" s="96" t="str">
        <f>VLOOKUP(E15,VIP!$A$2:$O12033,6,0)</f>
        <v>NO</v>
      </c>
      <c r="L15" s="101" t="s">
        <v>2462</v>
      </c>
      <c r="M15" s="102" t="s">
        <v>2469</v>
      </c>
      <c r="N15" s="103" t="s">
        <v>2476</v>
      </c>
      <c r="O15" s="96" t="s">
        <v>2504</v>
      </c>
      <c r="P15" s="104"/>
      <c r="Q15" s="102" t="s">
        <v>2462</v>
      </c>
    </row>
    <row r="16" spans="1:17" s="105" customFormat="1" ht="18" x14ac:dyDescent="0.25">
      <c r="A16" s="96" t="str">
        <f>VLOOKUP(E16,'LISTADO ATM'!$A$2:$C$899,3,0)</f>
        <v>NORTE</v>
      </c>
      <c r="B16" s="108" t="s">
        <v>2657</v>
      </c>
      <c r="C16" s="100">
        <v>44256.782430555555</v>
      </c>
      <c r="D16" s="96" t="s">
        <v>2487</v>
      </c>
      <c r="E16" s="106">
        <v>413</v>
      </c>
      <c r="F16" s="96" t="str">
        <f>VLOOKUP(E16,VIP!$A$2:$O11624,2,0)</f>
        <v>DRBR413</v>
      </c>
      <c r="G16" s="96" t="str">
        <f>VLOOKUP(E16,'LISTADO ATM'!$A$2:$B$898,2,0)</f>
        <v xml:space="preserve">ATM UNP Las Galeras Samaná </v>
      </c>
      <c r="H16" s="96" t="str">
        <f>VLOOKUP(E16,VIP!$A$2:$O16545,7,FALSE)</f>
        <v>Si</v>
      </c>
      <c r="I16" s="96" t="str">
        <f>VLOOKUP(E16,VIP!$A$2:$O8510,8,FALSE)</f>
        <v>Si</v>
      </c>
      <c r="J16" s="96" t="str">
        <f>VLOOKUP(E16,VIP!$A$2:$O8460,8,FALSE)</f>
        <v>Si</v>
      </c>
      <c r="K16" s="96" t="str">
        <f>VLOOKUP(E16,VIP!$A$2:$O12034,6,0)</f>
        <v>NO</v>
      </c>
      <c r="L16" s="101" t="s">
        <v>2462</v>
      </c>
      <c r="M16" s="102" t="s">
        <v>2469</v>
      </c>
      <c r="N16" s="103" t="s">
        <v>2476</v>
      </c>
      <c r="O16" s="96" t="s">
        <v>2490</v>
      </c>
      <c r="P16" s="104"/>
      <c r="Q16" s="102" t="s">
        <v>2462</v>
      </c>
    </row>
    <row r="17" spans="1:17" s="105" customFormat="1" ht="18" x14ac:dyDescent="0.25">
      <c r="A17" s="96" t="str">
        <f>VLOOKUP(E17,'LISTADO ATM'!$A$2:$C$899,3,0)</f>
        <v>ESTE</v>
      </c>
      <c r="B17" s="108" t="s">
        <v>2658</v>
      </c>
      <c r="C17" s="100">
        <v>44256.763136574074</v>
      </c>
      <c r="D17" s="96" t="s">
        <v>2189</v>
      </c>
      <c r="E17" s="106">
        <v>78</v>
      </c>
      <c r="F17" s="96" t="str">
        <f>VLOOKUP(E17,VIP!$A$2:$O11625,2,0)</f>
        <v>DRBR078</v>
      </c>
      <c r="G17" s="96" t="str">
        <f>VLOOKUP(E17,'LISTADO ATM'!$A$2:$B$898,2,0)</f>
        <v xml:space="preserve">ATM Hotel Nickelodeon II ( Punta Cana) </v>
      </c>
      <c r="H17" s="96" t="str">
        <f>VLOOKUP(E17,VIP!$A$2:$O16546,7,FALSE)</f>
        <v>Si</v>
      </c>
      <c r="I17" s="96" t="str">
        <f>VLOOKUP(E17,VIP!$A$2:$O8511,8,FALSE)</f>
        <v>Si</v>
      </c>
      <c r="J17" s="96" t="str">
        <f>VLOOKUP(E17,VIP!$A$2:$O8461,8,FALSE)</f>
        <v>Si</v>
      </c>
      <c r="K17" s="96" t="str">
        <f>VLOOKUP(E17,VIP!$A$2:$O12035,6,0)</f>
        <v/>
      </c>
      <c r="L17" s="101" t="s">
        <v>2496</v>
      </c>
      <c r="M17" s="102" t="s">
        <v>2469</v>
      </c>
      <c r="N17" s="103" t="s">
        <v>2476</v>
      </c>
      <c r="O17" s="96" t="s">
        <v>2478</v>
      </c>
      <c r="P17" s="104"/>
      <c r="Q17" s="102" t="s">
        <v>2496</v>
      </c>
    </row>
    <row r="18" spans="1:17" s="105" customFormat="1" ht="18" x14ac:dyDescent="0.25">
      <c r="A18" s="96" t="str">
        <f>VLOOKUP(E18,'LISTADO ATM'!$A$2:$C$899,3,0)</f>
        <v>DISTRITO NACIONAL</v>
      </c>
      <c r="B18" s="108" t="s">
        <v>2659</v>
      </c>
      <c r="C18" s="100">
        <v>44256.758113425924</v>
      </c>
      <c r="D18" s="96" t="s">
        <v>2189</v>
      </c>
      <c r="E18" s="106">
        <v>648</v>
      </c>
      <c r="F18" s="96" t="str">
        <f>VLOOKUP(E18,VIP!$A$2:$O11626,2,0)</f>
        <v>DRBR190</v>
      </c>
      <c r="G18" s="96" t="str">
        <f>VLOOKUP(E18,'LISTADO ATM'!$A$2:$B$898,2,0)</f>
        <v xml:space="preserve">ATM Hermandad de Pensionados </v>
      </c>
      <c r="H18" s="96" t="str">
        <f>VLOOKUP(E18,VIP!$A$2:$O16547,7,FALSE)</f>
        <v>Si</v>
      </c>
      <c r="I18" s="96" t="str">
        <f>VLOOKUP(E18,VIP!$A$2:$O8512,8,FALSE)</f>
        <v>No</v>
      </c>
      <c r="J18" s="96" t="str">
        <f>VLOOKUP(E18,VIP!$A$2:$O8462,8,FALSE)</f>
        <v>No</v>
      </c>
      <c r="K18" s="96" t="str">
        <f>VLOOKUP(E18,VIP!$A$2:$O12036,6,0)</f>
        <v>NO</v>
      </c>
      <c r="L18" s="101" t="s">
        <v>2496</v>
      </c>
      <c r="M18" s="102" t="s">
        <v>2469</v>
      </c>
      <c r="N18" s="103" t="s">
        <v>2476</v>
      </c>
      <c r="O18" s="96" t="s">
        <v>2478</v>
      </c>
      <c r="P18" s="104"/>
      <c r="Q18" s="102" t="s">
        <v>2496</v>
      </c>
    </row>
    <row r="19" spans="1:17" s="105" customFormat="1" ht="18" x14ac:dyDescent="0.25">
      <c r="A19" s="96" t="str">
        <f>VLOOKUP(E19,'LISTADO ATM'!$A$2:$C$899,3,0)</f>
        <v>NORTE</v>
      </c>
      <c r="B19" s="108" t="s">
        <v>2660</v>
      </c>
      <c r="C19" s="100">
        <v>44256.753263888888</v>
      </c>
      <c r="D19" s="96" t="s">
        <v>2487</v>
      </c>
      <c r="E19" s="106">
        <v>396</v>
      </c>
      <c r="F19" s="96" t="str">
        <f>VLOOKUP(E19,VIP!$A$2:$O11627,2,0)</f>
        <v>DRBR396</v>
      </c>
      <c r="G19" s="96" t="str">
        <f>VLOOKUP(E19,'LISTADO ATM'!$A$2:$B$898,2,0)</f>
        <v xml:space="preserve">ATM Oficina Plaza Ulloa (La Fuente) </v>
      </c>
      <c r="H19" s="96" t="str">
        <f>VLOOKUP(E19,VIP!$A$2:$O16548,7,FALSE)</f>
        <v>Si</v>
      </c>
      <c r="I19" s="96" t="str">
        <f>VLOOKUP(E19,VIP!$A$2:$O8513,8,FALSE)</f>
        <v>Si</v>
      </c>
      <c r="J19" s="96" t="str">
        <f>VLOOKUP(E19,VIP!$A$2:$O8463,8,FALSE)</f>
        <v>Si</v>
      </c>
      <c r="K19" s="96" t="str">
        <f>VLOOKUP(E19,VIP!$A$2:$O12037,6,0)</f>
        <v>NO</v>
      </c>
      <c r="L19" s="101" t="s">
        <v>2430</v>
      </c>
      <c r="M19" s="102" t="s">
        <v>2469</v>
      </c>
      <c r="N19" s="103" t="s">
        <v>2476</v>
      </c>
      <c r="O19" s="96" t="s">
        <v>2490</v>
      </c>
      <c r="P19" s="104"/>
      <c r="Q19" s="102" t="s">
        <v>2430</v>
      </c>
    </row>
    <row r="20" spans="1:17" s="105" customFormat="1" ht="18" x14ac:dyDescent="0.25">
      <c r="A20" s="96" t="str">
        <f>VLOOKUP(E20,'LISTADO ATM'!$A$2:$C$899,3,0)</f>
        <v>SUR</v>
      </c>
      <c r="B20" s="108" t="s">
        <v>2661</v>
      </c>
      <c r="C20" s="100">
        <v>44256.751701388886</v>
      </c>
      <c r="D20" s="96" t="s">
        <v>2487</v>
      </c>
      <c r="E20" s="106">
        <v>984</v>
      </c>
      <c r="F20" s="96" t="str">
        <f>VLOOKUP(E20,VIP!$A$2:$O11628,2,0)</f>
        <v>DRBR984</v>
      </c>
      <c r="G20" s="96" t="str">
        <f>VLOOKUP(E20,'LISTADO ATM'!$A$2:$B$898,2,0)</f>
        <v xml:space="preserve">ATM Oficina Neiba II </v>
      </c>
      <c r="H20" s="96" t="str">
        <f>VLOOKUP(E20,VIP!$A$2:$O16549,7,FALSE)</f>
        <v>Si</v>
      </c>
      <c r="I20" s="96" t="str">
        <f>VLOOKUP(E20,VIP!$A$2:$O8514,8,FALSE)</f>
        <v>Si</v>
      </c>
      <c r="J20" s="96" t="str">
        <f>VLOOKUP(E20,VIP!$A$2:$O8464,8,FALSE)</f>
        <v>Si</v>
      </c>
      <c r="K20" s="96" t="str">
        <f>VLOOKUP(E20,VIP!$A$2:$O12038,6,0)</f>
        <v>NO</v>
      </c>
      <c r="L20" s="101" t="s">
        <v>2430</v>
      </c>
      <c r="M20" s="102" t="s">
        <v>2469</v>
      </c>
      <c r="N20" s="103" t="s">
        <v>2476</v>
      </c>
      <c r="O20" s="96" t="s">
        <v>2490</v>
      </c>
      <c r="P20" s="104"/>
      <c r="Q20" s="102" t="s">
        <v>2430</v>
      </c>
    </row>
    <row r="21" spans="1:17" s="105" customFormat="1" ht="18" x14ac:dyDescent="0.25">
      <c r="A21" s="96" t="str">
        <f>VLOOKUP(E21,'LISTADO ATM'!$A$2:$C$899,3,0)</f>
        <v>SUR</v>
      </c>
      <c r="B21" s="108" t="s">
        <v>2662</v>
      </c>
      <c r="C21" s="100">
        <v>44256.749131944445</v>
      </c>
      <c r="D21" s="96" t="s">
        <v>2487</v>
      </c>
      <c r="E21" s="106">
        <v>750</v>
      </c>
      <c r="F21" s="96" t="str">
        <f>VLOOKUP(E21,VIP!$A$2:$O11629,2,0)</f>
        <v>DRBR265</v>
      </c>
      <c r="G21" s="96" t="str">
        <f>VLOOKUP(E21,'LISTADO ATM'!$A$2:$B$898,2,0)</f>
        <v xml:space="preserve">ATM UNP Duvergé </v>
      </c>
      <c r="H21" s="96" t="str">
        <f>VLOOKUP(E21,VIP!$A$2:$O16550,7,FALSE)</f>
        <v>Si</v>
      </c>
      <c r="I21" s="96" t="str">
        <f>VLOOKUP(E21,VIP!$A$2:$O8515,8,FALSE)</f>
        <v>Si</v>
      </c>
      <c r="J21" s="96" t="str">
        <f>VLOOKUP(E21,VIP!$A$2:$O8465,8,FALSE)</f>
        <v>Si</v>
      </c>
      <c r="K21" s="96" t="str">
        <f>VLOOKUP(E21,VIP!$A$2:$O12039,6,0)</f>
        <v>SI</v>
      </c>
      <c r="L21" s="101" t="s">
        <v>2430</v>
      </c>
      <c r="M21" s="102" t="s">
        <v>2469</v>
      </c>
      <c r="N21" s="103" t="s">
        <v>2476</v>
      </c>
      <c r="O21" s="96" t="s">
        <v>2490</v>
      </c>
      <c r="P21" s="104"/>
      <c r="Q21" s="102" t="s">
        <v>2430</v>
      </c>
    </row>
    <row r="22" spans="1:17" s="105" customFormat="1" ht="18" x14ac:dyDescent="0.25">
      <c r="A22" s="96" t="str">
        <f>VLOOKUP(E22,'LISTADO ATM'!$A$2:$C$899,3,0)</f>
        <v>DISTRITO NACIONAL</v>
      </c>
      <c r="B22" s="108" t="s">
        <v>2663</v>
      </c>
      <c r="C22" s="100">
        <v>44256.747824074075</v>
      </c>
      <c r="D22" s="96" t="s">
        <v>2189</v>
      </c>
      <c r="E22" s="106">
        <v>485</v>
      </c>
      <c r="F22" s="96" t="str">
        <f>VLOOKUP(E22,VIP!$A$2:$O11630,2,0)</f>
        <v>DRBR485</v>
      </c>
      <c r="G22" s="96" t="str">
        <f>VLOOKUP(E22,'LISTADO ATM'!$A$2:$B$898,2,0)</f>
        <v xml:space="preserve">ATM CEDIMAT </v>
      </c>
      <c r="H22" s="96" t="str">
        <f>VLOOKUP(E22,VIP!$A$2:$O16551,7,FALSE)</f>
        <v>Si</v>
      </c>
      <c r="I22" s="96" t="str">
        <f>VLOOKUP(E22,VIP!$A$2:$O8516,8,FALSE)</f>
        <v>Si</v>
      </c>
      <c r="J22" s="96" t="str">
        <f>VLOOKUP(E22,VIP!$A$2:$O8466,8,FALSE)</f>
        <v>Si</v>
      </c>
      <c r="K22" s="96" t="str">
        <f>VLOOKUP(E22,VIP!$A$2:$O12040,6,0)</f>
        <v>NO</v>
      </c>
      <c r="L22" s="101" t="s">
        <v>2228</v>
      </c>
      <c r="M22" s="102" t="s">
        <v>2469</v>
      </c>
      <c r="N22" s="103" t="s">
        <v>2476</v>
      </c>
      <c r="O22" s="96" t="s">
        <v>2478</v>
      </c>
      <c r="P22" s="104"/>
      <c r="Q22" s="102" t="s">
        <v>2228</v>
      </c>
    </row>
    <row r="23" spans="1:17" s="105" customFormat="1" ht="18" x14ac:dyDescent="0.25">
      <c r="A23" s="96" t="str">
        <f>VLOOKUP(E23,'LISTADO ATM'!$A$2:$C$899,3,0)</f>
        <v>DISTRITO NACIONAL</v>
      </c>
      <c r="B23" s="108" t="s">
        <v>2664</v>
      </c>
      <c r="C23" s="100">
        <v>44256.746689814812</v>
      </c>
      <c r="D23" s="96" t="s">
        <v>2189</v>
      </c>
      <c r="E23" s="106">
        <v>240</v>
      </c>
      <c r="F23" s="96" t="str">
        <f>VLOOKUP(E23,VIP!$A$2:$O11631,2,0)</f>
        <v>DRBR24D</v>
      </c>
      <c r="G23" s="96" t="str">
        <f>VLOOKUP(E23,'LISTADO ATM'!$A$2:$B$898,2,0)</f>
        <v xml:space="preserve">ATM Oficina Carrefour I </v>
      </c>
      <c r="H23" s="96" t="str">
        <f>VLOOKUP(E23,VIP!$A$2:$O16552,7,FALSE)</f>
        <v>Si</v>
      </c>
      <c r="I23" s="96" t="str">
        <f>VLOOKUP(E23,VIP!$A$2:$O8517,8,FALSE)</f>
        <v>Si</v>
      </c>
      <c r="J23" s="96" t="str">
        <f>VLOOKUP(E23,VIP!$A$2:$O8467,8,FALSE)</f>
        <v>Si</v>
      </c>
      <c r="K23" s="96" t="str">
        <f>VLOOKUP(E23,VIP!$A$2:$O12041,6,0)</f>
        <v>SI</v>
      </c>
      <c r="L23" s="101" t="s">
        <v>2228</v>
      </c>
      <c r="M23" s="102" t="s">
        <v>2469</v>
      </c>
      <c r="N23" s="103" t="s">
        <v>2476</v>
      </c>
      <c r="O23" s="96" t="s">
        <v>2478</v>
      </c>
      <c r="P23" s="104"/>
      <c r="Q23" s="102" t="s">
        <v>2228</v>
      </c>
    </row>
    <row r="24" spans="1:17" s="105" customFormat="1" ht="18" x14ac:dyDescent="0.25">
      <c r="A24" s="96" t="str">
        <f>VLOOKUP(E24,'LISTADO ATM'!$A$2:$C$899,3,0)</f>
        <v>ESTE</v>
      </c>
      <c r="B24" s="108" t="s">
        <v>2665</v>
      </c>
      <c r="C24" s="100">
        <v>44256.746631944443</v>
      </c>
      <c r="D24" s="96" t="s">
        <v>2487</v>
      </c>
      <c r="E24" s="106">
        <v>945</v>
      </c>
      <c r="F24" s="96" t="str">
        <f>VLOOKUP(E24,VIP!$A$2:$O11632,2,0)</f>
        <v>DRBR945</v>
      </c>
      <c r="G24" s="96" t="str">
        <f>VLOOKUP(E24,'LISTADO ATM'!$A$2:$B$898,2,0)</f>
        <v xml:space="preserve">ATM UNP El Valle (Hato Mayor) </v>
      </c>
      <c r="H24" s="96" t="str">
        <f>VLOOKUP(E24,VIP!$A$2:$O16553,7,FALSE)</f>
        <v>Si</v>
      </c>
      <c r="I24" s="96" t="str">
        <f>VLOOKUP(E24,VIP!$A$2:$O8518,8,FALSE)</f>
        <v>Si</v>
      </c>
      <c r="J24" s="96" t="str">
        <f>VLOOKUP(E24,VIP!$A$2:$O8468,8,FALSE)</f>
        <v>Si</v>
      </c>
      <c r="K24" s="96" t="str">
        <f>VLOOKUP(E24,VIP!$A$2:$O12042,6,0)</f>
        <v>NO</v>
      </c>
      <c r="L24" s="101" t="s">
        <v>2462</v>
      </c>
      <c r="M24" s="102" t="s">
        <v>2469</v>
      </c>
      <c r="N24" s="103" t="s">
        <v>2476</v>
      </c>
      <c r="O24" s="96" t="s">
        <v>2490</v>
      </c>
      <c r="P24" s="104"/>
      <c r="Q24" s="102" t="s">
        <v>2462</v>
      </c>
    </row>
    <row r="25" spans="1:17" s="105" customFormat="1" ht="18" x14ac:dyDescent="0.25">
      <c r="A25" s="96" t="str">
        <f>VLOOKUP(E25,'LISTADO ATM'!$A$2:$C$899,3,0)</f>
        <v>DISTRITO NACIONAL</v>
      </c>
      <c r="B25" s="108" t="s">
        <v>2666</v>
      </c>
      <c r="C25" s="100">
        <v>44256.744814814818</v>
      </c>
      <c r="D25" s="96" t="s">
        <v>2472</v>
      </c>
      <c r="E25" s="106">
        <v>793</v>
      </c>
      <c r="F25" s="96" t="str">
        <f>VLOOKUP(E25,VIP!$A$2:$O11633,2,0)</f>
        <v>DRBR793</v>
      </c>
      <c r="G25" s="96" t="str">
        <f>VLOOKUP(E25,'LISTADO ATM'!$A$2:$B$898,2,0)</f>
        <v xml:space="preserve">ATM Centro de Caja Agora Mall </v>
      </c>
      <c r="H25" s="96" t="str">
        <f>VLOOKUP(E25,VIP!$A$2:$O16554,7,FALSE)</f>
        <v>Si</v>
      </c>
      <c r="I25" s="96" t="str">
        <f>VLOOKUP(E25,VIP!$A$2:$O8519,8,FALSE)</f>
        <v>Si</v>
      </c>
      <c r="J25" s="96" t="str">
        <f>VLOOKUP(E25,VIP!$A$2:$O8469,8,FALSE)</f>
        <v>Si</v>
      </c>
      <c r="K25" s="96" t="str">
        <f>VLOOKUP(E25,VIP!$A$2:$O12043,6,0)</f>
        <v>NO</v>
      </c>
      <c r="L25" s="101" t="s">
        <v>2430</v>
      </c>
      <c r="M25" s="102" t="s">
        <v>2469</v>
      </c>
      <c r="N25" s="103" t="s">
        <v>2476</v>
      </c>
      <c r="O25" s="96" t="s">
        <v>2477</v>
      </c>
      <c r="P25" s="104"/>
      <c r="Q25" s="102" t="s">
        <v>2430</v>
      </c>
    </row>
    <row r="26" spans="1:17" s="105" customFormat="1" ht="18" x14ac:dyDescent="0.25">
      <c r="A26" s="96" t="str">
        <f>VLOOKUP(E26,'LISTADO ATM'!$A$2:$C$899,3,0)</f>
        <v>ESTE</v>
      </c>
      <c r="B26" s="108" t="s">
        <v>2667</v>
      </c>
      <c r="C26" s="100">
        <v>44256.743692129632</v>
      </c>
      <c r="D26" s="96" t="s">
        <v>2189</v>
      </c>
      <c r="E26" s="106">
        <v>27</v>
      </c>
      <c r="F26" s="96" t="str">
        <f>VLOOKUP(E26,VIP!$A$2:$O11634,2,0)</f>
        <v>DRBR027</v>
      </c>
      <c r="G26" s="96" t="str">
        <f>VLOOKUP(E26,'LISTADO ATM'!$A$2:$B$898,2,0)</f>
        <v>ATM Oficina El Seibo II</v>
      </c>
      <c r="H26" s="96" t="str">
        <f>VLOOKUP(E26,VIP!$A$2:$O16555,7,FALSE)</f>
        <v>Si</v>
      </c>
      <c r="I26" s="96" t="str">
        <f>VLOOKUP(E26,VIP!$A$2:$O8520,8,FALSE)</f>
        <v>Si</v>
      </c>
      <c r="J26" s="96" t="str">
        <f>VLOOKUP(E26,VIP!$A$2:$O8470,8,FALSE)</f>
        <v>Si</v>
      </c>
      <c r="K26" s="96" t="str">
        <f>VLOOKUP(E26,VIP!$A$2:$O12044,6,0)</f>
        <v>NO</v>
      </c>
      <c r="L26" s="101" t="s">
        <v>2228</v>
      </c>
      <c r="M26" s="102" t="s">
        <v>2469</v>
      </c>
      <c r="N26" s="103" t="s">
        <v>2476</v>
      </c>
      <c r="O26" s="96" t="s">
        <v>2478</v>
      </c>
      <c r="P26" s="104"/>
      <c r="Q26" s="102" t="s">
        <v>2228</v>
      </c>
    </row>
    <row r="27" spans="1:17" s="105" customFormat="1" ht="18" x14ac:dyDescent="0.25">
      <c r="A27" s="96" t="str">
        <f>VLOOKUP(E27,'LISTADO ATM'!$A$2:$C$899,3,0)</f>
        <v>DISTRITO NACIONAL</v>
      </c>
      <c r="B27" s="108" t="s">
        <v>2668</v>
      </c>
      <c r="C27" s="100">
        <v>44256.741018518522</v>
      </c>
      <c r="D27" s="96" t="s">
        <v>2472</v>
      </c>
      <c r="E27" s="106">
        <v>54</v>
      </c>
      <c r="F27" s="96" t="str">
        <f>VLOOKUP(E27,VIP!$A$2:$O11635,2,0)</f>
        <v>DRBR054</v>
      </c>
      <c r="G27" s="96" t="str">
        <f>VLOOKUP(E27,'LISTADO ATM'!$A$2:$B$898,2,0)</f>
        <v xml:space="preserve">ATM Autoservicio Galería 360 </v>
      </c>
      <c r="H27" s="96" t="str">
        <f>VLOOKUP(E27,VIP!$A$2:$O16556,7,FALSE)</f>
        <v>Si</v>
      </c>
      <c r="I27" s="96" t="str">
        <f>VLOOKUP(E27,VIP!$A$2:$O8521,8,FALSE)</f>
        <v>Si</v>
      </c>
      <c r="J27" s="96" t="str">
        <f>VLOOKUP(E27,VIP!$A$2:$O8471,8,FALSE)</f>
        <v>Si</v>
      </c>
      <c r="K27" s="96" t="str">
        <f>VLOOKUP(E27,VIP!$A$2:$O12045,6,0)</f>
        <v>NO</v>
      </c>
      <c r="L27" s="101" t="s">
        <v>2430</v>
      </c>
      <c r="M27" s="102" t="s">
        <v>2469</v>
      </c>
      <c r="N27" s="103" t="s">
        <v>2476</v>
      </c>
      <c r="O27" s="96" t="s">
        <v>2477</v>
      </c>
      <c r="P27" s="104"/>
      <c r="Q27" s="102" t="s">
        <v>2430</v>
      </c>
    </row>
    <row r="28" spans="1:17" s="105" customFormat="1" ht="18" x14ac:dyDescent="0.25">
      <c r="A28" s="96" t="str">
        <f>VLOOKUP(E28,'LISTADO ATM'!$A$2:$C$899,3,0)</f>
        <v>NORTE</v>
      </c>
      <c r="B28" s="108" t="s">
        <v>2669</v>
      </c>
      <c r="C28" s="100">
        <v>44256.738761574074</v>
      </c>
      <c r="D28" s="96" t="s">
        <v>2487</v>
      </c>
      <c r="E28" s="106">
        <v>157</v>
      </c>
      <c r="F28" s="96" t="str">
        <f>VLOOKUP(E28,VIP!$A$2:$O11636,2,0)</f>
        <v>DRBR157</v>
      </c>
      <c r="G28" s="96" t="str">
        <f>VLOOKUP(E28,'LISTADO ATM'!$A$2:$B$898,2,0)</f>
        <v xml:space="preserve">ATM Oficina Samaná </v>
      </c>
      <c r="H28" s="96" t="str">
        <f>VLOOKUP(E28,VIP!$A$2:$O16557,7,FALSE)</f>
        <v>Si</v>
      </c>
      <c r="I28" s="96" t="str">
        <f>VLOOKUP(E28,VIP!$A$2:$O8522,8,FALSE)</f>
        <v>Si</v>
      </c>
      <c r="J28" s="96" t="str">
        <f>VLOOKUP(E28,VIP!$A$2:$O8472,8,FALSE)</f>
        <v>Si</v>
      </c>
      <c r="K28" s="96" t="str">
        <f>VLOOKUP(E28,VIP!$A$2:$O12046,6,0)</f>
        <v>SI</v>
      </c>
      <c r="L28" s="101" t="s">
        <v>2430</v>
      </c>
      <c r="M28" s="102" t="s">
        <v>2469</v>
      </c>
      <c r="N28" s="103" t="s">
        <v>2476</v>
      </c>
      <c r="O28" s="96" t="s">
        <v>2490</v>
      </c>
      <c r="P28" s="104"/>
      <c r="Q28" s="102" t="s">
        <v>2430</v>
      </c>
    </row>
    <row r="29" spans="1:17" s="105" customFormat="1" ht="18" x14ac:dyDescent="0.25">
      <c r="A29" s="96" t="str">
        <f>VLOOKUP(E29,'LISTADO ATM'!$A$2:$C$899,3,0)</f>
        <v>DISTRITO NACIONAL</v>
      </c>
      <c r="B29" s="108" t="s">
        <v>2670</v>
      </c>
      <c r="C29" s="100">
        <v>44256.736006944448</v>
      </c>
      <c r="D29" s="96" t="s">
        <v>2472</v>
      </c>
      <c r="E29" s="106">
        <v>719</v>
      </c>
      <c r="F29" s="96" t="str">
        <f>VLOOKUP(E29,VIP!$A$2:$O11637,2,0)</f>
        <v>DRBR419</v>
      </c>
      <c r="G29" s="96" t="str">
        <f>VLOOKUP(E29,'LISTADO ATM'!$A$2:$B$898,2,0)</f>
        <v xml:space="preserve">ATM Ayuntamiento Municipal San Luís </v>
      </c>
      <c r="H29" s="96" t="str">
        <f>VLOOKUP(E29,VIP!$A$2:$O16558,7,FALSE)</f>
        <v>Si</v>
      </c>
      <c r="I29" s="96" t="str">
        <f>VLOOKUP(E29,VIP!$A$2:$O8523,8,FALSE)</f>
        <v>Si</v>
      </c>
      <c r="J29" s="96" t="str">
        <f>VLOOKUP(E29,VIP!$A$2:$O8473,8,FALSE)</f>
        <v>Si</v>
      </c>
      <c r="K29" s="96" t="str">
        <f>VLOOKUP(E29,VIP!$A$2:$O12047,6,0)</f>
        <v>NO</v>
      </c>
      <c r="L29" s="101" t="s">
        <v>2462</v>
      </c>
      <c r="M29" s="102" t="s">
        <v>2469</v>
      </c>
      <c r="N29" s="103" t="s">
        <v>2476</v>
      </c>
      <c r="O29" s="96" t="s">
        <v>2477</v>
      </c>
      <c r="P29" s="104"/>
      <c r="Q29" s="102" t="s">
        <v>2462</v>
      </c>
    </row>
    <row r="30" spans="1:17" s="105" customFormat="1" ht="18" x14ac:dyDescent="0.25">
      <c r="A30" s="96" t="str">
        <f>VLOOKUP(E30,'LISTADO ATM'!$A$2:$C$899,3,0)</f>
        <v>SUR</v>
      </c>
      <c r="B30" s="108" t="s">
        <v>2671</v>
      </c>
      <c r="C30" s="100">
        <v>44256.73128472222</v>
      </c>
      <c r="D30" s="96" t="s">
        <v>2472</v>
      </c>
      <c r="E30" s="106">
        <v>873</v>
      </c>
      <c r="F30" s="96" t="str">
        <f>VLOOKUP(E30,VIP!$A$2:$O11638,2,0)</f>
        <v>DRBR873</v>
      </c>
      <c r="G30" s="96" t="str">
        <f>VLOOKUP(E30,'LISTADO ATM'!$A$2:$B$898,2,0)</f>
        <v xml:space="preserve">ATM Centro de Caja San Cristóbal II </v>
      </c>
      <c r="H30" s="96" t="str">
        <f>VLOOKUP(E30,VIP!$A$2:$O16559,7,FALSE)</f>
        <v>Si</v>
      </c>
      <c r="I30" s="96" t="str">
        <f>VLOOKUP(E30,VIP!$A$2:$O8524,8,FALSE)</f>
        <v>Si</v>
      </c>
      <c r="J30" s="96" t="str">
        <f>VLOOKUP(E30,VIP!$A$2:$O8474,8,FALSE)</f>
        <v>Si</v>
      </c>
      <c r="K30" s="96" t="str">
        <f>VLOOKUP(E30,VIP!$A$2:$O12048,6,0)</f>
        <v>SI</v>
      </c>
      <c r="L30" s="101" t="s">
        <v>2430</v>
      </c>
      <c r="M30" s="102" t="s">
        <v>2469</v>
      </c>
      <c r="N30" s="103" t="s">
        <v>2476</v>
      </c>
      <c r="O30" s="96" t="s">
        <v>2477</v>
      </c>
      <c r="P30" s="104"/>
      <c r="Q30" s="102" t="s">
        <v>2430</v>
      </c>
    </row>
    <row r="31" spans="1:17" s="105" customFormat="1" ht="18" x14ac:dyDescent="0.25">
      <c r="A31" s="96" t="str">
        <f>VLOOKUP(E31,'LISTADO ATM'!$A$2:$C$899,3,0)</f>
        <v>NORTE</v>
      </c>
      <c r="B31" s="108" t="s">
        <v>2672</v>
      </c>
      <c r="C31" s="100">
        <v>44256.723124999997</v>
      </c>
      <c r="D31" s="96" t="s">
        <v>2190</v>
      </c>
      <c r="E31" s="106">
        <v>937</v>
      </c>
      <c r="F31" s="96" t="str">
        <f>VLOOKUP(E31,VIP!$A$2:$O11639,2,0)</f>
        <v>DRBR937</v>
      </c>
      <c r="G31" s="96" t="str">
        <f>VLOOKUP(E31,'LISTADO ATM'!$A$2:$B$898,2,0)</f>
        <v xml:space="preserve">ATM Autobanco Oficina La Vega II </v>
      </c>
      <c r="H31" s="96" t="str">
        <f>VLOOKUP(E31,VIP!$A$2:$O16560,7,FALSE)</f>
        <v>Si</v>
      </c>
      <c r="I31" s="96" t="str">
        <f>VLOOKUP(E31,VIP!$A$2:$O8525,8,FALSE)</f>
        <v>Si</v>
      </c>
      <c r="J31" s="96" t="str">
        <f>VLOOKUP(E31,VIP!$A$2:$O8475,8,FALSE)</f>
        <v>Si</v>
      </c>
      <c r="K31" s="96" t="str">
        <f>VLOOKUP(E31,VIP!$A$2:$O12049,6,0)</f>
        <v>NO</v>
      </c>
      <c r="L31" s="101" t="s">
        <v>2228</v>
      </c>
      <c r="M31" s="102" t="s">
        <v>2469</v>
      </c>
      <c r="N31" s="103" t="s">
        <v>2476</v>
      </c>
      <c r="O31" s="96" t="s">
        <v>2497</v>
      </c>
      <c r="P31" s="104"/>
      <c r="Q31" s="102" t="s">
        <v>2228</v>
      </c>
    </row>
    <row r="32" spans="1:17" s="105" customFormat="1" ht="18" x14ac:dyDescent="0.25">
      <c r="A32" s="96" t="str">
        <f>VLOOKUP(E32,'LISTADO ATM'!$A$2:$C$899,3,0)</f>
        <v>DISTRITO NACIONAL</v>
      </c>
      <c r="B32" s="108" t="s">
        <v>2673</v>
      </c>
      <c r="C32" s="100">
        <v>44256.722731481481</v>
      </c>
      <c r="D32" s="96" t="s">
        <v>2189</v>
      </c>
      <c r="E32" s="106">
        <v>761</v>
      </c>
      <c r="F32" s="96" t="str">
        <f>VLOOKUP(E32,VIP!$A$2:$O11640,2,0)</f>
        <v>DRBR761</v>
      </c>
      <c r="G32" s="96" t="str">
        <f>VLOOKUP(E32,'LISTADO ATM'!$A$2:$B$898,2,0)</f>
        <v xml:space="preserve">ATM ISSPOL </v>
      </c>
      <c r="H32" s="96" t="str">
        <f>VLOOKUP(E32,VIP!$A$2:$O16561,7,FALSE)</f>
        <v>Si</v>
      </c>
      <c r="I32" s="96" t="str">
        <f>VLOOKUP(E32,VIP!$A$2:$O8526,8,FALSE)</f>
        <v>Si</v>
      </c>
      <c r="J32" s="96" t="str">
        <f>VLOOKUP(E32,VIP!$A$2:$O8476,8,FALSE)</f>
        <v>Si</v>
      </c>
      <c r="K32" s="96" t="str">
        <f>VLOOKUP(E32,VIP!$A$2:$O12050,6,0)</f>
        <v>NO</v>
      </c>
      <c r="L32" s="101" t="s">
        <v>2228</v>
      </c>
      <c r="M32" s="102" t="s">
        <v>2469</v>
      </c>
      <c r="N32" s="103" t="s">
        <v>2476</v>
      </c>
      <c r="O32" s="96" t="s">
        <v>2478</v>
      </c>
      <c r="P32" s="104"/>
      <c r="Q32" s="102" t="s">
        <v>2228</v>
      </c>
    </row>
    <row r="33" spans="1:17" s="105" customFormat="1" ht="18" x14ac:dyDescent="0.25">
      <c r="A33" s="96" t="str">
        <f>VLOOKUP(E33,'LISTADO ATM'!$A$2:$C$899,3,0)</f>
        <v>SUR</v>
      </c>
      <c r="B33" s="108" t="s">
        <v>2674</v>
      </c>
      <c r="C33" s="100">
        <v>44256.722303240742</v>
      </c>
      <c r="D33" s="96" t="s">
        <v>2189</v>
      </c>
      <c r="E33" s="106">
        <v>677</v>
      </c>
      <c r="F33" s="96" t="str">
        <f>VLOOKUP(E33,VIP!$A$2:$O11641,2,0)</f>
        <v>DRBR677</v>
      </c>
      <c r="G33" s="96" t="str">
        <f>VLOOKUP(E33,'LISTADO ATM'!$A$2:$B$898,2,0)</f>
        <v>ATM PBG Villa Jaragua</v>
      </c>
      <c r="H33" s="96" t="str">
        <f>VLOOKUP(E33,VIP!$A$2:$O16562,7,FALSE)</f>
        <v>Si</v>
      </c>
      <c r="I33" s="96" t="str">
        <f>VLOOKUP(E33,VIP!$A$2:$O8527,8,FALSE)</f>
        <v>Si</v>
      </c>
      <c r="J33" s="96" t="str">
        <f>VLOOKUP(E33,VIP!$A$2:$O8477,8,FALSE)</f>
        <v>Si</v>
      </c>
      <c r="K33" s="96" t="str">
        <f>VLOOKUP(E33,VIP!$A$2:$O12051,6,0)</f>
        <v>SI</v>
      </c>
      <c r="L33" s="101" t="s">
        <v>2228</v>
      </c>
      <c r="M33" s="102" t="s">
        <v>2469</v>
      </c>
      <c r="N33" s="103" t="s">
        <v>2476</v>
      </c>
      <c r="O33" s="96" t="s">
        <v>2478</v>
      </c>
      <c r="P33" s="104"/>
      <c r="Q33" s="102" t="s">
        <v>2228</v>
      </c>
    </row>
    <row r="34" spans="1:17" s="105" customFormat="1" ht="18" x14ac:dyDescent="0.25">
      <c r="A34" s="96" t="str">
        <f>VLOOKUP(E34,'LISTADO ATM'!$A$2:$C$899,3,0)</f>
        <v>DISTRITO NACIONAL</v>
      </c>
      <c r="B34" s="108" t="s">
        <v>2675</v>
      </c>
      <c r="C34" s="100">
        <v>44256.721921296295</v>
      </c>
      <c r="D34" s="96" t="s">
        <v>2189</v>
      </c>
      <c r="E34" s="106">
        <v>623</v>
      </c>
      <c r="F34" s="96" t="str">
        <f>VLOOKUP(E34,VIP!$A$2:$O11642,2,0)</f>
        <v>DRBR623</v>
      </c>
      <c r="G34" s="96" t="str">
        <f>VLOOKUP(E34,'LISTADO ATM'!$A$2:$B$898,2,0)</f>
        <v xml:space="preserve">ATM Operaciones Especiales (Manoguayabo) </v>
      </c>
      <c r="H34" s="96" t="str">
        <f>VLOOKUP(E34,VIP!$A$2:$O16563,7,FALSE)</f>
        <v>Si</v>
      </c>
      <c r="I34" s="96" t="str">
        <f>VLOOKUP(E34,VIP!$A$2:$O8528,8,FALSE)</f>
        <v>Si</v>
      </c>
      <c r="J34" s="96" t="str">
        <f>VLOOKUP(E34,VIP!$A$2:$O8478,8,FALSE)</f>
        <v>Si</v>
      </c>
      <c r="K34" s="96" t="str">
        <f>VLOOKUP(E34,VIP!$A$2:$O12052,6,0)</f>
        <v>No</v>
      </c>
      <c r="L34" s="101" t="s">
        <v>2228</v>
      </c>
      <c r="M34" s="102" t="s">
        <v>2469</v>
      </c>
      <c r="N34" s="103" t="s">
        <v>2476</v>
      </c>
      <c r="O34" s="96" t="s">
        <v>2478</v>
      </c>
      <c r="P34" s="104"/>
      <c r="Q34" s="102" t="s">
        <v>2228</v>
      </c>
    </row>
    <row r="35" spans="1:17" s="105" customFormat="1" ht="18" x14ac:dyDescent="0.25">
      <c r="A35" s="96" t="str">
        <f>VLOOKUP(E35,'LISTADO ATM'!$A$2:$C$899,3,0)</f>
        <v>NORTE</v>
      </c>
      <c r="B35" s="108" t="s">
        <v>2676</v>
      </c>
      <c r="C35" s="100">
        <v>44256.721250000002</v>
      </c>
      <c r="D35" s="96" t="s">
        <v>2190</v>
      </c>
      <c r="E35" s="106">
        <v>282</v>
      </c>
      <c r="F35" s="96" t="str">
        <f>VLOOKUP(E35,VIP!$A$2:$O11643,2,0)</f>
        <v>DRBR282</v>
      </c>
      <c r="G35" s="96" t="str">
        <f>VLOOKUP(E35,'LISTADO ATM'!$A$2:$B$898,2,0)</f>
        <v xml:space="preserve">ATM Autobanco Nibaje </v>
      </c>
      <c r="H35" s="96" t="str">
        <f>VLOOKUP(E35,VIP!$A$2:$O16564,7,FALSE)</f>
        <v>Si</v>
      </c>
      <c r="I35" s="96" t="str">
        <f>VLOOKUP(E35,VIP!$A$2:$O8529,8,FALSE)</f>
        <v>Si</v>
      </c>
      <c r="J35" s="96" t="str">
        <f>VLOOKUP(E35,VIP!$A$2:$O8479,8,FALSE)</f>
        <v>Si</v>
      </c>
      <c r="K35" s="96" t="str">
        <f>VLOOKUP(E35,VIP!$A$2:$O12053,6,0)</f>
        <v>NO</v>
      </c>
      <c r="L35" s="101" t="s">
        <v>2228</v>
      </c>
      <c r="M35" s="102" t="s">
        <v>2469</v>
      </c>
      <c r="N35" s="103" t="s">
        <v>2476</v>
      </c>
      <c r="O35" s="96" t="s">
        <v>2497</v>
      </c>
      <c r="P35" s="104"/>
      <c r="Q35" s="102" t="s">
        <v>2228</v>
      </c>
    </row>
    <row r="36" spans="1:17" s="105" customFormat="1" ht="18" x14ac:dyDescent="0.25">
      <c r="A36" s="96" t="str">
        <f>VLOOKUP(E36,'LISTADO ATM'!$A$2:$C$899,3,0)</f>
        <v>NORTE</v>
      </c>
      <c r="B36" s="108" t="s">
        <v>2677</v>
      </c>
      <c r="C36" s="100">
        <v>44256.72047453704</v>
      </c>
      <c r="D36" s="96" t="s">
        <v>2190</v>
      </c>
      <c r="E36" s="106">
        <v>88</v>
      </c>
      <c r="F36" s="96" t="str">
        <f>VLOOKUP(E36,VIP!$A$2:$O11644,2,0)</f>
        <v>DRBR088</v>
      </c>
      <c r="G36" s="96" t="str">
        <f>VLOOKUP(E36,'LISTADO ATM'!$A$2:$B$898,2,0)</f>
        <v xml:space="preserve">ATM S/M La Fuente (Santiago) </v>
      </c>
      <c r="H36" s="96" t="str">
        <f>VLOOKUP(E36,VIP!$A$2:$O16565,7,FALSE)</f>
        <v>Si</v>
      </c>
      <c r="I36" s="96" t="str">
        <f>VLOOKUP(E36,VIP!$A$2:$O8530,8,FALSE)</f>
        <v>Si</v>
      </c>
      <c r="J36" s="96" t="str">
        <f>VLOOKUP(E36,VIP!$A$2:$O8480,8,FALSE)</f>
        <v>Si</v>
      </c>
      <c r="K36" s="96" t="str">
        <f>VLOOKUP(E36,VIP!$A$2:$O12054,6,0)</f>
        <v>NO</v>
      </c>
      <c r="L36" s="101" t="s">
        <v>2228</v>
      </c>
      <c r="M36" s="102" t="s">
        <v>2469</v>
      </c>
      <c r="N36" s="103" t="s">
        <v>2476</v>
      </c>
      <c r="O36" s="96" t="s">
        <v>2497</v>
      </c>
      <c r="P36" s="104"/>
      <c r="Q36" s="102" t="s">
        <v>2228</v>
      </c>
    </row>
    <row r="37" spans="1:17" s="105" customFormat="1" ht="18" x14ac:dyDescent="0.25">
      <c r="A37" s="96" t="str">
        <f>VLOOKUP(E37,'LISTADO ATM'!$A$2:$C$899,3,0)</f>
        <v>DISTRITO NACIONAL</v>
      </c>
      <c r="B37" s="108" t="s">
        <v>2678</v>
      </c>
      <c r="C37" s="100">
        <v>44256.720011574071</v>
      </c>
      <c r="D37" s="96" t="s">
        <v>2189</v>
      </c>
      <c r="E37" s="106">
        <v>13</v>
      </c>
      <c r="F37" s="96" t="str">
        <f>VLOOKUP(E37,VIP!$A$2:$O11645,2,0)</f>
        <v>DRBR013</v>
      </c>
      <c r="G37" s="96" t="str">
        <f>VLOOKUP(E37,'LISTADO ATM'!$A$2:$B$898,2,0)</f>
        <v xml:space="preserve">ATM CDEEE </v>
      </c>
      <c r="H37" s="96" t="str">
        <f>VLOOKUP(E37,VIP!$A$2:$O16566,7,FALSE)</f>
        <v>Si</v>
      </c>
      <c r="I37" s="96" t="str">
        <f>VLOOKUP(E37,VIP!$A$2:$O8531,8,FALSE)</f>
        <v>Si</v>
      </c>
      <c r="J37" s="96" t="str">
        <f>VLOOKUP(E37,VIP!$A$2:$O8481,8,FALSE)</f>
        <v>Si</v>
      </c>
      <c r="K37" s="96" t="str">
        <f>VLOOKUP(E37,VIP!$A$2:$O12055,6,0)</f>
        <v>NO</v>
      </c>
      <c r="L37" s="101" t="s">
        <v>2228</v>
      </c>
      <c r="M37" s="102" t="s">
        <v>2469</v>
      </c>
      <c r="N37" s="103" t="s">
        <v>2476</v>
      </c>
      <c r="O37" s="96" t="s">
        <v>2478</v>
      </c>
      <c r="P37" s="104"/>
      <c r="Q37" s="102" t="s">
        <v>2228</v>
      </c>
    </row>
    <row r="38" spans="1:17" s="105" customFormat="1" ht="18" x14ac:dyDescent="0.25">
      <c r="A38" s="96" t="str">
        <f>VLOOKUP(E38,'LISTADO ATM'!$A$2:$C$899,3,0)</f>
        <v>DISTRITO NACIONAL</v>
      </c>
      <c r="B38" s="108" t="s">
        <v>2679</v>
      </c>
      <c r="C38" s="100">
        <v>44256.719363425924</v>
      </c>
      <c r="D38" s="96" t="s">
        <v>2189</v>
      </c>
      <c r="E38" s="106">
        <v>517</v>
      </c>
      <c r="F38" s="96" t="str">
        <f>VLOOKUP(E38,VIP!$A$2:$O11646,2,0)</f>
        <v>DRBR517</v>
      </c>
      <c r="G38" s="96" t="str">
        <f>VLOOKUP(E38,'LISTADO ATM'!$A$2:$B$898,2,0)</f>
        <v xml:space="preserve">ATM Autobanco Oficina Sans Soucí </v>
      </c>
      <c r="H38" s="96" t="str">
        <f>VLOOKUP(E38,VIP!$A$2:$O16567,7,FALSE)</f>
        <v>Si</v>
      </c>
      <c r="I38" s="96" t="str">
        <f>VLOOKUP(E38,VIP!$A$2:$O8532,8,FALSE)</f>
        <v>Si</v>
      </c>
      <c r="J38" s="96" t="str">
        <f>VLOOKUP(E38,VIP!$A$2:$O8482,8,FALSE)</f>
        <v>Si</v>
      </c>
      <c r="K38" s="96" t="str">
        <f>VLOOKUP(E38,VIP!$A$2:$O12056,6,0)</f>
        <v>SI</v>
      </c>
      <c r="L38" s="101" t="s">
        <v>2228</v>
      </c>
      <c r="M38" s="102" t="s">
        <v>2469</v>
      </c>
      <c r="N38" s="103" t="s">
        <v>2476</v>
      </c>
      <c r="O38" s="96" t="s">
        <v>2478</v>
      </c>
      <c r="P38" s="104"/>
      <c r="Q38" s="102" t="s">
        <v>2228</v>
      </c>
    </row>
    <row r="39" spans="1:17" s="105" customFormat="1" ht="18" x14ac:dyDescent="0.25">
      <c r="A39" s="96" t="str">
        <f>VLOOKUP(E39,'LISTADO ATM'!$A$2:$C$899,3,0)</f>
        <v>NORTE</v>
      </c>
      <c r="B39" s="108" t="s">
        <v>2680</v>
      </c>
      <c r="C39" s="100">
        <v>44256.7187037037</v>
      </c>
      <c r="D39" s="96" t="s">
        <v>2190</v>
      </c>
      <c r="E39" s="106">
        <v>496</v>
      </c>
      <c r="F39" s="96" t="str">
        <f>VLOOKUP(E39,VIP!$A$2:$O11647,2,0)</f>
        <v>DRBR496</v>
      </c>
      <c r="G39" s="96" t="str">
        <f>VLOOKUP(E39,'LISTADO ATM'!$A$2:$B$898,2,0)</f>
        <v xml:space="preserve">ATM Multicentro La Sirena Bonao </v>
      </c>
      <c r="H39" s="96" t="str">
        <f>VLOOKUP(E39,VIP!$A$2:$O16568,7,FALSE)</f>
        <v>Si</v>
      </c>
      <c r="I39" s="96" t="str">
        <f>VLOOKUP(E39,VIP!$A$2:$O8533,8,FALSE)</f>
        <v>Si</v>
      </c>
      <c r="J39" s="96" t="str">
        <f>VLOOKUP(E39,VIP!$A$2:$O8483,8,FALSE)</f>
        <v>Si</v>
      </c>
      <c r="K39" s="96" t="str">
        <f>VLOOKUP(E39,VIP!$A$2:$O12057,6,0)</f>
        <v>NO</v>
      </c>
      <c r="L39" s="101" t="s">
        <v>2228</v>
      </c>
      <c r="M39" s="102" t="s">
        <v>2469</v>
      </c>
      <c r="N39" s="103" t="s">
        <v>2476</v>
      </c>
      <c r="O39" s="96" t="s">
        <v>2497</v>
      </c>
      <c r="P39" s="104"/>
      <c r="Q39" s="102" t="s">
        <v>2228</v>
      </c>
    </row>
    <row r="40" spans="1:17" s="105" customFormat="1" ht="18" x14ac:dyDescent="0.25">
      <c r="A40" s="96" t="str">
        <f>VLOOKUP(E40,'LISTADO ATM'!$A$2:$C$899,3,0)</f>
        <v>DISTRITO NACIONAL</v>
      </c>
      <c r="B40" s="108" t="s">
        <v>2681</v>
      </c>
      <c r="C40" s="100">
        <v>44256.717893518522</v>
      </c>
      <c r="D40" s="96" t="s">
        <v>2189</v>
      </c>
      <c r="E40" s="106">
        <v>264</v>
      </c>
      <c r="F40" s="96" t="str">
        <f>VLOOKUP(E40,VIP!$A$2:$O11648,2,0)</f>
        <v>DRBR264</v>
      </c>
      <c r="G40" s="96" t="str">
        <f>VLOOKUP(E40,'LISTADO ATM'!$A$2:$B$898,2,0)</f>
        <v xml:space="preserve">ATM S/M Nacional Independencia </v>
      </c>
      <c r="H40" s="96" t="str">
        <f>VLOOKUP(E40,VIP!$A$2:$O16569,7,FALSE)</f>
        <v>Si</v>
      </c>
      <c r="I40" s="96" t="str">
        <f>VLOOKUP(E40,VIP!$A$2:$O8534,8,FALSE)</f>
        <v>Si</v>
      </c>
      <c r="J40" s="96" t="str">
        <f>VLOOKUP(E40,VIP!$A$2:$O8484,8,FALSE)</f>
        <v>Si</v>
      </c>
      <c r="K40" s="96" t="str">
        <f>VLOOKUP(E40,VIP!$A$2:$O12058,6,0)</f>
        <v>SI</v>
      </c>
      <c r="L40" s="101" t="s">
        <v>2228</v>
      </c>
      <c r="M40" s="102" t="s">
        <v>2469</v>
      </c>
      <c r="N40" s="103" t="s">
        <v>2476</v>
      </c>
      <c r="O40" s="96" t="s">
        <v>2478</v>
      </c>
      <c r="P40" s="104"/>
      <c r="Q40" s="102" t="s">
        <v>2228</v>
      </c>
    </row>
    <row r="41" spans="1:17" s="105" customFormat="1" ht="18" x14ac:dyDescent="0.25">
      <c r="A41" s="96" t="str">
        <f>VLOOKUP(E41,'LISTADO ATM'!$A$2:$C$899,3,0)</f>
        <v>DISTRITO NACIONAL</v>
      </c>
      <c r="B41" s="108" t="s">
        <v>2682</v>
      </c>
      <c r="C41" s="100">
        <v>44256.717083333337</v>
      </c>
      <c r="D41" s="96" t="s">
        <v>2189</v>
      </c>
      <c r="E41" s="106">
        <v>485</v>
      </c>
      <c r="F41" s="96" t="str">
        <f>VLOOKUP(E41,VIP!$A$2:$O11649,2,0)</f>
        <v>DRBR485</v>
      </c>
      <c r="G41" s="96" t="str">
        <f>VLOOKUP(E41,'LISTADO ATM'!$A$2:$B$898,2,0)</f>
        <v xml:space="preserve">ATM CEDIMAT </v>
      </c>
      <c r="H41" s="96" t="str">
        <f>VLOOKUP(E41,VIP!$A$2:$O16570,7,FALSE)</f>
        <v>Si</v>
      </c>
      <c r="I41" s="96" t="str">
        <f>VLOOKUP(E41,VIP!$A$2:$O8535,8,FALSE)</f>
        <v>Si</v>
      </c>
      <c r="J41" s="96" t="str">
        <f>VLOOKUP(E41,VIP!$A$2:$O8485,8,FALSE)</f>
        <v>Si</v>
      </c>
      <c r="K41" s="96" t="str">
        <f>VLOOKUP(E41,VIP!$A$2:$O12059,6,0)</f>
        <v>NO</v>
      </c>
      <c r="L41" s="101" t="s">
        <v>2228</v>
      </c>
      <c r="M41" s="102" t="s">
        <v>2469</v>
      </c>
      <c r="N41" s="103" t="s">
        <v>2476</v>
      </c>
      <c r="O41" s="96" t="s">
        <v>2478</v>
      </c>
      <c r="P41" s="104"/>
      <c r="Q41" s="102" t="s">
        <v>2228</v>
      </c>
    </row>
    <row r="42" spans="1:17" s="105" customFormat="1" ht="18" x14ac:dyDescent="0.25">
      <c r="A42" s="96" t="str">
        <f>VLOOKUP(E42,'LISTADO ATM'!$A$2:$C$899,3,0)</f>
        <v>DISTRITO NACIONAL</v>
      </c>
      <c r="B42" s="108" t="s">
        <v>2683</v>
      </c>
      <c r="C42" s="100">
        <v>44256.716296296298</v>
      </c>
      <c r="D42" s="96" t="s">
        <v>2189</v>
      </c>
      <c r="E42" s="106">
        <v>935</v>
      </c>
      <c r="F42" s="96" t="str">
        <f>VLOOKUP(E42,VIP!$A$2:$O11650,2,0)</f>
        <v>DRBR16J</v>
      </c>
      <c r="G42" s="96" t="str">
        <f>VLOOKUP(E42,'LISTADO ATM'!$A$2:$B$898,2,0)</f>
        <v xml:space="preserve">ATM Oficina John F. Kennedy </v>
      </c>
      <c r="H42" s="96" t="str">
        <f>VLOOKUP(E42,VIP!$A$2:$O16571,7,FALSE)</f>
        <v>Si</v>
      </c>
      <c r="I42" s="96" t="str">
        <f>VLOOKUP(E42,VIP!$A$2:$O8536,8,FALSE)</f>
        <v>Si</v>
      </c>
      <c r="J42" s="96" t="str">
        <f>VLOOKUP(E42,VIP!$A$2:$O8486,8,FALSE)</f>
        <v>Si</v>
      </c>
      <c r="K42" s="96" t="str">
        <f>VLOOKUP(E42,VIP!$A$2:$O12060,6,0)</f>
        <v>SI</v>
      </c>
      <c r="L42" s="101" t="s">
        <v>2228</v>
      </c>
      <c r="M42" s="102" t="s">
        <v>2469</v>
      </c>
      <c r="N42" s="103" t="s">
        <v>2476</v>
      </c>
      <c r="O42" s="96" t="s">
        <v>2478</v>
      </c>
      <c r="P42" s="104"/>
      <c r="Q42" s="102" t="s">
        <v>2228</v>
      </c>
    </row>
    <row r="43" spans="1:17" s="105" customFormat="1" ht="18" x14ac:dyDescent="0.25">
      <c r="A43" s="96" t="str">
        <f>VLOOKUP(E43,'LISTADO ATM'!$A$2:$C$899,3,0)</f>
        <v>ESTE</v>
      </c>
      <c r="B43" s="108" t="s">
        <v>2684</v>
      </c>
      <c r="C43" s="100">
        <v>44256.715891203705</v>
      </c>
      <c r="D43" s="96" t="s">
        <v>2189</v>
      </c>
      <c r="E43" s="106">
        <v>268</v>
      </c>
      <c r="F43" s="96" t="str">
        <f>VLOOKUP(E43,VIP!$A$2:$O11651,2,0)</f>
        <v>DRBR268</v>
      </c>
      <c r="G43" s="96" t="str">
        <f>VLOOKUP(E43,'LISTADO ATM'!$A$2:$B$898,2,0)</f>
        <v xml:space="preserve">ATM Autobanco La Altagracia (Higuey) </v>
      </c>
      <c r="H43" s="96" t="str">
        <f>VLOOKUP(E43,VIP!$A$2:$O16572,7,FALSE)</f>
        <v>Si</v>
      </c>
      <c r="I43" s="96" t="str">
        <f>VLOOKUP(E43,VIP!$A$2:$O8537,8,FALSE)</f>
        <v>Si</v>
      </c>
      <c r="J43" s="96" t="str">
        <f>VLOOKUP(E43,VIP!$A$2:$O8487,8,FALSE)</f>
        <v>Si</v>
      </c>
      <c r="K43" s="96" t="str">
        <f>VLOOKUP(E43,VIP!$A$2:$O12061,6,0)</f>
        <v>NO</v>
      </c>
      <c r="L43" s="101" t="s">
        <v>2228</v>
      </c>
      <c r="M43" s="102" t="s">
        <v>2469</v>
      </c>
      <c r="N43" s="103" t="s">
        <v>2476</v>
      </c>
      <c r="O43" s="96" t="s">
        <v>2478</v>
      </c>
      <c r="P43" s="104"/>
      <c r="Q43" s="102" t="s">
        <v>2228</v>
      </c>
    </row>
    <row r="44" spans="1:17" s="105" customFormat="1" ht="18" x14ac:dyDescent="0.25">
      <c r="A44" s="96" t="str">
        <f>VLOOKUP(E44,'LISTADO ATM'!$A$2:$C$899,3,0)</f>
        <v>DISTRITO NACIONAL</v>
      </c>
      <c r="B44" s="108" t="s">
        <v>2685</v>
      </c>
      <c r="C44" s="100">
        <v>44256.715879629628</v>
      </c>
      <c r="D44" s="96" t="s">
        <v>2189</v>
      </c>
      <c r="E44" s="106">
        <v>240</v>
      </c>
      <c r="F44" s="96" t="str">
        <f>VLOOKUP(E44,VIP!$A$2:$O11652,2,0)</f>
        <v>DRBR24D</v>
      </c>
      <c r="G44" s="96" t="str">
        <f>VLOOKUP(E44,'LISTADO ATM'!$A$2:$B$898,2,0)</f>
        <v xml:space="preserve">ATM Oficina Carrefour I </v>
      </c>
      <c r="H44" s="96" t="str">
        <f>VLOOKUP(E44,VIP!$A$2:$O16573,7,FALSE)</f>
        <v>Si</v>
      </c>
      <c r="I44" s="96" t="str">
        <f>VLOOKUP(E44,VIP!$A$2:$O8538,8,FALSE)</f>
        <v>Si</v>
      </c>
      <c r="J44" s="96" t="str">
        <f>VLOOKUP(E44,VIP!$A$2:$O8488,8,FALSE)</f>
        <v>Si</v>
      </c>
      <c r="K44" s="96" t="str">
        <f>VLOOKUP(E44,VIP!$A$2:$O12062,6,0)</f>
        <v>SI</v>
      </c>
      <c r="L44" s="101" t="s">
        <v>2228</v>
      </c>
      <c r="M44" s="102" t="s">
        <v>2469</v>
      </c>
      <c r="N44" s="103" t="s">
        <v>2476</v>
      </c>
      <c r="O44" s="96" t="s">
        <v>2478</v>
      </c>
      <c r="P44" s="104"/>
      <c r="Q44" s="102" t="s">
        <v>2228</v>
      </c>
    </row>
    <row r="45" spans="1:17" s="105" customFormat="1" ht="18" x14ac:dyDescent="0.25">
      <c r="A45" s="96" t="str">
        <f>VLOOKUP(E45,'LISTADO ATM'!$A$2:$C$899,3,0)</f>
        <v>DISTRITO NACIONAL</v>
      </c>
      <c r="B45" s="108" t="s">
        <v>2686</v>
      </c>
      <c r="C45" s="100">
        <v>44256.71533564815</v>
      </c>
      <c r="D45" s="96" t="s">
        <v>2189</v>
      </c>
      <c r="E45" s="106">
        <v>225</v>
      </c>
      <c r="F45" s="96" t="str">
        <f>VLOOKUP(E45,VIP!$A$2:$O11653,2,0)</f>
        <v>DRBR225</v>
      </c>
      <c r="G45" s="96" t="str">
        <f>VLOOKUP(E45,'LISTADO ATM'!$A$2:$B$898,2,0)</f>
        <v xml:space="preserve">ATM S/M Nacional Arroyo Hondo </v>
      </c>
      <c r="H45" s="96" t="str">
        <f>VLOOKUP(E45,VIP!$A$2:$O16574,7,FALSE)</f>
        <v>Si</v>
      </c>
      <c r="I45" s="96" t="str">
        <f>VLOOKUP(E45,VIP!$A$2:$O8539,8,FALSE)</f>
        <v>Si</v>
      </c>
      <c r="J45" s="96" t="str">
        <f>VLOOKUP(E45,VIP!$A$2:$O8489,8,FALSE)</f>
        <v>Si</v>
      </c>
      <c r="K45" s="96" t="str">
        <f>VLOOKUP(E45,VIP!$A$2:$O12063,6,0)</f>
        <v>NO</v>
      </c>
      <c r="L45" s="101" t="s">
        <v>2228</v>
      </c>
      <c r="M45" s="102" t="s">
        <v>2469</v>
      </c>
      <c r="N45" s="103" t="s">
        <v>2476</v>
      </c>
      <c r="O45" s="96" t="s">
        <v>2478</v>
      </c>
      <c r="P45" s="104"/>
      <c r="Q45" s="102" t="s">
        <v>2228</v>
      </c>
    </row>
    <row r="46" spans="1:17" s="105" customFormat="1" ht="18" x14ac:dyDescent="0.25">
      <c r="A46" s="96" t="str">
        <f>VLOOKUP(E46,'LISTADO ATM'!$A$2:$C$899,3,0)</f>
        <v>DISTRITO NACIONAL</v>
      </c>
      <c r="B46" s="108" t="s">
        <v>2687</v>
      </c>
      <c r="C46" s="100">
        <v>44256.71465277778</v>
      </c>
      <c r="D46" s="96" t="s">
        <v>2189</v>
      </c>
      <c r="E46" s="106">
        <v>517</v>
      </c>
      <c r="F46" s="96" t="str">
        <f>VLOOKUP(E46,VIP!$A$2:$O11654,2,0)</f>
        <v>DRBR517</v>
      </c>
      <c r="G46" s="96" t="str">
        <f>VLOOKUP(E46,'LISTADO ATM'!$A$2:$B$898,2,0)</f>
        <v xml:space="preserve">ATM Autobanco Oficina Sans Soucí </v>
      </c>
      <c r="H46" s="96" t="str">
        <f>VLOOKUP(E46,VIP!$A$2:$O16575,7,FALSE)</f>
        <v>Si</v>
      </c>
      <c r="I46" s="96" t="str">
        <f>VLOOKUP(E46,VIP!$A$2:$O8540,8,FALSE)</f>
        <v>Si</v>
      </c>
      <c r="J46" s="96" t="str">
        <f>VLOOKUP(E46,VIP!$A$2:$O8490,8,FALSE)</f>
        <v>Si</v>
      </c>
      <c r="K46" s="96" t="str">
        <f>VLOOKUP(E46,VIP!$A$2:$O12064,6,0)</f>
        <v>SI</v>
      </c>
      <c r="L46" s="101" t="s">
        <v>2228</v>
      </c>
      <c r="M46" s="102" t="s">
        <v>2469</v>
      </c>
      <c r="N46" s="103" t="s">
        <v>2476</v>
      </c>
      <c r="O46" s="96" t="s">
        <v>2478</v>
      </c>
      <c r="P46" s="104"/>
      <c r="Q46" s="102" t="s">
        <v>2228</v>
      </c>
    </row>
    <row r="47" spans="1:17" s="105" customFormat="1" ht="18" x14ac:dyDescent="0.25">
      <c r="A47" s="96" t="str">
        <f>VLOOKUP(E47,'LISTADO ATM'!$A$2:$C$899,3,0)</f>
        <v>NORTE</v>
      </c>
      <c r="B47" s="108" t="s">
        <v>2688</v>
      </c>
      <c r="C47" s="100">
        <v>44256.713750000003</v>
      </c>
      <c r="D47" s="96" t="s">
        <v>2189</v>
      </c>
      <c r="E47" s="106">
        <v>857</v>
      </c>
      <c r="F47" s="96" t="str">
        <f>VLOOKUP(E47,VIP!$A$2:$O11655,2,0)</f>
        <v>DRBR857</v>
      </c>
      <c r="G47" s="96" t="str">
        <f>VLOOKUP(E47,'LISTADO ATM'!$A$2:$B$898,2,0)</f>
        <v xml:space="preserve">ATM Oficina Los Alamos </v>
      </c>
      <c r="H47" s="96" t="str">
        <f>VLOOKUP(E47,VIP!$A$2:$O16576,7,FALSE)</f>
        <v>Si</v>
      </c>
      <c r="I47" s="96" t="str">
        <f>VLOOKUP(E47,VIP!$A$2:$O8541,8,FALSE)</f>
        <v>Si</v>
      </c>
      <c r="J47" s="96" t="str">
        <f>VLOOKUP(E47,VIP!$A$2:$O8491,8,FALSE)</f>
        <v>Si</v>
      </c>
      <c r="K47" s="96" t="str">
        <f>VLOOKUP(E47,VIP!$A$2:$O12065,6,0)</f>
        <v>NO</v>
      </c>
      <c r="L47" s="101" t="s">
        <v>2228</v>
      </c>
      <c r="M47" s="102" t="s">
        <v>2469</v>
      </c>
      <c r="N47" s="103" t="s">
        <v>2476</v>
      </c>
      <c r="O47" s="96" t="s">
        <v>2478</v>
      </c>
      <c r="P47" s="104"/>
      <c r="Q47" s="102" t="s">
        <v>2228</v>
      </c>
    </row>
    <row r="48" spans="1:17" s="105" customFormat="1" ht="18" x14ac:dyDescent="0.25">
      <c r="A48" s="96" t="str">
        <f>VLOOKUP(E48,'LISTADO ATM'!$A$2:$C$899,3,0)</f>
        <v>NORTE</v>
      </c>
      <c r="B48" s="108" t="s">
        <v>2689</v>
      </c>
      <c r="C48" s="100">
        <v>44256.711273148147</v>
      </c>
      <c r="D48" s="96" t="s">
        <v>2190</v>
      </c>
      <c r="E48" s="106">
        <v>691</v>
      </c>
      <c r="F48" s="96" t="str">
        <f>VLOOKUP(E48,VIP!$A$2:$O11656,2,0)</f>
        <v>DRBR691</v>
      </c>
      <c r="G48" s="96" t="str">
        <f>VLOOKUP(E48,'LISTADO ATM'!$A$2:$B$898,2,0)</f>
        <v>ATM Eco Petroleo Manzanillo</v>
      </c>
      <c r="H48" s="96" t="str">
        <f>VLOOKUP(E48,VIP!$A$2:$O16577,7,FALSE)</f>
        <v>Si</v>
      </c>
      <c r="I48" s="96" t="str">
        <f>VLOOKUP(E48,VIP!$A$2:$O8542,8,FALSE)</f>
        <v>Si</v>
      </c>
      <c r="J48" s="96" t="str">
        <f>VLOOKUP(E48,VIP!$A$2:$O8492,8,FALSE)</f>
        <v>Si</v>
      </c>
      <c r="K48" s="96" t="str">
        <f>VLOOKUP(E48,VIP!$A$2:$O12066,6,0)</f>
        <v>NO</v>
      </c>
      <c r="L48" s="101" t="s">
        <v>2496</v>
      </c>
      <c r="M48" s="102" t="s">
        <v>2469</v>
      </c>
      <c r="N48" s="103" t="s">
        <v>2476</v>
      </c>
      <c r="O48" s="96" t="s">
        <v>2497</v>
      </c>
      <c r="P48" s="104"/>
      <c r="Q48" s="102" t="s">
        <v>2496</v>
      </c>
    </row>
    <row r="49" spans="1:17" s="105" customFormat="1" ht="18" x14ac:dyDescent="0.25">
      <c r="A49" s="96" t="str">
        <f>VLOOKUP(E49,'LISTADO ATM'!$A$2:$C$899,3,0)</f>
        <v>DISTRITO NACIONAL</v>
      </c>
      <c r="B49" s="108" t="s">
        <v>2690</v>
      </c>
      <c r="C49" s="100">
        <v>44256.689641203702</v>
      </c>
      <c r="D49" s="96" t="s">
        <v>2472</v>
      </c>
      <c r="E49" s="106">
        <v>755</v>
      </c>
      <c r="F49" s="96" t="str">
        <f>VLOOKUP(E49,VIP!$A$2:$O11657,2,0)</f>
        <v>DRBR755</v>
      </c>
      <c r="G49" s="96" t="str">
        <f>VLOOKUP(E49,'LISTADO ATM'!$A$2:$B$898,2,0)</f>
        <v xml:space="preserve">ATM Oficina Galería del Este (Plaza) </v>
      </c>
      <c r="H49" s="96" t="str">
        <f>VLOOKUP(E49,VIP!$A$2:$O16578,7,FALSE)</f>
        <v>Si</v>
      </c>
      <c r="I49" s="96" t="str">
        <f>VLOOKUP(E49,VIP!$A$2:$O8543,8,FALSE)</f>
        <v>Si</v>
      </c>
      <c r="J49" s="96" t="str">
        <f>VLOOKUP(E49,VIP!$A$2:$O8493,8,FALSE)</f>
        <v>Si</v>
      </c>
      <c r="K49" s="96" t="str">
        <f>VLOOKUP(E49,VIP!$A$2:$O12067,6,0)</f>
        <v>NO</v>
      </c>
      <c r="L49" s="101" t="s">
        <v>2430</v>
      </c>
      <c r="M49" s="102" t="s">
        <v>2469</v>
      </c>
      <c r="N49" s="103" t="s">
        <v>2476</v>
      </c>
      <c r="O49" s="96" t="s">
        <v>2477</v>
      </c>
      <c r="P49" s="104"/>
      <c r="Q49" s="102" t="s">
        <v>2430</v>
      </c>
    </row>
    <row r="50" spans="1:17" s="105" customFormat="1" ht="18" x14ac:dyDescent="0.25">
      <c r="A50" s="96" t="str">
        <f>VLOOKUP(E50,'LISTADO ATM'!$A$2:$C$899,3,0)</f>
        <v>DISTRITO NACIONAL</v>
      </c>
      <c r="B50" s="108" t="s">
        <v>2691</v>
      </c>
      <c r="C50" s="100">
        <v>44256.687916666669</v>
      </c>
      <c r="D50" s="96" t="s">
        <v>2472</v>
      </c>
      <c r="E50" s="106">
        <v>967</v>
      </c>
      <c r="F50" s="96" t="str">
        <f>VLOOKUP(E50,VIP!$A$2:$O11658,2,0)</f>
        <v>DRBR967</v>
      </c>
      <c r="G50" s="96" t="str">
        <f>VLOOKUP(E50,'LISTADO ATM'!$A$2:$B$898,2,0)</f>
        <v xml:space="preserve">ATM UNP Hiper Olé Autopista Duarte </v>
      </c>
      <c r="H50" s="96" t="str">
        <f>VLOOKUP(E50,VIP!$A$2:$O16579,7,FALSE)</f>
        <v>Si</v>
      </c>
      <c r="I50" s="96" t="str">
        <f>VLOOKUP(E50,VIP!$A$2:$O8544,8,FALSE)</f>
        <v>Si</v>
      </c>
      <c r="J50" s="96" t="str">
        <f>VLOOKUP(E50,VIP!$A$2:$O8494,8,FALSE)</f>
        <v>Si</v>
      </c>
      <c r="K50" s="96" t="str">
        <f>VLOOKUP(E50,VIP!$A$2:$O12068,6,0)</f>
        <v>NO</v>
      </c>
      <c r="L50" s="101" t="s">
        <v>2430</v>
      </c>
      <c r="M50" s="102" t="s">
        <v>2469</v>
      </c>
      <c r="N50" s="103" t="s">
        <v>2476</v>
      </c>
      <c r="O50" s="96" t="s">
        <v>2477</v>
      </c>
      <c r="P50" s="104"/>
      <c r="Q50" s="102" t="s">
        <v>2430</v>
      </c>
    </row>
    <row r="51" spans="1:17" s="105" customFormat="1" ht="18" x14ac:dyDescent="0.25">
      <c r="A51" s="96" t="str">
        <f>VLOOKUP(E51,'LISTADO ATM'!$A$2:$C$899,3,0)</f>
        <v>SUR</v>
      </c>
      <c r="B51" s="108" t="s">
        <v>2692</v>
      </c>
      <c r="C51" s="100">
        <v>44256.686331018522</v>
      </c>
      <c r="D51" s="96" t="s">
        <v>2487</v>
      </c>
      <c r="E51" s="106">
        <v>89</v>
      </c>
      <c r="F51" s="96" t="str">
        <f>VLOOKUP(E51,VIP!$A$2:$O11659,2,0)</f>
        <v>DRBR089</v>
      </c>
      <c r="G51" s="96" t="str">
        <f>VLOOKUP(E51,'LISTADO ATM'!$A$2:$B$898,2,0)</f>
        <v xml:space="preserve">ATM UNP El Cercado (San Juan) </v>
      </c>
      <c r="H51" s="96" t="str">
        <f>VLOOKUP(E51,VIP!$A$2:$O16580,7,FALSE)</f>
        <v>Si</v>
      </c>
      <c r="I51" s="96" t="str">
        <f>VLOOKUP(E51,VIP!$A$2:$O8545,8,FALSE)</f>
        <v>Si</v>
      </c>
      <c r="J51" s="96" t="str">
        <f>VLOOKUP(E51,VIP!$A$2:$O8495,8,FALSE)</f>
        <v>Si</v>
      </c>
      <c r="K51" s="96" t="str">
        <f>VLOOKUP(E51,VIP!$A$2:$O12069,6,0)</f>
        <v>NO</v>
      </c>
      <c r="L51" s="101" t="s">
        <v>2430</v>
      </c>
      <c r="M51" s="102" t="s">
        <v>2469</v>
      </c>
      <c r="N51" s="103" t="s">
        <v>2476</v>
      </c>
      <c r="O51" s="96" t="s">
        <v>2490</v>
      </c>
      <c r="P51" s="104"/>
      <c r="Q51" s="102" t="s">
        <v>2430</v>
      </c>
    </row>
    <row r="52" spans="1:17" s="105" customFormat="1" ht="18" x14ac:dyDescent="0.25">
      <c r="A52" s="96" t="str">
        <f>VLOOKUP(E52,'LISTADO ATM'!$A$2:$C$899,3,0)</f>
        <v>NORTE</v>
      </c>
      <c r="B52" s="108" t="s">
        <v>2693</v>
      </c>
      <c r="C52" s="100">
        <v>44256.685347222221</v>
      </c>
      <c r="D52" s="96" t="s">
        <v>2487</v>
      </c>
      <c r="E52" s="106">
        <v>645</v>
      </c>
      <c r="F52" s="96" t="str">
        <f>VLOOKUP(E52,VIP!$A$2:$O11660,2,0)</f>
        <v>DRBR329</v>
      </c>
      <c r="G52" s="96" t="str">
        <f>VLOOKUP(E52,'LISTADO ATM'!$A$2:$B$898,2,0)</f>
        <v xml:space="preserve">ATM UNP Cabrera </v>
      </c>
      <c r="H52" s="96" t="str">
        <f>VLOOKUP(E52,VIP!$A$2:$O16581,7,FALSE)</f>
        <v>Si</v>
      </c>
      <c r="I52" s="96" t="str">
        <f>VLOOKUP(E52,VIP!$A$2:$O8546,8,FALSE)</f>
        <v>Si</v>
      </c>
      <c r="J52" s="96" t="str">
        <f>VLOOKUP(E52,VIP!$A$2:$O8496,8,FALSE)</f>
        <v>Si</v>
      </c>
      <c r="K52" s="96" t="str">
        <f>VLOOKUP(E52,VIP!$A$2:$O12070,6,0)</f>
        <v>NO</v>
      </c>
      <c r="L52" s="101" t="s">
        <v>2430</v>
      </c>
      <c r="M52" s="102" t="s">
        <v>2469</v>
      </c>
      <c r="N52" s="103" t="s">
        <v>2476</v>
      </c>
      <c r="O52" s="96" t="s">
        <v>2490</v>
      </c>
      <c r="P52" s="104"/>
      <c r="Q52" s="102" t="s">
        <v>2430</v>
      </c>
    </row>
    <row r="53" spans="1:17" s="105" customFormat="1" ht="18" x14ac:dyDescent="0.25">
      <c r="A53" s="96" t="str">
        <f>VLOOKUP(E53,'LISTADO ATM'!$A$2:$C$899,3,0)</f>
        <v>NORTE</v>
      </c>
      <c r="B53" s="108" t="s">
        <v>2694</v>
      </c>
      <c r="C53" s="100">
        <v>44256.68478009259</v>
      </c>
      <c r="D53" s="96" t="s">
        <v>2503</v>
      </c>
      <c r="E53" s="106">
        <v>862</v>
      </c>
      <c r="F53" s="96" t="str">
        <f>VLOOKUP(E53,VIP!$A$2:$O11661,2,0)</f>
        <v>DRBR862</v>
      </c>
      <c r="G53" s="96" t="str">
        <f>VLOOKUP(E53,'LISTADO ATM'!$A$2:$B$898,2,0)</f>
        <v xml:space="preserve">ATM S/M Doble A (Sabaneta) </v>
      </c>
      <c r="H53" s="96" t="str">
        <f>VLOOKUP(E53,VIP!$A$2:$O16582,7,FALSE)</f>
        <v>Si</v>
      </c>
      <c r="I53" s="96" t="str">
        <f>VLOOKUP(E53,VIP!$A$2:$O8547,8,FALSE)</f>
        <v>Si</v>
      </c>
      <c r="J53" s="96" t="str">
        <f>VLOOKUP(E53,VIP!$A$2:$O8497,8,FALSE)</f>
        <v>Si</v>
      </c>
      <c r="K53" s="96" t="str">
        <f>VLOOKUP(E53,VIP!$A$2:$O12071,6,0)</f>
        <v>NO</v>
      </c>
      <c r="L53" s="101" t="s">
        <v>2430</v>
      </c>
      <c r="M53" s="102" t="s">
        <v>2469</v>
      </c>
      <c r="N53" s="103" t="s">
        <v>2704</v>
      </c>
      <c r="O53" s="96" t="s">
        <v>2504</v>
      </c>
      <c r="P53" s="104"/>
      <c r="Q53" s="102" t="s">
        <v>2430</v>
      </c>
    </row>
    <row r="54" spans="1:17" s="105" customFormat="1" ht="18" x14ac:dyDescent="0.25">
      <c r="A54" s="96" t="str">
        <f>VLOOKUP(E54,'LISTADO ATM'!$A$2:$C$899,3,0)</f>
        <v>DISTRITO NACIONAL</v>
      </c>
      <c r="B54" s="108" t="s">
        <v>2695</v>
      </c>
      <c r="C54" s="100">
        <v>44256.683993055558</v>
      </c>
      <c r="D54" s="96" t="s">
        <v>2189</v>
      </c>
      <c r="E54" s="106">
        <v>359</v>
      </c>
      <c r="F54" s="96" t="str">
        <f>VLOOKUP(E54,VIP!$A$2:$O11662,2,0)</f>
        <v>DRBR359</v>
      </c>
      <c r="G54" s="96" t="str">
        <f>VLOOKUP(E54,'LISTADO ATM'!$A$2:$B$898,2,0)</f>
        <v>ATM S/M Bravo Ozama</v>
      </c>
      <c r="H54" s="96" t="str">
        <f>VLOOKUP(E54,VIP!$A$2:$O16583,7,FALSE)</f>
        <v>N/A</v>
      </c>
      <c r="I54" s="96" t="str">
        <f>VLOOKUP(E54,VIP!$A$2:$O8548,8,FALSE)</f>
        <v>N/A</v>
      </c>
      <c r="J54" s="96" t="str">
        <f>VLOOKUP(E54,VIP!$A$2:$O8498,8,FALSE)</f>
        <v>N/A</v>
      </c>
      <c r="K54" s="96" t="str">
        <f>VLOOKUP(E54,VIP!$A$2:$O12072,6,0)</f>
        <v>N/A</v>
      </c>
      <c r="L54" s="101" t="s">
        <v>2430</v>
      </c>
      <c r="M54" s="102" t="s">
        <v>2469</v>
      </c>
      <c r="N54" s="103" t="s">
        <v>2476</v>
      </c>
      <c r="O54" s="96" t="s">
        <v>2478</v>
      </c>
      <c r="P54" s="104"/>
      <c r="Q54" s="102" t="s">
        <v>2430</v>
      </c>
    </row>
    <row r="55" spans="1:17" s="105" customFormat="1" ht="18" x14ac:dyDescent="0.25">
      <c r="A55" s="96" t="str">
        <f>VLOOKUP(E55,'LISTADO ATM'!$A$2:$C$899,3,0)</f>
        <v>DISTRITO NACIONAL</v>
      </c>
      <c r="B55" s="108" t="s">
        <v>2696</v>
      </c>
      <c r="C55" s="100">
        <v>44256.682835648149</v>
      </c>
      <c r="D55" s="96" t="s">
        <v>2472</v>
      </c>
      <c r="E55" s="106">
        <v>551</v>
      </c>
      <c r="F55" s="96" t="str">
        <f>VLOOKUP(E55,VIP!$A$2:$O11663,2,0)</f>
        <v>DRBR01C</v>
      </c>
      <c r="G55" s="96" t="str">
        <f>VLOOKUP(E55,'LISTADO ATM'!$A$2:$B$898,2,0)</f>
        <v xml:space="preserve">ATM Oficina Padre Castellanos </v>
      </c>
      <c r="H55" s="96" t="str">
        <f>VLOOKUP(E55,VIP!$A$2:$O16584,7,FALSE)</f>
        <v>Si</v>
      </c>
      <c r="I55" s="96" t="str">
        <f>VLOOKUP(E55,VIP!$A$2:$O8549,8,FALSE)</f>
        <v>Si</v>
      </c>
      <c r="J55" s="96" t="str">
        <f>VLOOKUP(E55,VIP!$A$2:$O8499,8,FALSE)</f>
        <v>Si</v>
      </c>
      <c r="K55" s="96" t="str">
        <f>VLOOKUP(E55,VIP!$A$2:$O12073,6,0)</f>
        <v>NO</v>
      </c>
      <c r="L55" s="101" t="s">
        <v>2430</v>
      </c>
      <c r="M55" s="102" t="s">
        <v>2469</v>
      </c>
      <c r="N55" s="103" t="s">
        <v>2476</v>
      </c>
      <c r="O55" s="96" t="s">
        <v>2477</v>
      </c>
      <c r="P55" s="104"/>
      <c r="Q55" s="102" t="s">
        <v>2430</v>
      </c>
    </row>
    <row r="56" spans="1:17" s="105" customFormat="1" ht="18" x14ac:dyDescent="0.25">
      <c r="A56" s="96" t="str">
        <f>VLOOKUP(E56,'LISTADO ATM'!$A$2:$C$899,3,0)</f>
        <v>DISTRITO NACIONAL</v>
      </c>
      <c r="B56" s="108" t="s">
        <v>2697</v>
      </c>
      <c r="C56" s="100">
        <v>44256.681087962963</v>
      </c>
      <c r="D56" s="96" t="s">
        <v>2472</v>
      </c>
      <c r="E56" s="106">
        <v>32</v>
      </c>
      <c r="F56" s="96" t="str">
        <f>VLOOKUP(E56,VIP!$A$2:$O11664,2,0)</f>
        <v>DRBR032</v>
      </c>
      <c r="G56" s="96" t="str">
        <f>VLOOKUP(E56,'LISTADO ATM'!$A$2:$B$898,2,0)</f>
        <v xml:space="preserve">ATM Oficina San Martín II </v>
      </c>
      <c r="H56" s="96" t="str">
        <f>VLOOKUP(E56,VIP!$A$2:$O16585,7,FALSE)</f>
        <v>Si</v>
      </c>
      <c r="I56" s="96" t="str">
        <f>VLOOKUP(E56,VIP!$A$2:$O8550,8,FALSE)</f>
        <v>Si</v>
      </c>
      <c r="J56" s="96" t="str">
        <f>VLOOKUP(E56,VIP!$A$2:$O8500,8,FALSE)</f>
        <v>Si</v>
      </c>
      <c r="K56" s="96" t="str">
        <f>VLOOKUP(E56,VIP!$A$2:$O12074,6,0)</f>
        <v>NO</v>
      </c>
      <c r="L56" s="101" t="s">
        <v>2430</v>
      </c>
      <c r="M56" s="102" t="s">
        <v>2469</v>
      </c>
      <c r="N56" s="103" t="s">
        <v>2476</v>
      </c>
      <c r="O56" s="96" t="s">
        <v>2477</v>
      </c>
      <c r="P56" s="104"/>
      <c r="Q56" s="102" t="s">
        <v>2430</v>
      </c>
    </row>
    <row r="57" spans="1:17" s="105" customFormat="1" ht="18" x14ac:dyDescent="0.25">
      <c r="A57" s="96" t="str">
        <f>VLOOKUP(E57,'LISTADO ATM'!$A$2:$C$899,3,0)</f>
        <v>DISTRITO NACIONAL</v>
      </c>
      <c r="B57" s="108" t="s">
        <v>2698</v>
      </c>
      <c r="C57" s="100">
        <v>44256.677604166667</v>
      </c>
      <c r="D57" s="96" t="s">
        <v>2472</v>
      </c>
      <c r="E57" s="106">
        <v>931</v>
      </c>
      <c r="F57" s="96" t="str">
        <f>VLOOKUP(E57,VIP!$A$2:$O11665,2,0)</f>
        <v>DRBR24N</v>
      </c>
      <c r="G57" s="96" t="str">
        <f>VLOOKUP(E57,'LISTADO ATM'!$A$2:$B$898,2,0)</f>
        <v xml:space="preserve">ATM Autobanco Luperón I </v>
      </c>
      <c r="H57" s="96" t="str">
        <f>VLOOKUP(E57,VIP!$A$2:$O16586,7,FALSE)</f>
        <v>Si</v>
      </c>
      <c r="I57" s="96" t="str">
        <f>VLOOKUP(E57,VIP!$A$2:$O8551,8,FALSE)</f>
        <v>Si</v>
      </c>
      <c r="J57" s="96" t="str">
        <f>VLOOKUP(E57,VIP!$A$2:$O8501,8,FALSE)</f>
        <v>Si</v>
      </c>
      <c r="K57" s="96" t="str">
        <f>VLOOKUP(E57,VIP!$A$2:$O12075,6,0)</f>
        <v>NO</v>
      </c>
      <c r="L57" s="101" t="s">
        <v>2430</v>
      </c>
      <c r="M57" s="102" t="s">
        <v>2469</v>
      </c>
      <c r="N57" s="103" t="s">
        <v>2476</v>
      </c>
      <c r="O57" s="96" t="s">
        <v>2477</v>
      </c>
      <c r="P57" s="104"/>
      <c r="Q57" s="102" t="s">
        <v>2430</v>
      </c>
    </row>
    <row r="58" spans="1:17" s="105" customFormat="1" ht="18" x14ac:dyDescent="0.25">
      <c r="A58" s="96" t="str">
        <f>VLOOKUP(E58,'LISTADO ATM'!$A$2:$C$899,3,0)</f>
        <v>DISTRITO NACIONAL</v>
      </c>
      <c r="B58" s="108" t="s">
        <v>2699</v>
      </c>
      <c r="C58" s="100">
        <v>44256.675925925927</v>
      </c>
      <c r="D58" s="96" t="s">
        <v>2472</v>
      </c>
      <c r="E58" s="106">
        <v>568</v>
      </c>
      <c r="F58" s="96" t="str">
        <f>VLOOKUP(E58,VIP!$A$2:$O11666,2,0)</f>
        <v>DRBR01F</v>
      </c>
      <c r="G58" s="96" t="str">
        <f>VLOOKUP(E58,'LISTADO ATM'!$A$2:$B$898,2,0)</f>
        <v xml:space="preserve">ATM Ministerio de Educación </v>
      </c>
      <c r="H58" s="96" t="str">
        <f>VLOOKUP(E58,VIP!$A$2:$O16587,7,FALSE)</f>
        <v>Si</v>
      </c>
      <c r="I58" s="96" t="str">
        <f>VLOOKUP(E58,VIP!$A$2:$O8552,8,FALSE)</f>
        <v>Si</v>
      </c>
      <c r="J58" s="96" t="str">
        <f>VLOOKUP(E58,VIP!$A$2:$O8502,8,FALSE)</f>
        <v>Si</v>
      </c>
      <c r="K58" s="96" t="str">
        <f>VLOOKUP(E58,VIP!$A$2:$O12076,6,0)</f>
        <v>NO</v>
      </c>
      <c r="L58" s="101" t="s">
        <v>2462</v>
      </c>
      <c r="M58" s="102" t="s">
        <v>2469</v>
      </c>
      <c r="N58" s="103" t="s">
        <v>2476</v>
      </c>
      <c r="O58" s="96" t="s">
        <v>2477</v>
      </c>
      <c r="P58" s="104"/>
      <c r="Q58" s="102" t="s">
        <v>2462</v>
      </c>
    </row>
    <row r="59" spans="1:17" s="105" customFormat="1" ht="18" x14ac:dyDescent="0.25">
      <c r="A59" s="96" t="str">
        <f>VLOOKUP(E59,'LISTADO ATM'!$A$2:$C$899,3,0)</f>
        <v>DISTRITO NACIONAL</v>
      </c>
      <c r="B59" s="108" t="s">
        <v>2700</v>
      </c>
      <c r="C59" s="100">
        <v>44256.674386574072</v>
      </c>
      <c r="D59" s="96" t="s">
        <v>2472</v>
      </c>
      <c r="E59" s="106">
        <v>541</v>
      </c>
      <c r="F59" s="96" t="str">
        <f>VLOOKUP(E59,VIP!$A$2:$O11667,2,0)</f>
        <v>DRBR541</v>
      </c>
      <c r="G59" s="96" t="str">
        <f>VLOOKUP(E59,'LISTADO ATM'!$A$2:$B$898,2,0)</f>
        <v xml:space="preserve">ATM Oficina Sambil II </v>
      </c>
      <c r="H59" s="96" t="str">
        <f>VLOOKUP(E59,VIP!$A$2:$O16588,7,FALSE)</f>
        <v>Si</v>
      </c>
      <c r="I59" s="96" t="str">
        <f>VLOOKUP(E59,VIP!$A$2:$O8553,8,FALSE)</f>
        <v>Si</v>
      </c>
      <c r="J59" s="96" t="str">
        <f>VLOOKUP(E59,VIP!$A$2:$O8503,8,FALSE)</f>
        <v>Si</v>
      </c>
      <c r="K59" s="96" t="str">
        <f>VLOOKUP(E59,VIP!$A$2:$O12077,6,0)</f>
        <v>SI</v>
      </c>
      <c r="L59" s="101" t="s">
        <v>2430</v>
      </c>
      <c r="M59" s="102" t="s">
        <v>2469</v>
      </c>
      <c r="N59" s="103" t="s">
        <v>2476</v>
      </c>
      <c r="O59" s="96" t="s">
        <v>2477</v>
      </c>
      <c r="P59" s="104"/>
      <c r="Q59" s="102" t="s">
        <v>2430</v>
      </c>
    </row>
    <row r="60" spans="1:17" s="105" customFormat="1" ht="18" x14ac:dyDescent="0.25">
      <c r="A60" s="96" t="str">
        <f>VLOOKUP(E60,'LISTADO ATM'!$A$2:$C$899,3,0)</f>
        <v>SUR</v>
      </c>
      <c r="B60" s="108" t="s">
        <v>2701</v>
      </c>
      <c r="C60" s="100">
        <v>44256.672638888886</v>
      </c>
      <c r="D60" s="96" t="s">
        <v>2472</v>
      </c>
      <c r="E60" s="106">
        <v>356</v>
      </c>
      <c r="F60" s="96" t="str">
        <f>VLOOKUP(E60,VIP!$A$2:$O11668,2,0)</f>
        <v>DRBR356</v>
      </c>
      <c r="G60" s="96" t="str">
        <f>VLOOKUP(E60,'LISTADO ATM'!$A$2:$B$898,2,0)</f>
        <v xml:space="preserve">ATM Estación Sigma (San Cristóbal) </v>
      </c>
      <c r="H60" s="96" t="str">
        <f>VLOOKUP(E60,VIP!$A$2:$O16589,7,FALSE)</f>
        <v>Si</v>
      </c>
      <c r="I60" s="96" t="str">
        <f>VLOOKUP(E60,VIP!$A$2:$O8554,8,FALSE)</f>
        <v>Si</v>
      </c>
      <c r="J60" s="96" t="str">
        <f>VLOOKUP(E60,VIP!$A$2:$O8504,8,FALSE)</f>
        <v>Si</v>
      </c>
      <c r="K60" s="96" t="str">
        <f>VLOOKUP(E60,VIP!$A$2:$O12078,6,0)</f>
        <v>NO</v>
      </c>
      <c r="L60" s="101" t="s">
        <v>2462</v>
      </c>
      <c r="M60" s="102" t="s">
        <v>2469</v>
      </c>
      <c r="N60" s="103" t="s">
        <v>2476</v>
      </c>
      <c r="O60" s="96" t="s">
        <v>2477</v>
      </c>
      <c r="P60" s="104"/>
      <c r="Q60" s="102" t="s">
        <v>2462</v>
      </c>
    </row>
    <row r="61" spans="1:17" s="105" customFormat="1" ht="18" x14ac:dyDescent="0.25">
      <c r="A61" s="96" t="str">
        <f>VLOOKUP(E61,'LISTADO ATM'!$A$2:$C$899,3,0)</f>
        <v>NORTE</v>
      </c>
      <c r="B61" s="108" t="s">
        <v>2702</v>
      </c>
      <c r="C61" s="100">
        <v>44256.668935185182</v>
      </c>
      <c r="D61" s="96" t="s">
        <v>2487</v>
      </c>
      <c r="E61" s="106">
        <v>93</v>
      </c>
      <c r="F61" s="96" t="str">
        <f>VLOOKUP(E61,VIP!$A$2:$O11669,2,0)</f>
        <v>DRBR093</v>
      </c>
      <c r="G61" s="96" t="str">
        <f>VLOOKUP(E61,'LISTADO ATM'!$A$2:$B$898,2,0)</f>
        <v xml:space="preserve">ATM Oficina Cotuí </v>
      </c>
      <c r="H61" s="96" t="str">
        <f>VLOOKUP(E61,VIP!$A$2:$O16590,7,FALSE)</f>
        <v>Si</v>
      </c>
      <c r="I61" s="96" t="str">
        <f>VLOOKUP(E61,VIP!$A$2:$O8555,8,FALSE)</f>
        <v>Si</v>
      </c>
      <c r="J61" s="96" t="str">
        <f>VLOOKUP(E61,VIP!$A$2:$O8505,8,FALSE)</f>
        <v>Si</v>
      </c>
      <c r="K61" s="96" t="str">
        <f>VLOOKUP(E61,VIP!$A$2:$O12079,6,0)</f>
        <v>SI</v>
      </c>
      <c r="L61" s="101" t="s">
        <v>2462</v>
      </c>
      <c r="M61" s="102" t="s">
        <v>2469</v>
      </c>
      <c r="N61" s="103" t="s">
        <v>2476</v>
      </c>
      <c r="O61" s="96" t="s">
        <v>2490</v>
      </c>
      <c r="P61" s="104"/>
      <c r="Q61" s="102" t="s">
        <v>2462</v>
      </c>
    </row>
    <row r="62" spans="1:17" s="105" customFormat="1" ht="18" x14ac:dyDescent="0.25">
      <c r="A62" s="96" t="str">
        <f>VLOOKUP(E62,'LISTADO ATM'!$A$2:$C$899,3,0)</f>
        <v>SUR</v>
      </c>
      <c r="B62" s="108" t="s">
        <v>2703</v>
      </c>
      <c r="C62" s="100">
        <v>44256.666226851848</v>
      </c>
      <c r="D62" s="96" t="s">
        <v>2487</v>
      </c>
      <c r="E62" s="106">
        <v>537</v>
      </c>
      <c r="F62" s="96" t="str">
        <f>VLOOKUP(E62,VIP!$A$2:$O11670,2,0)</f>
        <v>DRBR537</v>
      </c>
      <c r="G62" s="96" t="str">
        <f>VLOOKUP(E62,'LISTADO ATM'!$A$2:$B$898,2,0)</f>
        <v xml:space="preserve">ATM Estación Texaco Enriquillo (Barahona) </v>
      </c>
      <c r="H62" s="96" t="str">
        <f>VLOOKUP(E62,VIP!$A$2:$O16591,7,FALSE)</f>
        <v>Si</v>
      </c>
      <c r="I62" s="96" t="str">
        <f>VLOOKUP(E62,VIP!$A$2:$O8556,8,FALSE)</f>
        <v>Si</v>
      </c>
      <c r="J62" s="96" t="str">
        <f>VLOOKUP(E62,VIP!$A$2:$O8506,8,FALSE)</f>
        <v>Si</v>
      </c>
      <c r="K62" s="96" t="str">
        <f>VLOOKUP(E62,VIP!$A$2:$O12080,6,0)</f>
        <v>NO</v>
      </c>
      <c r="L62" s="101" t="s">
        <v>2462</v>
      </c>
      <c r="M62" s="102" t="s">
        <v>2469</v>
      </c>
      <c r="N62" s="103" t="s">
        <v>2476</v>
      </c>
      <c r="O62" s="96" t="s">
        <v>2490</v>
      </c>
      <c r="P62" s="104"/>
      <c r="Q62" s="102" t="s">
        <v>2462</v>
      </c>
    </row>
    <row r="63" spans="1:17" s="105" customFormat="1" ht="18" x14ac:dyDescent="0.25">
      <c r="A63" s="96" t="str">
        <f>VLOOKUP(E63,'LISTADO ATM'!$A$2:$C$899,3,0)</f>
        <v>DISTRITO NACIONAL</v>
      </c>
      <c r="B63" s="108" t="s">
        <v>2637</v>
      </c>
      <c r="C63" s="100">
        <v>44256.66302083333</v>
      </c>
      <c r="D63" s="96" t="s">
        <v>2189</v>
      </c>
      <c r="E63" s="106">
        <v>648</v>
      </c>
      <c r="F63" s="96" t="str">
        <f>VLOOKUP(E63,VIP!$A$2:$O11620,2,0)</f>
        <v>DRBR190</v>
      </c>
      <c r="G63" s="96" t="str">
        <f>VLOOKUP(E63,'LISTADO ATM'!$A$2:$B$898,2,0)</f>
        <v xml:space="preserve">ATM Hermandad de Pensionados </v>
      </c>
      <c r="H63" s="96" t="str">
        <f>VLOOKUP(E63,VIP!$A$2:$O16541,7,FALSE)</f>
        <v>Si</v>
      </c>
      <c r="I63" s="96" t="str">
        <f>VLOOKUP(E63,VIP!$A$2:$O8506,8,FALSE)</f>
        <v>No</v>
      </c>
      <c r="J63" s="96" t="str">
        <f>VLOOKUP(E63,VIP!$A$2:$O8456,8,FALSE)</f>
        <v>No</v>
      </c>
      <c r="K63" s="96" t="str">
        <f>VLOOKUP(E63,VIP!$A$2:$O12030,6,0)</f>
        <v>NO</v>
      </c>
      <c r="L63" s="101" t="s">
        <v>2228</v>
      </c>
      <c r="M63" s="102" t="s">
        <v>2469</v>
      </c>
      <c r="N63" s="103" t="s">
        <v>2476</v>
      </c>
      <c r="O63" s="96" t="s">
        <v>2478</v>
      </c>
      <c r="P63" s="104"/>
      <c r="Q63" s="102" t="s">
        <v>2228</v>
      </c>
    </row>
    <row r="64" spans="1:17" s="105" customFormat="1" ht="18" x14ac:dyDescent="0.25">
      <c r="A64" s="96" t="str">
        <f>VLOOKUP(E64,'LISTADO ATM'!$A$2:$C$899,3,0)</f>
        <v>DISTRITO NACIONAL</v>
      </c>
      <c r="B64" s="108" t="s">
        <v>2638</v>
      </c>
      <c r="C64" s="100">
        <v>44256.662060185183</v>
      </c>
      <c r="D64" s="96" t="s">
        <v>2472</v>
      </c>
      <c r="E64" s="106">
        <v>793</v>
      </c>
      <c r="F64" s="96" t="str">
        <f>VLOOKUP(E64,VIP!$A$2:$O11621,2,0)</f>
        <v>DRBR793</v>
      </c>
      <c r="G64" s="96" t="str">
        <f>VLOOKUP(E64,'LISTADO ATM'!$A$2:$B$898,2,0)</f>
        <v xml:space="preserve">ATM Centro de Caja Agora Mall </v>
      </c>
      <c r="H64" s="96" t="str">
        <f>VLOOKUP(E64,VIP!$A$2:$O16542,7,FALSE)</f>
        <v>Si</v>
      </c>
      <c r="I64" s="96" t="str">
        <f>VLOOKUP(E64,VIP!$A$2:$O8507,8,FALSE)</f>
        <v>Si</v>
      </c>
      <c r="J64" s="96" t="str">
        <f>VLOOKUP(E64,VIP!$A$2:$O8457,8,FALSE)</f>
        <v>Si</v>
      </c>
      <c r="K64" s="96" t="str">
        <f>VLOOKUP(E64,VIP!$A$2:$O12031,6,0)</f>
        <v>NO</v>
      </c>
      <c r="L64" s="101" t="s">
        <v>2653</v>
      </c>
      <c r="M64" s="102" t="s">
        <v>2469</v>
      </c>
      <c r="N64" s="103" t="s">
        <v>2476</v>
      </c>
      <c r="O64" s="96" t="s">
        <v>2477</v>
      </c>
      <c r="P64" s="104"/>
      <c r="Q64" s="102" t="s">
        <v>2653</v>
      </c>
    </row>
    <row r="65" spans="1:17" s="105" customFormat="1" ht="18" x14ac:dyDescent="0.25">
      <c r="A65" s="96" t="str">
        <f>VLOOKUP(E65,'LISTADO ATM'!$A$2:$C$899,3,0)</f>
        <v>DISTRITO NACIONAL</v>
      </c>
      <c r="B65" s="108" t="s">
        <v>2639</v>
      </c>
      <c r="C65" s="100">
        <v>44256.660995370374</v>
      </c>
      <c r="D65" s="96" t="s">
        <v>2189</v>
      </c>
      <c r="E65" s="106">
        <v>793</v>
      </c>
      <c r="F65" s="96" t="str">
        <f>VLOOKUP(E65,VIP!$A$2:$O11622,2,0)</f>
        <v>DRBR793</v>
      </c>
      <c r="G65" s="96" t="str">
        <f>VLOOKUP(E65,'LISTADO ATM'!$A$2:$B$898,2,0)</f>
        <v xml:space="preserve">ATM Centro de Caja Agora Mall </v>
      </c>
      <c r="H65" s="96" t="str">
        <f>VLOOKUP(E65,VIP!$A$2:$O16543,7,FALSE)</f>
        <v>Si</v>
      </c>
      <c r="I65" s="96" t="str">
        <f>VLOOKUP(E65,VIP!$A$2:$O8508,8,FALSE)</f>
        <v>Si</v>
      </c>
      <c r="J65" s="96" t="str">
        <f>VLOOKUP(E65,VIP!$A$2:$O8458,8,FALSE)</f>
        <v>Si</v>
      </c>
      <c r="K65" s="96" t="str">
        <f>VLOOKUP(E65,VIP!$A$2:$O12032,6,0)</f>
        <v>NO</v>
      </c>
      <c r="L65" s="101" t="s">
        <v>2496</v>
      </c>
      <c r="M65" s="102" t="s">
        <v>2469</v>
      </c>
      <c r="N65" s="103" t="s">
        <v>2476</v>
      </c>
      <c r="O65" s="96" t="s">
        <v>2478</v>
      </c>
      <c r="P65" s="104"/>
      <c r="Q65" s="102" t="s">
        <v>2496</v>
      </c>
    </row>
    <row r="66" spans="1:17" s="105" customFormat="1" ht="18" x14ac:dyDescent="0.25">
      <c r="A66" s="96" t="str">
        <f>VLOOKUP(E66,'LISTADO ATM'!$A$2:$C$899,3,0)</f>
        <v>DISTRITO NACIONAL</v>
      </c>
      <c r="B66" s="108" t="s">
        <v>2640</v>
      </c>
      <c r="C66" s="100">
        <v>44256.658784722225</v>
      </c>
      <c r="D66" s="96" t="s">
        <v>2189</v>
      </c>
      <c r="E66" s="106">
        <v>697</v>
      </c>
      <c r="F66" s="96" t="str">
        <f>VLOOKUP(E66,VIP!$A$2:$O11623,2,0)</f>
        <v>DRBR697</v>
      </c>
      <c r="G66" s="96" t="str">
        <f>VLOOKUP(E66,'LISTADO ATM'!$A$2:$B$898,2,0)</f>
        <v>ATM Hipermercado Olé Ciudad Juan Bosch</v>
      </c>
      <c r="H66" s="96" t="str">
        <f>VLOOKUP(E66,VIP!$A$2:$O16544,7,FALSE)</f>
        <v>Si</v>
      </c>
      <c r="I66" s="96" t="str">
        <f>VLOOKUP(E66,VIP!$A$2:$O8509,8,FALSE)</f>
        <v>Si</v>
      </c>
      <c r="J66" s="96" t="str">
        <f>VLOOKUP(E66,VIP!$A$2:$O8459,8,FALSE)</f>
        <v>Si</v>
      </c>
      <c r="K66" s="96" t="str">
        <f>VLOOKUP(E66,VIP!$A$2:$O12033,6,0)</f>
        <v>NO</v>
      </c>
      <c r="L66" s="101" t="s">
        <v>2228</v>
      </c>
      <c r="M66" s="102" t="s">
        <v>2469</v>
      </c>
      <c r="N66" s="103" t="s">
        <v>2476</v>
      </c>
      <c r="O66" s="96" t="s">
        <v>2478</v>
      </c>
      <c r="P66" s="104"/>
      <c r="Q66" s="102" t="s">
        <v>2228</v>
      </c>
    </row>
    <row r="67" spans="1:17" s="105" customFormat="1" ht="18" x14ac:dyDescent="0.25">
      <c r="A67" s="96" t="str">
        <f>VLOOKUP(E67,'LISTADO ATM'!$A$2:$C$899,3,0)</f>
        <v>DISTRITO NACIONAL</v>
      </c>
      <c r="B67" s="108" t="s">
        <v>2641</v>
      </c>
      <c r="C67" s="100">
        <v>44256.657106481478</v>
      </c>
      <c r="D67" s="96" t="s">
        <v>2189</v>
      </c>
      <c r="E67" s="106">
        <v>391</v>
      </c>
      <c r="F67" s="96" t="str">
        <f>VLOOKUP(E67,VIP!$A$2:$O11624,2,0)</f>
        <v>DRBR391</v>
      </c>
      <c r="G67" s="96" t="str">
        <f>VLOOKUP(E67,'LISTADO ATM'!$A$2:$B$898,2,0)</f>
        <v xml:space="preserve">ATM S/M Jumbo Luperón </v>
      </c>
      <c r="H67" s="96" t="str">
        <f>VLOOKUP(E67,VIP!$A$2:$O16545,7,FALSE)</f>
        <v>Si</v>
      </c>
      <c r="I67" s="96" t="str">
        <f>VLOOKUP(E67,VIP!$A$2:$O8510,8,FALSE)</f>
        <v>Si</v>
      </c>
      <c r="J67" s="96" t="str">
        <f>VLOOKUP(E67,VIP!$A$2:$O8460,8,FALSE)</f>
        <v>Si</v>
      </c>
      <c r="K67" s="96" t="str">
        <f>VLOOKUP(E67,VIP!$A$2:$O12034,6,0)</f>
        <v>NO</v>
      </c>
      <c r="L67" s="101" t="s">
        <v>2228</v>
      </c>
      <c r="M67" s="102" t="s">
        <v>2469</v>
      </c>
      <c r="N67" s="103" t="s">
        <v>2476</v>
      </c>
      <c r="O67" s="96" t="s">
        <v>2478</v>
      </c>
      <c r="P67" s="104"/>
      <c r="Q67" s="102" t="s">
        <v>2228</v>
      </c>
    </row>
    <row r="68" spans="1:17" s="105" customFormat="1" ht="18" x14ac:dyDescent="0.25">
      <c r="A68" s="96" t="str">
        <f>VLOOKUP(E68,'LISTADO ATM'!$A$2:$C$899,3,0)</f>
        <v>NORTE</v>
      </c>
      <c r="B68" s="108" t="s">
        <v>2642</v>
      </c>
      <c r="C68" s="100">
        <v>44256.650925925926</v>
      </c>
      <c r="D68" s="96" t="s">
        <v>2503</v>
      </c>
      <c r="E68" s="106">
        <v>895</v>
      </c>
      <c r="F68" s="96" t="str">
        <f>VLOOKUP(E68,VIP!$A$2:$O11625,2,0)</f>
        <v>DRBR895</v>
      </c>
      <c r="G68" s="96" t="str">
        <f>VLOOKUP(E68,'LISTADO ATM'!$A$2:$B$898,2,0)</f>
        <v xml:space="preserve">ATM S/M Bravo (Santiago) </v>
      </c>
      <c r="H68" s="96" t="str">
        <f>VLOOKUP(E68,VIP!$A$2:$O16546,7,FALSE)</f>
        <v>Si</v>
      </c>
      <c r="I68" s="96" t="str">
        <f>VLOOKUP(E68,VIP!$A$2:$O8511,8,FALSE)</f>
        <v>No</v>
      </c>
      <c r="J68" s="96" t="str">
        <f>VLOOKUP(E68,VIP!$A$2:$O8461,8,FALSE)</f>
        <v>No</v>
      </c>
      <c r="K68" s="96" t="str">
        <f>VLOOKUP(E68,VIP!$A$2:$O12035,6,0)</f>
        <v>NO</v>
      </c>
      <c r="L68" s="101" t="s">
        <v>2430</v>
      </c>
      <c r="M68" s="102" t="s">
        <v>2469</v>
      </c>
      <c r="N68" s="103" t="s">
        <v>2476</v>
      </c>
      <c r="O68" s="96" t="s">
        <v>2504</v>
      </c>
      <c r="P68" s="104"/>
      <c r="Q68" s="102" t="s">
        <v>2430</v>
      </c>
    </row>
    <row r="69" spans="1:17" s="105" customFormat="1" ht="18" x14ac:dyDescent="0.25">
      <c r="A69" s="96" t="str">
        <f>VLOOKUP(E69,'LISTADO ATM'!$A$2:$C$899,3,0)</f>
        <v>DISTRITO NACIONAL</v>
      </c>
      <c r="B69" s="108" t="s">
        <v>2643</v>
      </c>
      <c r="C69" s="100">
        <v>44256.640833333331</v>
      </c>
      <c r="D69" s="96" t="s">
        <v>2487</v>
      </c>
      <c r="E69" s="106">
        <v>354</v>
      </c>
      <c r="F69" s="96" t="str">
        <f>VLOOKUP(E69,VIP!$A$2:$O11626,2,0)</f>
        <v>DRBR354</v>
      </c>
      <c r="G69" s="96" t="str">
        <f>VLOOKUP(E69,'LISTADO ATM'!$A$2:$B$898,2,0)</f>
        <v xml:space="preserve">ATM Oficina Núñez de Cáceres II </v>
      </c>
      <c r="H69" s="96" t="str">
        <f>VLOOKUP(E69,VIP!$A$2:$O16547,7,FALSE)</f>
        <v>Si</v>
      </c>
      <c r="I69" s="96" t="str">
        <f>VLOOKUP(E69,VIP!$A$2:$O8512,8,FALSE)</f>
        <v>Si</v>
      </c>
      <c r="J69" s="96" t="str">
        <f>VLOOKUP(E69,VIP!$A$2:$O8462,8,FALSE)</f>
        <v>Si</v>
      </c>
      <c r="K69" s="96" t="str">
        <f>VLOOKUP(E69,VIP!$A$2:$O12036,6,0)</f>
        <v>NO</v>
      </c>
      <c r="L69" s="101" t="s">
        <v>2430</v>
      </c>
      <c r="M69" s="102" t="s">
        <v>2469</v>
      </c>
      <c r="N69" s="103" t="s">
        <v>2476</v>
      </c>
      <c r="O69" s="96" t="s">
        <v>2490</v>
      </c>
      <c r="P69" s="104"/>
      <c r="Q69" s="102" t="s">
        <v>2430</v>
      </c>
    </row>
    <row r="70" spans="1:17" s="105" customFormat="1" ht="18" x14ac:dyDescent="0.25">
      <c r="A70" s="96" t="str">
        <f>VLOOKUP(E70,'LISTADO ATM'!$A$2:$C$899,3,0)</f>
        <v>DISTRITO NACIONAL</v>
      </c>
      <c r="B70" s="108" t="s">
        <v>2644</v>
      </c>
      <c r="C70" s="100">
        <v>44256.640011574076</v>
      </c>
      <c r="D70" s="96" t="s">
        <v>2189</v>
      </c>
      <c r="E70" s="106">
        <v>34</v>
      </c>
      <c r="F70" s="96" t="str">
        <f>VLOOKUP(E70,VIP!$A$2:$O11627,2,0)</f>
        <v>DRBR034</v>
      </c>
      <c r="G70" s="96" t="str">
        <f>VLOOKUP(E70,'LISTADO ATM'!$A$2:$B$898,2,0)</f>
        <v xml:space="preserve">ATM Plaza de la Salud </v>
      </c>
      <c r="H70" s="96" t="str">
        <f>VLOOKUP(E70,VIP!$A$2:$O16548,7,FALSE)</f>
        <v>Si</v>
      </c>
      <c r="I70" s="96" t="str">
        <f>VLOOKUP(E70,VIP!$A$2:$O8513,8,FALSE)</f>
        <v>Si</v>
      </c>
      <c r="J70" s="96" t="str">
        <f>VLOOKUP(E70,VIP!$A$2:$O8463,8,FALSE)</f>
        <v>Si</v>
      </c>
      <c r="K70" s="96" t="str">
        <f>VLOOKUP(E70,VIP!$A$2:$O12037,6,0)</f>
        <v>NO</v>
      </c>
      <c r="L70" s="101" t="s">
        <v>2228</v>
      </c>
      <c r="M70" s="102" t="s">
        <v>2469</v>
      </c>
      <c r="N70" s="103" t="s">
        <v>2476</v>
      </c>
      <c r="O70" s="96" t="s">
        <v>2478</v>
      </c>
      <c r="P70" s="104"/>
      <c r="Q70" s="102" t="s">
        <v>2228</v>
      </c>
    </row>
    <row r="71" spans="1:17" s="105" customFormat="1" ht="18" x14ac:dyDescent="0.25">
      <c r="A71" s="96" t="str">
        <f>VLOOKUP(E71,'LISTADO ATM'!$A$2:$C$899,3,0)</f>
        <v>DISTRITO NACIONAL</v>
      </c>
      <c r="B71" s="108" t="s">
        <v>2645</v>
      </c>
      <c r="C71" s="100">
        <v>44256.635497685187</v>
      </c>
      <c r="D71" s="96" t="s">
        <v>2472</v>
      </c>
      <c r="E71" s="106">
        <v>165</v>
      </c>
      <c r="F71" s="96" t="str">
        <f>VLOOKUP(E71,VIP!$A$2:$O11628,2,0)</f>
        <v>DRBR165</v>
      </c>
      <c r="G71" s="96" t="str">
        <f>VLOOKUP(E71,'LISTADO ATM'!$A$2:$B$898,2,0)</f>
        <v>ATM Autoservicio Megacentro</v>
      </c>
      <c r="H71" s="96" t="str">
        <f>VLOOKUP(E71,VIP!$A$2:$O16549,7,FALSE)</f>
        <v>Si</v>
      </c>
      <c r="I71" s="96" t="str">
        <f>VLOOKUP(E71,VIP!$A$2:$O8514,8,FALSE)</f>
        <v>Si</v>
      </c>
      <c r="J71" s="96" t="str">
        <f>VLOOKUP(E71,VIP!$A$2:$O8464,8,FALSE)</f>
        <v>Si</v>
      </c>
      <c r="K71" s="96" t="str">
        <f>VLOOKUP(E71,VIP!$A$2:$O12038,6,0)</f>
        <v>SI</v>
      </c>
      <c r="L71" s="101" t="s">
        <v>2430</v>
      </c>
      <c r="M71" s="102" t="s">
        <v>2469</v>
      </c>
      <c r="N71" s="103" t="s">
        <v>2476</v>
      </c>
      <c r="O71" s="96" t="s">
        <v>2477</v>
      </c>
      <c r="P71" s="104"/>
      <c r="Q71" s="102" t="s">
        <v>2430</v>
      </c>
    </row>
    <row r="72" spans="1:17" s="105" customFormat="1" ht="18" x14ac:dyDescent="0.25">
      <c r="A72" s="96" t="str">
        <f>VLOOKUP(E72,'LISTADO ATM'!$A$2:$C$899,3,0)</f>
        <v>DISTRITO NACIONAL</v>
      </c>
      <c r="B72" s="108" t="s">
        <v>2646</v>
      </c>
      <c r="C72" s="100">
        <v>44256.631388888891</v>
      </c>
      <c r="D72" s="96" t="s">
        <v>2472</v>
      </c>
      <c r="E72" s="106">
        <v>31</v>
      </c>
      <c r="F72" s="96" t="str">
        <f>VLOOKUP(E72,VIP!$A$2:$O11629,2,0)</f>
        <v>DRBR031</v>
      </c>
      <c r="G72" s="96" t="str">
        <f>VLOOKUP(E72,'LISTADO ATM'!$A$2:$B$898,2,0)</f>
        <v xml:space="preserve">ATM Oficina San Martín I </v>
      </c>
      <c r="H72" s="96" t="str">
        <f>VLOOKUP(E72,VIP!$A$2:$O16550,7,FALSE)</f>
        <v>Si</v>
      </c>
      <c r="I72" s="96" t="str">
        <f>VLOOKUP(E72,VIP!$A$2:$O8515,8,FALSE)</f>
        <v>Si</v>
      </c>
      <c r="J72" s="96" t="str">
        <f>VLOOKUP(E72,VIP!$A$2:$O8465,8,FALSE)</f>
        <v>Si</v>
      </c>
      <c r="K72" s="96" t="str">
        <f>VLOOKUP(E72,VIP!$A$2:$O12039,6,0)</f>
        <v>NO</v>
      </c>
      <c r="L72" s="101" t="s">
        <v>2430</v>
      </c>
      <c r="M72" s="102" t="s">
        <v>2469</v>
      </c>
      <c r="N72" s="103" t="s">
        <v>2476</v>
      </c>
      <c r="O72" s="96" t="s">
        <v>2477</v>
      </c>
      <c r="P72" s="104"/>
      <c r="Q72" s="102" t="s">
        <v>2430</v>
      </c>
    </row>
    <row r="73" spans="1:17" s="105" customFormat="1" ht="18" x14ac:dyDescent="0.25">
      <c r="A73" s="96" t="str">
        <f>VLOOKUP(E73,'LISTADO ATM'!$A$2:$C$899,3,0)</f>
        <v>NORTE</v>
      </c>
      <c r="B73" s="108" t="s">
        <v>2647</v>
      </c>
      <c r="C73" s="100">
        <v>44256.630289351851</v>
      </c>
      <c r="D73" s="96" t="s">
        <v>2487</v>
      </c>
      <c r="E73" s="106">
        <v>605</v>
      </c>
      <c r="F73" s="96" t="str">
        <f>VLOOKUP(E73,VIP!$A$2:$O11630,2,0)</f>
        <v>DRBR141</v>
      </c>
      <c r="G73" s="96" t="str">
        <f>VLOOKUP(E73,'LISTADO ATM'!$A$2:$B$898,2,0)</f>
        <v xml:space="preserve">ATM Oficina Bonao I </v>
      </c>
      <c r="H73" s="96" t="str">
        <f>VLOOKUP(E73,VIP!$A$2:$O16551,7,FALSE)</f>
        <v>Si</v>
      </c>
      <c r="I73" s="96" t="str">
        <f>VLOOKUP(E73,VIP!$A$2:$O8516,8,FALSE)</f>
        <v>Si</v>
      </c>
      <c r="J73" s="96" t="str">
        <f>VLOOKUP(E73,VIP!$A$2:$O8466,8,FALSE)</f>
        <v>Si</v>
      </c>
      <c r="K73" s="96" t="str">
        <f>VLOOKUP(E73,VIP!$A$2:$O12040,6,0)</f>
        <v>SI</v>
      </c>
      <c r="L73" s="101" t="s">
        <v>2430</v>
      </c>
      <c r="M73" s="102" t="s">
        <v>2469</v>
      </c>
      <c r="N73" s="103" t="s">
        <v>2476</v>
      </c>
      <c r="O73" s="96" t="s">
        <v>2490</v>
      </c>
      <c r="P73" s="104"/>
      <c r="Q73" s="102" t="s">
        <v>2430</v>
      </c>
    </row>
    <row r="74" spans="1:17" s="105" customFormat="1" ht="18" x14ac:dyDescent="0.25">
      <c r="A74" s="96" t="str">
        <f>VLOOKUP(E74,'LISTADO ATM'!$A$2:$C$899,3,0)</f>
        <v>SUR</v>
      </c>
      <c r="B74" s="108" t="s">
        <v>2648</v>
      </c>
      <c r="C74" s="100">
        <v>44256.62945601852</v>
      </c>
      <c r="D74" s="96" t="s">
        <v>2189</v>
      </c>
      <c r="E74" s="106">
        <v>297</v>
      </c>
      <c r="F74" s="96" t="str">
        <f>VLOOKUP(E74,VIP!$A$2:$O11631,2,0)</f>
        <v>DRBR297</v>
      </c>
      <c r="G74" s="96" t="str">
        <f>VLOOKUP(E74,'LISTADO ATM'!$A$2:$B$898,2,0)</f>
        <v xml:space="preserve">ATM S/M Cadena Ocoa </v>
      </c>
      <c r="H74" s="96" t="str">
        <f>VLOOKUP(E74,VIP!$A$2:$O16552,7,FALSE)</f>
        <v>Si</v>
      </c>
      <c r="I74" s="96" t="str">
        <f>VLOOKUP(E74,VIP!$A$2:$O8517,8,FALSE)</f>
        <v>Si</v>
      </c>
      <c r="J74" s="96" t="str">
        <f>VLOOKUP(E74,VIP!$A$2:$O8467,8,FALSE)</f>
        <v>Si</v>
      </c>
      <c r="K74" s="96" t="str">
        <f>VLOOKUP(E74,VIP!$A$2:$O12041,6,0)</f>
        <v>NO</v>
      </c>
      <c r="L74" s="101" t="s">
        <v>2228</v>
      </c>
      <c r="M74" s="102" t="s">
        <v>2469</v>
      </c>
      <c r="N74" s="103" t="s">
        <v>2476</v>
      </c>
      <c r="O74" s="96" t="s">
        <v>2478</v>
      </c>
      <c r="P74" s="104"/>
      <c r="Q74" s="102" t="s">
        <v>2228</v>
      </c>
    </row>
    <row r="75" spans="1:17" s="105" customFormat="1" ht="18" x14ac:dyDescent="0.25">
      <c r="A75" s="96" t="str">
        <f>VLOOKUP(E75,'LISTADO ATM'!$A$2:$C$899,3,0)</f>
        <v>NORTE</v>
      </c>
      <c r="B75" s="108" t="s">
        <v>2649</v>
      </c>
      <c r="C75" s="100">
        <v>44256.628668981481</v>
      </c>
      <c r="D75" s="96" t="s">
        <v>2503</v>
      </c>
      <c r="E75" s="106">
        <v>956</v>
      </c>
      <c r="F75" s="96" t="str">
        <f>VLOOKUP(E75,VIP!$A$2:$O11632,2,0)</f>
        <v>DRBR956</v>
      </c>
      <c r="G75" s="96" t="str">
        <f>VLOOKUP(E75,'LISTADO ATM'!$A$2:$B$898,2,0)</f>
        <v xml:space="preserve">ATM Autoservicio El Jaya (SFM) </v>
      </c>
      <c r="H75" s="96" t="str">
        <f>VLOOKUP(E75,VIP!$A$2:$O16553,7,FALSE)</f>
        <v>Si</v>
      </c>
      <c r="I75" s="96" t="str">
        <f>VLOOKUP(E75,VIP!$A$2:$O8518,8,FALSE)</f>
        <v>Si</v>
      </c>
      <c r="J75" s="96" t="str">
        <f>VLOOKUP(E75,VIP!$A$2:$O8468,8,FALSE)</f>
        <v>Si</v>
      </c>
      <c r="K75" s="96" t="str">
        <f>VLOOKUP(E75,VIP!$A$2:$O12042,6,0)</f>
        <v>NO</v>
      </c>
      <c r="L75" s="101" t="s">
        <v>2430</v>
      </c>
      <c r="M75" s="104" t="s">
        <v>2547</v>
      </c>
      <c r="N75" s="103" t="s">
        <v>2476</v>
      </c>
      <c r="O75" s="96" t="s">
        <v>2504</v>
      </c>
      <c r="P75" s="104"/>
      <c r="Q75" s="109">
        <v>44256.876469907409</v>
      </c>
    </row>
    <row r="76" spans="1:17" s="105" customFormat="1" ht="18" x14ac:dyDescent="0.25">
      <c r="A76" s="96" t="str">
        <f>VLOOKUP(E76,'LISTADO ATM'!$A$2:$C$899,3,0)</f>
        <v>ESTE</v>
      </c>
      <c r="B76" s="108" t="s">
        <v>2650</v>
      </c>
      <c r="C76" s="100">
        <v>44256.626018518517</v>
      </c>
      <c r="D76" s="96" t="s">
        <v>2472</v>
      </c>
      <c r="E76" s="106">
        <v>660</v>
      </c>
      <c r="F76" s="96" t="str">
        <f>VLOOKUP(E76,VIP!$A$2:$O11633,2,0)</f>
        <v>DRBR660</v>
      </c>
      <c r="G76" s="96" t="str">
        <f>VLOOKUP(E76,'LISTADO ATM'!$A$2:$B$898,2,0)</f>
        <v>ATM Oficina Romana Norte II</v>
      </c>
      <c r="H76" s="96" t="str">
        <f>VLOOKUP(E76,VIP!$A$2:$O16554,7,FALSE)</f>
        <v>N/A</v>
      </c>
      <c r="I76" s="96" t="str">
        <f>VLOOKUP(E76,VIP!$A$2:$O8519,8,FALSE)</f>
        <v>N/A</v>
      </c>
      <c r="J76" s="96" t="str">
        <f>VLOOKUP(E76,VIP!$A$2:$O8469,8,FALSE)</f>
        <v>N/A</v>
      </c>
      <c r="K76" s="96" t="str">
        <f>VLOOKUP(E76,VIP!$A$2:$O12043,6,0)</f>
        <v>N/A</v>
      </c>
      <c r="L76" s="101" t="s">
        <v>2430</v>
      </c>
      <c r="M76" s="102" t="s">
        <v>2469</v>
      </c>
      <c r="N76" s="103" t="s">
        <v>2476</v>
      </c>
      <c r="O76" s="96" t="s">
        <v>2477</v>
      </c>
      <c r="P76" s="104"/>
      <c r="Q76" s="102" t="s">
        <v>2430</v>
      </c>
    </row>
    <row r="77" spans="1:17" s="105" customFormat="1" ht="18" x14ac:dyDescent="0.25">
      <c r="A77" s="96" t="str">
        <f>VLOOKUP(E77,'LISTADO ATM'!$A$2:$C$899,3,0)</f>
        <v>DISTRITO NACIONAL</v>
      </c>
      <c r="B77" s="108" t="s">
        <v>2651</v>
      </c>
      <c r="C77" s="100">
        <v>44256.624745370369</v>
      </c>
      <c r="D77" s="96" t="s">
        <v>2472</v>
      </c>
      <c r="E77" s="106">
        <v>183</v>
      </c>
      <c r="F77" s="96" t="str">
        <f>VLOOKUP(E77,VIP!$A$2:$O11634,2,0)</f>
        <v>DRBR183</v>
      </c>
      <c r="G77" s="96" t="str">
        <f>VLOOKUP(E77,'LISTADO ATM'!$A$2:$B$898,2,0)</f>
        <v>ATM Estación Nativa Km. 22 Aut. Duarte.</v>
      </c>
      <c r="H77" s="96" t="str">
        <f>VLOOKUP(E77,VIP!$A$2:$O16555,7,FALSE)</f>
        <v>N/A</v>
      </c>
      <c r="I77" s="96" t="str">
        <f>VLOOKUP(E77,VIP!$A$2:$O8520,8,FALSE)</f>
        <v>N/A</v>
      </c>
      <c r="J77" s="96" t="str">
        <f>VLOOKUP(E77,VIP!$A$2:$O8470,8,FALSE)</f>
        <v>N/A</v>
      </c>
      <c r="K77" s="96" t="str">
        <f>VLOOKUP(E77,VIP!$A$2:$O12044,6,0)</f>
        <v>N/A</v>
      </c>
      <c r="L77" s="101" t="s">
        <v>2430</v>
      </c>
      <c r="M77" s="102" t="s">
        <v>2469</v>
      </c>
      <c r="N77" s="103" t="s">
        <v>2476</v>
      </c>
      <c r="O77" s="96" t="s">
        <v>2477</v>
      </c>
      <c r="P77" s="104"/>
      <c r="Q77" s="102" t="s">
        <v>2430</v>
      </c>
    </row>
    <row r="78" spans="1:17" s="105" customFormat="1" ht="18" x14ac:dyDescent="0.25">
      <c r="A78" s="96" t="str">
        <f>VLOOKUP(E78,'LISTADO ATM'!$A$2:$C$899,3,0)</f>
        <v>NORTE</v>
      </c>
      <c r="B78" s="108" t="s">
        <v>2652</v>
      </c>
      <c r="C78" s="100">
        <v>44256.620416666665</v>
      </c>
      <c r="D78" s="96" t="s">
        <v>2487</v>
      </c>
      <c r="E78" s="106">
        <v>497</v>
      </c>
      <c r="F78" s="96" t="str">
        <f>VLOOKUP(E78,VIP!$A$2:$O11635,2,0)</f>
        <v>DRBR497</v>
      </c>
      <c r="G78" s="96" t="str">
        <f>VLOOKUP(E78,'LISTADO ATM'!$A$2:$B$898,2,0)</f>
        <v xml:space="preserve">ATM Oficina El Portal II (Santiago) </v>
      </c>
      <c r="H78" s="96" t="str">
        <f>VLOOKUP(E78,VIP!$A$2:$O16556,7,FALSE)</f>
        <v>Si</v>
      </c>
      <c r="I78" s="96" t="str">
        <f>VLOOKUP(E78,VIP!$A$2:$O8521,8,FALSE)</f>
        <v>Si</v>
      </c>
      <c r="J78" s="96" t="str">
        <f>VLOOKUP(E78,VIP!$A$2:$O8471,8,FALSE)</f>
        <v>Si</v>
      </c>
      <c r="K78" s="96" t="str">
        <f>VLOOKUP(E78,VIP!$A$2:$O12045,6,0)</f>
        <v>SI</v>
      </c>
      <c r="L78" s="101" t="s">
        <v>2430</v>
      </c>
      <c r="M78" s="104" t="s">
        <v>2547</v>
      </c>
      <c r="N78" s="103" t="s">
        <v>2476</v>
      </c>
      <c r="O78" s="96" t="s">
        <v>2490</v>
      </c>
      <c r="P78" s="104"/>
      <c r="Q78" s="109">
        <v>44256.872152777774</v>
      </c>
    </row>
    <row r="79" spans="1:17" s="105" customFormat="1" ht="18" x14ac:dyDescent="0.25">
      <c r="A79" s="96" t="str">
        <f>VLOOKUP(E79,'LISTADO ATM'!$A$2:$C$899,3,0)</f>
        <v>DISTRITO NACIONAL</v>
      </c>
      <c r="B79" s="108" t="s">
        <v>2625</v>
      </c>
      <c r="C79" s="100">
        <v>44256.617418981485</v>
      </c>
      <c r="D79" s="96" t="s">
        <v>2487</v>
      </c>
      <c r="E79" s="106">
        <v>551</v>
      </c>
      <c r="F79" s="96" t="str">
        <f>VLOOKUP(E79,VIP!$A$2:$O11619,2,0)</f>
        <v>DRBR01C</v>
      </c>
      <c r="G79" s="96" t="str">
        <f>VLOOKUP(E79,'LISTADO ATM'!$A$2:$B$898,2,0)</f>
        <v xml:space="preserve">ATM Oficina Padre Castellanos </v>
      </c>
      <c r="H79" s="96" t="str">
        <f>VLOOKUP(E79,VIP!$A$2:$O16540,7,FALSE)</f>
        <v>Si</v>
      </c>
      <c r="I79" s="96" t="str">
        <f>VLOOKUP(E79,VIP!$A$2:$O8505,8,FALSE)</f>
        <v>Si</v>
      </c>
      <c r="J79" s="96" t="str">
        <f>VLOOKUP(E79,VIP!$A$2:$O8455,8,FALSE)</f>
        <v>Si</v>
      </c>
      <c r="K79" s="96" t="str">
        <f>VLOOKUP(E79,VIP!$A$2:$O12029,6,0)</f>
        <v>NO</v>
      </c>
      <c r="L79" s="101" t="s">
        <v>2586</v>
      </c>
      <c r="M79" s="104" t="s">
        <v>2547</v>
      </c>
      <c r="N79" s="111" t="s">
        <v>2538</v>
      </c>
      <c r="O79" s="96" t="s">
        <v>2583</v>
      </c>
      <c r="P79" s="104" t="s">
        <v>2588</v>
      </c>
      <c r="Q79" s="104" t="s">
        <v>2586</v>
      </c>
    </row>
    <row r="80" spans="1:17" s="105" customFormat="1" ht="18" x14ac:dyDescent="0.25">
      <c r="A80" s="96" t="str">
        <f>VLOOKUP(E80,'LISTADO ATM'!$A$2:$C$899,3,0)</f>
        <v>SUR</v>
      </c>
      <c r="B80" s="108" t="s">
        <v>2590</v>
      </c>
      <c r="C80" s="100">
        <v>44256.613738425927</v>
      </c>
      <c r="D80" s="96" t="s">
        <v>2487</v>
      </c>
      <c r="E80" s="106">
        <v>829</v>
      </c>
      <c r="F80" s="96" t="str">
        <f>VLOOKUP(E80,VIP!$A$2:$O11584,2,0)</f>
        <v>DRBR829</v>
      </c>
      <c r="G80" s="96" t="str">
        <f>VLOOKUP(E80,'LISTADO ATM'!$A$2:$B$898,2,0)</f>
        <v xml:space="preserve">ATM UNP Multicentro Sirena Baní </v>
      </c>
      <c r="H80" s="96" t="str">
        <f>VLOOKUP(E80,VIP!$A$2:$O16505,7,FALSE)</f>
        <v>Si</v>
      </c>
      <c r="I80" s="96" t="str">
        <f>VLOOKUP(E80,VIP!$A$2:$O8470,8,FALSE)</f>
        <v>Si</v>
      </c>
      <c r="J80" s="96" t="str">
        <f>VLOOKUP(E80,VIP!$A$2:$O8420,8,FALSE)</f>
        <v>Si</v>
      </c>
      <c r="K80" s="96" t="str">
        <f>VLOOKUP(E80,VIP!$A$2:$O11994,6,0)</f>
        <v>NO</v>
      </c>
      <c r="L80" s="101" t="s">
        <v>2430</v>
      </c>
      <c r="M80" s="102" t="s">
        <v>2469</v>
      </c>
      <c r="N80" s="103" t="s">
        <v>2476</v>
      </c>
      <c r="O80" s="96" t="s">
        <v>2490</v>
      </c>
      <c r="P80" s="104"/>
      <c r="Q80" s="102" t="s">
        <v>2430</v>
      </c>
    </row>
    <row r="81" spans="1:17" s="105" customFormat="1" ht="18" x14ac:dyDescent="0.25">
      <c r="A81" s="96" t="str">
        <f>VLOOKUP(E81,'LISTADO ATM'!$A$2:$C$899,3,0)</f>
        <v>SUR</v>
      </c>
      <c r="B81" s="108" t="s">
        <v>2591</v>
      </c>
      <c r="C81" s="100">
        <v>44256.611608796295</v>
      </c>
      <c r="D81" s="96" t="s">
        <v>2487</v>
      </c>
      <c r="E81" s="106">
        <v>342</v>
      </c>
      <c r="F81" s="96" t="str">
        <f>VLOOKUP(E81,VIP!$A$2:$O11585,2,0)</f>
        <v>DRBR342</v>
      </c>
      <c r="G81" s="96" t="str">
        <f>VLOOKUP(E81,'LISTADO ATM'!$A$2:$B$898,2,0)</f>
        <v>ATM Oficina Obras Públicas Azua</v>
      </c>
      <c r="H81" s="96" t="str">
        <f>VLOOKUP(E81,VIP!$A$2:$O16506,7,FALSE)</f>
        <v>Si</v>
      </c>
      <c r="I81" s="96" t="str">
        <f>VLOOKUP(E81,VIP!$A$2:$O8471,8,FALSE)</f>
        <v>Si</v>
      </c>
      <c r="J81" s="96" t="str">
        <f>VLOOKUP(E81,VIP!$A$2:$O8421,8,FALSE)</f>
        <v>Si</v>
      </c>
      <c r="K81" s="96" t="str">
        <f>VLOOKUP(E81,VIP!$A$2:$O11995,6,0)</f>
        <v>SI</v>
      </c>
      <c r="L81" s="101" t="s">
        <v>2430</v>
      </c>
      <c r="M81" s="104" t="s">
        <v>2547</v>
      </c>
      <c r="N81" s="103" t="s">
        <v>2476</v>
      </c>
      <c r="O81" s="96" t="s">
        <v>2490</v>
      </c>
      <c r="P81" s="104"/>
      <c r="Q81" s="109">
        <v>44256.856921296298</v>
      </c>
    </row>
    <row r="82" spans="1:17" s="105" customFormat="1" ht="18" x14ac:dyDescent="0.25">
      <c r="A82" s="96" t="str">
        <f>VLOOKUP(E82,'LISTADO ATM'!$A$2:$C$899,3,0)</f>
        <v>DISTRITO NACIONAL</v>
      </c>
      <c r="B82" s="108" t="s">
        <v>2592</v>
      </c>
      <c r="C82" s="100">
        <v>44256.607349537036</v>
      </c>
      <c r="D82" s="96" t="s">
        <v>2487</v>
      </c>
      <c r="E82" s="106">
        <v>734</v>
      </c>
      <c r="F82" s="96" t="str">
        <f>VLOOKUP(E82,VIP!$A$2:$O11586,2,0)</f>
        <v>DRBR178</v>
      </c>
      <c r="G82" s="96" t="str">
        <f>VLOOKUP(E82,'LISTADO ATM'!$A$2:$B$898,2,0)</f>
        <v xml:space="preserve">ATM Oficina Independencia I </v>
      </c>
      <c r="H82" s="96" t="str">
        <f>VLOOKUP(E82,VIP!$A$2:$O16507,7,FALSE)</f>
        <v>Si</v>
      </c>
      <c r="I82" s="96" t="str">
        <f>VLOOKUP(E82,VIP!$A$2:$O8472,8,FALSE)</f>
        <v>Si</v>
      </c>
      <c r="J82" s="96" t="str">
        <f>VLOOKUP(E82,VIP!$A$2:$O8422,8,FALSE)</f>
        <v>Si</v>
      </c>
      <c r="K82" s="96" t="str">
        <f>VLOOKUP(E82,VIP!$A$2:$O11996,6,0)</f>
        <v>SI</v>
      </c>
      <c r="L82" s="101" t="s">
        <v>2430</v>
      </c>
      <c r="M82" s="104" t="s">
        <v>2547</v>
      </c>
      <c r="N82" s="103" t="s">
        <v>2476</v>
      </c>
      <c r="O82" s="96" t="s">
        <v>2490</v>
      </c>
      <c r="P82" s="104"/>
      <c r="Q82" s="109">
        <v>44256.874143518522</v>
      </c>
    </row>
    <row r="83" spans="1:17" s="105" customFormat="1" ht="18" x14ac:dyDescent="0.25">
      <c r="A83" s="96" t="str">
        <f>VLOOKUP(E83,'LISTADO ATM'!$A$2:$C$899,3,0)</f>
        <v>NORTE</v>
      </c>
      <c r="B83" s="108" t="s">
        <v>2593</v>
      </c>
      <c r="C83" s="100">
        <v>44256.60596064815</v>
      </c>
      <c r="D83" s="96" t="s">
        <v>2487</v>
      </c>
      <c r="E83" s="106">
        <v>712</v>
      </c>
      <c r="F83" s="96" t="str">
        <f>VLOOKUP(E83,VIP!$A$2:$O11587,2,0)</f>
        <v>DRBR128</v>
      </c>
      <c r="G83" s="96" t="str">
        <f>VLOOKUP(E83,'LISTADO ATM'!$A$2:$B$898,2,0)</f>
        <v xml:space="preserve">ATM Oficina Imbert </v>
      </c>
      <c r="H83" s="96" t="str">
        <f>VLOOKUP(E83,VIP!$A$2:$O16508,7,FALSE)</f>
        <v>Si</v>
      </c>
      <c r="I83" s="96" t="str">
        <f>VLOOKUP(E83,VIP!$A$2:$O8473,8,FALSE)</f>
        <v>Si</v>
      </c>
      <c r="J83" s="96" t="str">
        <f>VLOOKUP(E83,VIP!$A$2:$O8423,8,FALSE)</f>
        <v>Si</v>
      </c>
      <c r="K83" s="96" t="str">
        <f>VLOOKUP(E83,VIP!$A$2:$O11997,6,0)</f>
        <v>SI</v>
      </c>
      <c r="L83" s="101" t="s">
        <v>2430</v>
      </c>
      <c r="M83" s="104" t="s">
        <v>2547</v>
      </c>
      <c r="N83" s="103" t="s">
        <v>2476</v>
      </c>
      <c r="O83" s="96" t="s">
        <v>2490</v>
      </c>
      <c r="P83" s="104"/>
      <c r="Q83" s="109">
        <v>44256.873611111114</v>
      </c>
    </row>
    <row r="84" spans="1:17" s="105" customFormat="1" ht="18" x14ac:dyDescent="0.25">
      <c r="A84" s="96" t="str">
        <f>VLOOKUP(E84,'LISTADO ATM'!$A$2:$C$899,3,0)</f>
        <v>DISTRITO NACIONAL</v>
      </c>
      <c r="B84" s="108" t="s">
        <v>2594</v>
      </c>
      <c r="C84" s="100">
        <v>44256.605023148149</v>
      </c>
      <c r="D84" s="96" t="s">
        <v>2189</v>
      </c>
      <c r="E84" s="106">
        <v>735</v>
      </c>
      <c r="F84" s="96" t="str">
        <f>VLOOKUP(E84,VIP!$A$2:$O11588,2,0)</f>
        <v>DRBR179</v>
      </c>
      <c r="G84" s="96" t="str">
        <f>VLOOKUP(E84,'LISTADO ATM'!$A$2:$B$898,2,0)</f>
        <v xml:space="preserve">ATM Oficina Independencia II  </v>
      </c>
      <c r="H84" s="96" t="str">
        <f>VLOOKUP(E84,VIP!$A$2:$O16509,7,FALSE)</f>
        <v>Si</v>
      </c>
      <c r="I84" s="96" t="str">
        <f>VLOOKUP(E84,VIP!$A$2:$O8474,8,FALSE)</f>
        <v>Si</v>
      </c>
      <c r="J84" s="96" t="str">
        <f>VLOOKUP(E84,VIP!$A$2:$O8424,8,FALSE)</f>
        <v>Si</v>
      </c>
      <c r="K84" s="96" t="str">
        <f>VLOOKUP(E84,VIP!$A$2:$O11998,6,0)</f>
        <v>NO</v>
      </c>
      <c r="L84" s="101" t="s">
        <v>2228</v>
      </c>
      <c r="M84" s="104" t="s">
        <v>2547</v>
      </c>
      <c r="N84" s="103" t="s">
        <v>2476</v>
      </c>
      <c r="O84" s="96" t="s">
        <v>2478</v>
      </c>
      <c r="P84" s="104"/>
      <c r="Q84" s="109">
        <v>44256.860810185186</v>
      </c>
    </row>
    <row r="85" spans="1:17" s="105" customFormat="1" ht="18" x14ac:dyDescent="0.25">
      <c r="A85" s="96" t="str">
        <f>VLOOKUP(E85,'LISTADO ATM'!$A$2:$C$899,3,0)</f>
        <v>DISTRITO NACIONAL</v>
      </c>
      <c r="B85" s="108" t="s">
        <v>2595</v>
      </c>
      <c r="C85" s="100">
        <v>44256.604849537034</v>
      </c>
      <c r="D85" s="96" t="s">
        <v>2472</v>
      </c>
      <c r="E85" s="106">
        <v>540</v>
      </c>
      <c r="F85" s="96" t="str">
        <f>VLOOKUP(E85,VIP!$A$2:$O11589,2,0)</f>
        <v>DRBR540</v>
      </c>
      <c r="G85" s="96" t="str">
        <f>VLOOKUP(E85,'LISTADO ATM'!$A$2:$B$898,2,0)</f>
        <v xml:space="preserve">ATM Autoservicio Sambil I </v>
      </c>
      <c r="H85" s="96" t="str">
        <f>VLOOKUP(E85,VIP!$A$2:$O16510,7,FALSE)</f>
        <v>Si</v>
      </c>
      <c r="I85" s="96" t="str">
        <f>VLOOKUP(E85,VIP!$A$2:$O8475,8,FALSE)</f>
        <v>Si</v>
      </c>
      <c r="J85" s="96" t="str">
        <f>VLOOKUP(E85,VIP!$A$2:$O8425,8,FALSE)</f>
        <v>Si</v>
      </c>
      <c r="K85" s="96" t="str">
        <f>VLOOKUP(E85,VIP!$A$2:$O11999,6,0)</f>
        <v>NO</v>
      </c>
      <c r="L85" s="101" t="s">
        <v>2430</v>
      </c>
      <c r="M85" s="102" t="s">
        <v>2469</v>
      </c>
      <c r="N85" s="103" t="s">
        <v>2476</v>
      </c>
      <c r="O85" s="96" t="s">
        <v>2477</v>
      </c>
      <c r="P85" s="104"/>
      <c r="Q85" s="102" t="s">
        <v>2430</v>
      </c>
    </row>
    <row r="86" spans="1:17" s="105" customFormat="1" ht="18" x14ac:dyDescent="0.25">
      <c r="A86" s="96" t="str">
        <f>VLOOKUP(E86,'LISTADO ATM'!$A$2:$C$899,3,0)</f>
        <v>SUR</v>
      </c>
      <c r="B86" s="108" t="s">
        <v>2626</v>
      </c>
      <c r="C86" s="100">
        <v>44256.595717592594</v>
      </c>
      <c r="D86" s="96" t="s">
        <v>2487</v>
      </c>
      <c r="E86" s="106">
        <v>871</v>
      </c>
      <c r="F86" s="96" t="str">
        <f>VLOOKUP(E86,VIP!$A$2:$O11620,2,0)</f>
        <v>DRBR871</v>
      </c>
      <c r="G86" s="96" t="str">
        <f>VLOOKUP(E86,'LISTADO ATM'!$A$2:$B$898,2,0)</f>
        <v>ATM Plaza Cultural San Juan</v>
      </c>
      <c r="H86" s="96" t="str">
        <f>VLOOKUP(E86,VIP!$A$2:$O16541,7,FALSE)</f>
        <v>N/A</v>
      </c>
      <c r="I86" s="96" t="str">
        <f>VLOOKUP(E86,VIP!$A$2:$O8506,8,FALSE)</f>
        <v>N/A</v>
      </c>
      <c r="J86" s="96" t="str">
        <f>VLOOKUP(E86,VIP!$A$2:$O8456,8,FALSE)</f>
        <v>N/A</v>
      </c>
      <c r="K86" s="96" t="str">
        <f>VLOOKUP(E86,VIP!$A$2:$O12030,6,0)</f>
        <v>N/A</v>
      </c>
      <c r="L86" s="101" t="s">
        <v>2635</v>
      </c>
      <c r="M86" s="104" t="s">
        <v>2547</v>
      </c>
      <c r="N86" s="111" t="s">
        <v>2538</v>
      </c>
      <c r="O86" s="96" t="s">
        <v>2584</v>
      </c>
      <c r="P86" s="104" t="s">
        <v>2589</v>
      </c>
      <c r="Q86" s="104" t="s">
        <v>2635</v>
      </c>
    </row>
    <row r="87" spans="1:17" s="105" customFormat="1" ht="18" x14ac:dyDescent="0.25">
      <c r="A87" s="96" t="str">
        <f>VLOOKUP(E87,'LISTADO ATM'!$A$2:$C$899,3,0)</f>
        <v>DISTRITO NACIONAL</v>
      </c>
      <c r="B87" s="108" t="s">
        <v>2627</v>
      </c>
      <c r="C87" s="100">
        <v>44256.594351851854</v>
      </c>
      <c r="D87" s="96" t="s">
        <v>2487</v>
      </c>
      <c r="E87" s="106">
        <v>566</v>
      </c>
      <c r="F87" s="96" t="str">
        <f>VLOOKUP(E87,VIP!$A$2:$O11621,2,0)</f>
        <v>DRBR508</v>
      </c>
      <c r="G87" s="96" t="str">
        <f>VLOOKUP(E87,'LISTADO ATM'!$A$2:$B$898,2,0)</f>
        <v xml:space="preserve">ATM Hiper Olé Aut. Duarte </v>
      </c>
      <c r="H87" s="96" t="str">
        <f>VLOOKUP(E87,VIP!$A$2:$O16542,7,FALSE)</f>
        <v>Si</v>
      </c>
      <c r="I87" s="96" t="str">
        <f>VLOOKUP(E87,VIP!$A$2:$O8507,8,FALSE)</f>
        <v>Si</v>
      </c>
      <c r="J87" s="96" t="str">
        <f>VLOOKUP(E87,VIP!$A$2:$O8457,8,FALSE)</f>
        <v>Si</v>
      </c>
      <c r="K87" s="96" t="str">
        <f>VLOOKUP(E87,VIP!$A$2:$O12031,6,0)</f>
        <v>NO</v>
      </c>
      <c r="L87" s="101" t="s">
        <v>2635</v>
      </c>
      <c r="M87" s="104" t="s">
        <v>2547</v>
      </c>
      <c r="N87" s="111" t="s">
        <v>2538</v>
      </c>
      <c r="O87" s="96" t="s">
        <v>2584</v>
      </c>
      <c r="P87" s="104" t="s">
        <v>2589</v>
      </c>
      <c r="Q87" s="104" t="s">
        <v>2635</v>
      </c>
    </row>
    <row r="88" spans="1:17" s="105" customFormat="1" ht="18" x14ac:dyDescent="0.25">
      <c r="A88" s="96" t="str">
        <f>VLOOKUP(E88,'LISTADO ATM'!$A$2:$C$899,3,0)</f>
        <v>NORTE</v>
      </c>
      <c r="B88" s="108" t="s">
        <v>2596</v>
      </c>
      <c r="C88" s="100">
        <v>44256.593611111108</v>
      </c>
      <c r="D88" s="96" t="s">
        <v>2487</v>
      </c>
      <c r="E88" s="106">
        <v>171</v>
      </c>
      <c r="F88" s="96" t="str">
        <f>VLOOKUP(E88,VIP!$A$2:$O11591,2,0)</f>
        <v>DRBR171</v>
      </c>
      <c r="G88" s="96" t="str">
        <f>VLOOKUP(E88,'LISTADO ATM'!$A$2:$B$898,2,0)</f>
        <v xml:space="preserve">ATM Oficina Moca </v>
      </c>
      <c r="H88" s="96" t="str">
        <f>VLOOKUP(E88,VIP!$A$2:$O16512,7,FALSE)</f>
        <v>Si</v>
      </c>
      <c r="I88" s="96" t="str">
        <f>VLOOKUP(E88,VIP!$A$2:$O8477,8,FALSE)</f>
        <v>Si</v>
      </c>
      <c r="J88" s="96" t="str">
        <f>VLOOKUP(E88,VIP!$A$2:$O8427,8,FALSE)</f>
        <v>Si</v>
      </c>
      <c r="K88" s="96" t="str">
        <f>VLOOKUP(E88,VIP!$A$2:$O12001,6,0)</f>
        <v>NO</v>
      </c>
      <c r="L88" s="101" t="s">
        <v>2430</v>
      </c>
      <c r="M88" s="102" t="s">
        <v>2469</v>
      </c>
      <c r="N88" s="103" t="s">
        <v>2476</v>
      </c>
      <c r="O88" s="96" t="s">
        <v>2490</v>
      </c>
      <c r="P88" s="104"/>
      <c r="Q88" s="102" t="s">
        <v>2430</v>
      </c>
    </row>
    <row r="89" spans="1:17" s="105" customFormat="1" ht="18" x14ac:dyDescent="0.25">
      <c r="A89" s="96" t="str">
        <f>VLOOKUP(E89,'LISTADO ATM'!$A$2:$C$899,3,0)</f>
        <v>SUR</v>
      </c>
      <c r="B89" s="108" t="s">
        <v>2628</v>
      </c>
      <c r="C89" s="100">
        <v>44256.593136574076</v>
      </c>
      <c r="D89" s="96" t="s">
        <v>2487</v>
      </c>
      <c r="E89" s="106">
        <v>873</v>
      </c>
      <c r="F89" s="96" t="str">
        <f>VLOOKUP(E89,VIP!$A$2:$O11622,2,0)</f>
        <v>DRBR873</v>
      </c>
      <c r="G89" s="96" t="str">
        <f>VLOOKUP(E89,'LISTADO ATM'!$A$2:$B$898,2,0)</f>
        <v xml:space="preserve">ATM Centro de Caja San Cristóbal II </v>
      </c>
      <c r="H89" s="96" t="str">
        <f>VLOOKUP(E89,VIP!$A$2:$O16543,7,FALSE)</f>
        <v>Si</v>
      </c>
      <c r="I89" s="96" t="str">
        <f>VLOOKUP(E89,VIP!$A$2:$O8508,8,FALSE)</f>
        <v>Si</v>
      </c>
      <c r="J89" s="96" t="str">
        <f>VLOOKUP(E89,VIP!$A$2:$O8458,8,FALSE)</f>
        <v>Si</v>
      </c>
      <c r="K89" s="96" t="str">
        <f>VLOOKUP(E89,VIP!$A$2:$O12032,6,0)</f>
        <v>SI</v>
      </c>
      <c r="L89" s="101" t="s">
        <v>2635</v>
      </c>
      <c r="M89" s="104" t="s">
        <v>2547</v>
      </c>
      <c r="N89" s="111" t="s">
        <v>2538</v>
      </c>
      <c r="O89" s="96" t="s">
        <v>2584</v>
      </c>
      <c r="P89" s="104" t="s">
        <v>2589</v>
      </c>
      <c r="Q89" s="104" t="s">
        <v>2635</v>
      </c>
    </row>
    <row r="90" spans="1:17" s="105" customFormat="1" ht="18" x14ac:dyDescent="0.25">
      <c r="A90" s="96" t="str">
        <f>VLOOKUP(E90,'LISTADO ATM'!$A$2:$C$899,3,0)</f>
        <v>DISTRITO NACIONAL</v>
      </c>
      <c r="B90" s="108" t="s">
        <v>2629</v>
      </c>
      <c r="C90" s="100">
        <v>44256.59065972222</v>
      </c>
      <c r="D90" s="96" t="s">
        <v>2487</v>
      </c>
      <c r="E90" s="106">
        <v>139</v>
      </c>
      <c r="F90" s="96" t="str">
        <f>VLOOKUP(E90,VIP!$A$2:$O11623,2,0)</f>
        <v>DRBR139</v>
      </c>
      <c r="G90" s="96" t="str">
        <f>VLOOKUP(E90,'LISTADO ATM'!$A$2:$B$898,2,0)</f>
        <v xml:space="preserve">ATM Oficina Plaza Lama Zona Oriental I </v>
      </c>
      <c r="H90" s="96" t="str">
        <f>VLOOKUP(E90,VIP!$A$2:$O16544,7,FALSE)</f>
        <v>Si</v>
      </c>
      <c r="I90" s="96" t="str">
        <f>VLOOKUP(E90,VIP!$A$2:$O8509,8,FALSE)</f>
        <v>Si</v>
      </c>
      <c r="J90" s="96" t="str">
        <f>VLOOKUP(E90,VIP!$A$2:$O8459,8,FALSE)</f>
        <v>Si</v>
      </c>
      <c r="K90" s="96" t="str">
        <f>VLOOKUP(E90,VIP!$A$2:$O12033,6,0)</f>
        <v>NO</v>
      </c>
      <c r="L90" s="101" t="s">
        <v>2586</v>
      </c>
      <c r="M90" s="104" t="s">
        <v>2547</v>
      </c>
      <c r="N90" s="111" t="s">
        <v>2538</v>
      </c>
      <c r="O90" s="96" t="s">
        <v>2584</v>
      </c>
      <c r="P90" s="104" t="s">
        <v>2588</v>
      </c>
      <c r="Q90" s="104" t="s">
        <v>2586</v>
      </c>
    </row>
    <row r="91" spans="1:17" s="105" customFormat="1" ht="18" x14ac:dyDescent="0.25">
      <c r="A91" s="96" t="e">
        <f>VLOOKUP(E91,'LISTADO ATM'!$A$2:$C$899,3,0)</f>
        <v>#N/A</v>
      </c>
      <c r="B91" s="108" t="s">
        <v>2630</v>
      </c>
      <c r="C91" s="100">
        <v>44256.58935185185</v>
      </c>
      <c r="D91" s="96" t="s">
        <v>2487</v>
      </c>
      <c r="E91" s="106">
        <v>69</v>
      </c>
      <c r="F91" s="96" t="e">
        <f>VLOOKUP(E91,VIP!$A$2:$O11624,2,0)</f>
        <v>#N/A</v>
      </c>
      <c r="G91" s="96" t="e">
        <f>VLOOKUP(E91,'LISTADO ATM'!$A$2:$B$898,2,0)</f>
        <v>#N/A</v>
      </c>
      <c r="H91" s="96" t="e">
        <f>VLOOKUP(E91,VIP!$A$2:$O16545,7,FALSE)</f>
        <v>#N/A</v>
      </c>
      <c r="I91" s="96" t="e">
        <f>VLOOKUP(E91,VIP!$A$2:$O8510,8,FALSE)</f>
        <v>#N/A</v>
      </c>
      <c r="J91" s="96" t="e">
        <f>VLOOKUP(E91,VIP!$A$2:$O8460,8,FALSE)</f>
        <v>#N/A</v>
      </c>
      <c r="K91" s="96" t="e">
        <f>VLOOKUP(E91,VIP!$A$2:$O12034,6,0)</f>
        <v>#N/A</v>
      </c>
      <c r="L91" s="101" t="s">
        <v>2635</v>
      </c>
      <c r="M91" s="104" t="s">
        <v>2547</v>
      </c>
      <c r="N91" s="111" t="s">
        <v>2538</v>
      </c>
      <c r="O91" s="96" t="s">
        <v>2584</v>
      </c>
      <c r="P91" s="104" t="s">
        <v>2589</v>
      </c>
      <c r="Q91" s="104" t="s">
        <v>2635</v>
      </c>
    </row>
    <row r="92" spans="1:17" s="105" customFormat="1" ht="18" x14ac:dyDescent="0.25">
      <c r="A92" s="96" t="str">
        <f>VLOOKUP(E92,'LISTADO ATM'!$A$2:$C$899,3,0)</f>
        <v>ESTE</v>
      </c>
      <c r="B92" s="108" t="s">
        <v>2597</v>
      </c>
      <c r="C92" s="100">
        <v>44256.586574074077</v>
      </c>
      <c r="D92" s="96" t="s">
        <v>2189</v>
      </c>
      <c r="E92" s="106">
        <v>78</v>
      </c>
      <c r="F92" s="96" t="str">
        <f>VLOOKUP(E92,VIP!$A$2:$O11592,2,0)</f>
        <v>DRBR078</v>
      </c>
      <c r="G92" s="96" t="str">
        <f>VLOOKUP(E92,'LISTADO ATM'!$A$2:$B$898,2,0)</f>
        <v xml:space="preserve">ATM Hotel Nickelodeon II ( Punta Cana) </v>
      </c>
      <c r="H92" s="96" t="str">
        <f>VLOOKUP(E92,VIP!$A$2:$O16513,7,FALSE)</f>
        <v>Si</v>
      </c>
      <c r="I92" s="96" t="str">
        <f>VLOOKUP(E92,VIP!$A$2:$O8478,8,FALSE)</f>
        <v>Si</v>
      </c>
      <c r="J92" s="96" t="str">
        <f>VLOOKUP(E92,VIP!$A$2:$O8428,8,FALSE)</f>
        <v>Si</v>
      </c>
      <c r="K92" s="96" t="str">
        <f>VLOOKUP(E92,VIP!$A$2:$O12002,6,0)</f>
        <v/>
      </c>
      <c r="L92" s="101" t="s">
        <v>2496</v>
      </c>
      <c r="M92" s="102" t="s">
        <v>2469</v>
      </c>
      <c r="N92" s="103" t="s">
        <v>2476</v>
      </c>
      <c r="O92" s="96" t="s">
        <v>2478</v>
      </c>
      <c r="P92" s="104"/>
      <c r="Q92" s="102" t="s">
        <v>2496</v>
      </c>
    </row>
    <row r="93" spans="1:17" s="105" customFormat="1" ht="18" x14ac:dyDescent="0.25">
      <c r="A93" s="96" t="str">
        <f>VLOOKUP(E93,'LISTADO ATM'!$A$2:$C$899,3,0)</f>
        <v>SUR</v>
      </c>
      <c r="B93" s="108" t="s">
        <v>2598</v>
      </c>
      <c r="C93" s="100">
        <v>44256.585011574076</v>
      </c>
      <c r="D93" s="96" t="s">
        <v>2189</v>
      </c>
      <c r="E93" s="106">
        <v>677</v>
      </c>
      <c r="F93" s="96" t="str">
        <f>VLOOKUP(E93,VIP!$A$2:$O11593,2,0)</f>
        <v>DRBR677</v>
      </c>
      <c r="G93" s="96" t="str">
        <f>VLOOKUP(E93,'LISTADO ATM'!$A$2:$B$898,2,0)</f>
        <v>ATM PBG Villa Jaragua</v>
      </c>
      <c r="H93" s="96" t="str">
        <f>VLOOKUP(E93,VIP!$A$2:$O16514,7,FALSE)</f>
        <v>Si</v>
      </c>
      <c r="I93" s="96" t="str">
        <f>VLOOKUP(E93,VIP!$A$2:$O8479,8,FALSE)</f>
        <v>Si</v>
      </c>
      <c r="J93" s="96" t="str">
        <f>VLOOKUP(E93,VIP!$A$2:$O8429,8,FALSE)</f>
        <v>Si</v>
      </c>
      <c r="K93" s="96" t="str">
        <f>VLOOKUP(E93,VIP!$A$2:$O12003,6,0)</f>
        <v>SI</v>
      </c>
      <c r="L93" s="101" t="s">
        <v>2228</v>
      </c>
      <c r="M93" s="102" t="s">
        <v>2469</v>
      </c>
      <c r="N93" s="103" t="s">
        <v>2476</v>
      </c>
      <c r="O93" s="96" t="s">
        <v>2478</v>
      </c>
      <c r="P93" s="104"/>
      <c r="Q93" s="102" t="s">
        <v>2228</v>
      </c>
    </row>
    <row r="94" spans="1:17" s="105" customFormat="1" ht="18" x14ac:dyDescent="0.25">
      <c r="A94" s="96" t="str">
        <f>VLOOKUP(E94,'LISTADO ATM'!$A$2:$C$899,3,0)</f>
        <v>NORTE</v>
      </c>
      <c r="B94" s="108" t="s">
        <v>2599</v>
      </c>
      <c r="C94" s="100">
        <v>44256.580775462964</v>
      </c>
      <c r="D94" s="96" t="s">
        <v>2190</v>
      </c>
      <c r="E94" s="106">
        <v>228</v>
      </c>
      <c r="F94" s="96" t="str">
        <f>VLOOKUP(E94,VIP!$A$2:$O11594,2,0)</f>
        <v>DRBR228</v>
      </c>
      <c r="G94" s="96" t="str">
        <f>VLOOKUP(E94,'LISTADO ATM'!$A$2:$B$898,2,0)</f>
        <v xml:space="preserve">ATM Oficina SAJOMA </v>
      </c>
      <c r="H94" s="96" t="str">
        <f>VLOOKUP(E94,VIP!$A$2:$O16515,7,FALSE)</f>
        <v>Si</v>
      </c>
      <c r="I94" s="96" t="str">
        <f>VLOOKUP(E94,VIP!$A$2:$O8480,8,FALSE)</f>
        <v>Si</v>
      </c>
      <c r="J94" s="96" t="str">
        <f>VLOOKUP(E94,VIP!$A$2:$O8430,8,FALSE)</f>
        <v>Si</v>
      </c>
      <c r="K94" s="96" t="str">
        <f>VLOOKUP(E94,VIP!$A$2:$O12004,6,0)</f>
        <v>NO</v>
      </c>
      <c r="L94" s="101" t="s">
        <v>2228</v>
      </c>
      <c r="M94" s="102" t="s">
        <v>2469</v>
      </c>
      <c r="N94" s="103" t="s">
        <v>2476</v>
      </c>
      <c r="O94" s="96" t="s">
        <v>2500</v>
      </c>
      <c r="P94" s="104"/>
      <c r="Q94" s="102" t="s">
        <v>2228</v>
      </c>
    </row>
    <row r="95" spans="1:17" s="105" customFormat="1" ht="18" x14ac:dyDescent="0.25">
      <c r="A95" s="96" t="str">
        <f>VLOOKUP(E95,'LISTADO ATM'!$A$2:$C$899,3,0)</f>
        <v>NORTE</v>
      </c>
      <c r="B95" s="108" t="s">
        <v>2600</v>
      </c>
      <c r="C95" s="100">
        <v>44256.579340277778</v>
      </c>
      <c r="D95" s="96" t="s">
        <v>2190</v>
      </c>
      <c r="E95" s="106">
        <v>282</v>
      </c>
      <c r="F95" s="96" t="str">
        <f>VLOOKUP(E95,VIP!$A$2:$O11595,2,0)</f>
        <v>DRBR282</v>
      </c>
      <c r="G95" s="96" t="str">
        <f>VLOOKUP(E95,'LISTADO ATM'!$A$2:$B$898,2,0)</f>
        <v xml:space="preserve">ATM Autobanco Nibaje </v>
      </c>
      <c r="H95" s="96" t="str">
        <f>VLOOKUP(E95,VIP!$A$2:$O16516,7,FALSE)</f>
        <v>Si</v>
      </c>
      <c r="I95" s="96" t="str">
        <f>VLOOKUP(E95,VIP!$A$2:$O8481,8,FALSE)</f>
        <v>Si</v>
      </c>
      <c r="J95" s="96" t="str">
        <f>VLOOKUP(E95,VIP!$A$2:$O8431,8,FALSE)</f>
        <v>Si</v>
      </c>
      <c r="K95" s="96" t="str">
        <f>VLOOKUP(E95,VIP!$A$2:$O12005,6,0)</f>
        <v>NO</v>
      </c>
      <c r="L95" s="101" t="s">
        <v>2228</v>
      </c>
      <c r="M95" s="102" t="s">
        <v>2469</v>
      </c>
      <c r="N95" s="103" t="s">
        <v>2476</v>
      </c>
      <c r="O95" s="96" t="s">
        <v>2500</v>
      </c>
      <c r="P95" s="104"/>
      <c r="Q95" s="102" t="s">
        <v>2228</v>
      </c>
    </row>
    <row r="96" spans="1:17" s="105" customFormat="1" ht="18" x14ac:dyDescent="0.25">
      <c r="A96" s="96" t="str">
        <f>VLOOKUP(E96,'LISTADO ATM'!$A$2:$C$899,3,0)</f>
        <v>SUR</v>
      </c>
      <c r="B96" s="108" t="s">
        <v>2601</v>
      </c>
      <c r="C96" s="100">
        <v>44256.579027777778</v>
      </c>
      <c r="D96" s="96" t="s">
        <v>2472</v>
      </c>
      <c r="E96" s="106">
        <v>783</v>
      </c>
      <c r="F96" s="96" t="str">
        <f>VLOOKUP(E96,VIP!$A$2:$O11596,2,0)</f>
        <v>DRBR303</v>
      </c>
      <c r="G96" s="96" t="str">
        <f>VLOOKUP(E96,'LISTADO ATM'!$A$2:$B$898,2,0)</f>
        <v xml:space="preserve">ATM Autobanco Alfa y Omega (Barahona) </v>
      </c>
      <c r="H96" s="96" t="str">
        <f>VLOOKUP(E96,VIP!$A$2:$O16517,7,FALSE)</f>
        <v>Si</v>
      </c>
      <c r="I96" s="96" t="str">
        <f>VLOOKUP(E96,VIP!$A$2:$O8482,8,FALSE)</f>
        <v>Si</v>
      </c>
      <c r="J96" s="96" t="str">
        <f>VLOOKUP(E96,VIP!$A$2:$O8432,8,FALSE)</f>
        <v>Si</v>
      </c>
      <c r="K96" s="96" t="str">
        <f>VLOOKUP(E96,VIP!$A$2:$O12006,6,0)</f>
        <v>NO</v>
      </c>
      <c r="L96" s="101" t="s">
        <v>2624</v>
      </c>
      <c r="M96" s="104" t="s">
        <v>2547</v>
      </c>
      <c r="N96" s="103" t="s">
        <v>2476</v>
      </c>
      <c r="O96" s="96" t="s">
        <v>2477</v>
      </c>
      <c r="P96" s="104"/>
      <c r="Q96" s="109">
        <v>44256.872152777774</v>
      </c>
    </row>
    <row r="97" spans="1:17" s="105" customFormat="1" ht="18" x14ac:dyDescent="0.25">
      <c r="A97" s="96" t="str">
        <f>VLOOKUP(E97,'LISTADO ATM'!$A$2:$C$899,3,0)</f>
        <v>DISTRITO NACIONAL</v>
      </c>
      <c r="B97" s="108" t="s">
        <v>2602</v>
      </c>
      <c r="C97" s="100">
        <v>44256.577013888891</v>
      </c>
      <c r="D97" s="96" t="s">
        <v>2189</v>
      </c>
      <c r="E97" s="106">
        <v>565</v>
      </c>
      <c r="F97" s="96" t="str">
        <f>VLOOKUP(E97,VIP!$A$2:$O11597,2,0)</f>
        <v>DRBR24H</v>
      </c>
      <c r="G97" s="96" t="str">
        <f>VLOOKUP(E97,'LISTADO ATM'!$A$2:$B$898,2,0)</f>
        <v xml:space="preserve">ATM S/M La Cadena Núñez de Cáceres </v>
      </c>
      <c r="H97" s="96" t="str">
        <f>VLOOKUP(E97,VIP!$A$2:$O16518,7,FALSE)</f>
        <v>Si</v>
      </c>
      <c r="I97" s="96" t="str">
        <f>VLOOKUP(E97,VIP!$A$2:$O8483,8,FALSE)</f>
        <v>Si</v>
      </c>
      <c r="J97" s="96" t="str">
        <f>VLOOKUP(E97,VIP!$A$2:$O8433,8,FALSE)</f>
        <v>Si</v>
      </c>
      <c r="K97" s="96" t="str">
        <f>VLOOKUP(E97,VIP!$A$2:$O12007,6,0)</f>
        <v>NO</v>
      </c>
      <c r="L97" s="101" t="s">
        <v>2228</v>
      </c>
      <c r="M97" s="102" t="s">
        <v>2469</v>
      </c>
      <c r="N97" s="103" t="s">
        <v>2476</v>
      </c>
      <c r="O97" s="96" t="s">
        <v>2478</v>
      </c>
      <c r="P97" s="104"/>
      <c r="Q97" s="102" t="s">
        <v>2228</v>
      </c>
    </row>
    <row r="98" spans="1:17" s="105" customFormat="1" ht="18" x14ac:dyDescent="0.25">
      <c r="A98" s="96" t="str">
        <f>VLOOKUP(E98,'LISTADO ATM'!$A$2:$C$899,3,0)</f>
        <v>ESTE</v>
      </c>
      <c r="B98" s="108" t="s">
        <v>2603</v>
      </c>
      <c r="C98" s="100">
        <v>44256.575046296297</v>
      </c>
      <c r="D98" s="96" t="s">
        <v>2487</v>
      </c>
      <c r="E98" s="106">
        <v>117</v>
      </c>
      <c r="F98" s="96" t="str">
        <f>VLOOKUP(E98,VIP!$A$2:$O11598,2,0)</f>
        <v>DRBR117</v>
      </c>
      <c r="G98" s="96" t="str">
        <f>VLOOKUP(E98,'LISTADO ATM'!$A$2:$B$898,2,0)</f>
        <v xml:space="preserve">ATM Oficina El Seybo </v>
      </c>
      <c r="H98" s="96" t="str">
        <f>VLOOKUP(E98,VIP!$A$2:$O16519,7,FALSE)</f>
        <v>Si</v>
      </c>
      <c r="I98" s="96" t="str">
        <f>VLOOKUP(E98,VIP!$A$2:$O8484,8,FALSE)</f>
        <v>Si</v>
      </c>
      <c r="J98" s="96" t="str">
        <f>VLOOKUP(E98,VIP!$A$2:$O8434,8,FALSE)</f>
        <v>Si</v>
      </c>
      <c r="K98" s="96" t="str">
        <f>VLOOKUP(E98,VIP!$A$2:$O12008,6,0)</f>
        <v>SI</v>
      </c>
      <c r="L98" s="101" t="s">
        <v>2430</v>
      </c>
      <c r="M98" s="104" t="s">
        <v>2547</v>
      </c>
      <c r="N98" s="103" t="s">
        <v>2476</v>
      </c>
      <c r="O98" s="96" t="s">
        <v>2490</v>
      </c>
      <c r="P98" s="104"/>
      <c r="Q98" s="109">
        <v>44256.877268518518</v>
      </c>
    </row>
    <row r="99" spans="1:17" s="105" customFormat="1" ht="18" x14ac:dyDescent="0.25">
      <c r="A99" s="96" t="str">
        <f>VLOOKUP(E99,'LISTADO ATM'!$A$2:$C$899,3,0)</f>
        <v>NORTE</v>
      </c>
      <c r="B99" s="108" t="s">
        <v>2604</v>
      </c>
      <c r="C99" s="100">
        <v>44256.556064814817</v>
      </c>
      <c r="D99" s="96" t="s">
        <v>2190</v>
      </c>
      <c r="E99" s="106">
        <v>760</v>
      </c>
      <c r="F99" s="96" t="str">
        <f>VLOOKUP(E99,VIP!$A$2:$O11599,2,0)</f>
        <v>DRBR760</v>
      </c>
      <c r="G99" s="96" t="str">
        <f>VLOOKUP(E99,'LISTADO ATM'!$A$2:$B$898,2,0)</f>
        <v xml:space="preserve">ATM UNP Cruce Guayacanes (Mao) </v>
      </c>
      <c r="H99" s="96" t="str">
        <f>VLOOKUP(E99,VIP!$A$2:$O16520,7,FALSE)</f>
        <v>Si</v>
      </c>
      <c r="I99" s="96" t="str">
        <f>VLOOKUP(E99,VIP!$A$2:$O8485,8,FALSE)</f>
        <v>Si</v>
      </c>
      <c r="J99" s="96" t="str">
        <f>VLOOKUP(E99,VIP!$A$2:$O8435,8,FALSE)</f>
        <v>Si</v>
      </c>
      <c r="K99" s="96" t="str">
        <f>VLOOKUP(E99,VIP!$A$2:$O12009,6,0)</f>
        <v>NO</v>
      </c>
      <c r="L99" s="101" t="s">
        <v>2434</v>
      </c>
      <c r="M99" s="104" t="s">
        <v>2547</v>
      </c>
      <c r="N99" s="103" t="s">
        <v>2476</v>
      </c>
      <c r="O99" s="96" t="s">
        <v>2500</v>
      </c>
      <c r="P99" s="104"/>
      <c r="Q99" s="109">
        <v>44256.856400462966</v>
      </c>
    </row>
    <row r="100" spans="1:17" s="105" customFormat="1" ht="18" x14ac:dyDescent="0.25">
      <c r="A100" s="96" t="str">
        <f>VLOOKUP(E100,'LISTADO ATM'!$A$2:$C$899,3,0)</f>
        <v>DISTRITO NACIONAL</v>
      </c>
      <c r="B100" s="108" t="s">
        <v>2631</v>
      </c>
      <c r="C100" s="100">
        <v>44256.554085648146</v>
      </c>
      <c r="D100" s="96" t="s">
        <v>2487</v>
      </c>
      <c r="E100" s="106">
        <v>29</v>
      </c>
      <c r="F100" s="96" t="str">
        <f>VLOOKUP(E100,VIP!$A$2:$O11625,2,0)</f>
        <v>DRBR029</v>
      </c>
      <c r="G100" s="96" t="str">
        <f>VLOOKUP(E100,'LISTADO ATM'!$A$2:$B$898,2,0)</f>
        <v xml:space="preserve">ATM AFP </v>
      </c>
      <c r="H100" s="96" t="str">
        <f>VLOOKUP(E100,VIP!$A$2:$O16546,7,FALSE)</f>
        <v>Si</v>
      </c>
      <c r="I100" s="96" t="str">
        <f>VLOOKUP(E100,VIP!$A$2:$O8511,8,FALSE)</f>
        <v>Si</v>
      </c>
      <c r="J100" s="96" t="str">
        <f>VLOOKUP(E100,VIP!$A$2:$O8461,8,FALSE)</f>
        <v>Si</v>
      </c>
      <c r="K100" s="96" t="str">
        <f>VLOOKUP(E100,VIP!$A$2:$O12035,6,0)</f>
        <v>NO</v>
      </c>
      <c r="L100" s="101" t="s">
        <v>2586</v>
      </c>
      <c r="M100" s="104" t="s">
        <v>2547</v>
      </c>
      <c r="N100" s="111" t="s">
        <v>2538</v>
      </c>
      <c r="O100" s="96" t="s">
        <v>2583</v>
      </c>
      <c r="P100" s="104" t="s">
        <v>2588</v>
      </c>
      <c r="Q100" s="104" t="s">
        <v>2586</v>
      </c>
    </row>
    <row r="101" spans="1:17" s="105" customFormat="1" ht="18" x14ac:dyDescent="0.25">
      <c r="A101" s="96" t="str">
        <f>VLOOKUP(E101,'LISTADO ATM'!$A$2:$C$899,3,0)</f>
        <v>NORTE</v>
      </c>
      <c r="B101" s="108" t="s">
        <v>2632</v>
      </c>
      <c r="C101" s="100">
        <v>44256.537557870368</v>
      </c>
      <c r="D101" s="96" t="s">
        <v>2487</v>
      </c>
      <c r="E101" s="106">
        <v>373</v>
      </c>
      <c r="F101" s="96" t="str">
        <f>VLOOKUP(E101,VIP!$A$2:$O11626,2,0)</f>
        <v>DRBR373</v>
      </c>
      <c r="G101" s="96" t="str">
        <f>VLOOKUP(E101,'LISTADO ATM'!$A$2:$B$898,2,0)</f>
        <v>S/M Tangui Nagua</v>
      </c>
      <c r="H101" s="96" t="str">
        <f>VLOOKUP(E101,VIP!$A$2:$O16547,7,FALSE)</f>
        <v>N/A</v>
      </c>
      <c r="I101" s="96" t="str">
        <f>VLOOKUP(E101,VIP!$A$2:$O8512,8,FALSE)</f>
        <v>N/A</v>
      </c>
      <c r="J101" s="96" t="str">
        <f>VLOOKUP(E101,VIP!$A$2:$O8462,8,FALSE)</f>
        <v>N/A</v>
      </c>
      <c r="K101" s="96" t="str">
        <f>VLOOKUP(E101,VIP!$A$2:$O12036,6,0)</f>
        <v>N/A</v>
      </c>
      <c r="L101" s="101" t="s">
        <v>2586</v>
      </c>
      <c r="M101" s="104" t="s">
        <v>2547</v>
      </c>
      <c r="N101" s="111" t="s">
        <v>2538</v>
      </c>
      <c r="O101" s="96" t="s">
        <v>2583</v>
      </c>
      <c r="P101" s="104" t="s">
        <v>2588</v>
      </c>
      <c r="Q101" s="104" t="s">
        <v>2586</v>
      </c>
    </row>
    <row r="102" spans="1:17" s="105" customFormat="1" ht="18" x14ac:dyDescent="0.25">
      <c r="A102" s="96" t="str">
        <f>VLOOKUP(E102,'LISTADO ATM'!$A$2:$C$899,3,0)</f>
        <v>DISTRITO NACIONAL</v>
      </c>
      <c r="B102" s="108" t="s">
        <v>2633</v>
      </c>
      <c r="C102" s="100">
        <v>44256.535243055558</v>
      </c>
      <c r="D102" s="96" t="s">
        <v>2487</v>
      </c>
      <c r="E102" s="106">
        <v>60</v>
      </c>
      <c r="F102" s="96" t="str">
        <f>VLOOKUP(E102,VIP!$A$2:$O11627,2,0)</f>
        <v>DRBR060</v>
      </c>
      <c r="G102" s="96" t="str">
        <f>VLOOKUP(E102,'LISTADO ATM'!$A$2:$B$898,2,0)</f>
        <v xml:space="preserve">ATM Autobanco 27 de Febrero </v>
      </c>
      <c r="H102" s="96" t="str">
        <f>VLOOKUP(E102,VIP!$A$2:$O16548,7,FALSE)</f>
        <v>Si</v>
      </c>
      <c r="I102" s="96" t="str">
        <f>VLOOKUP(E102,VIP!$A$2:$O8513,8,FALSE)</f>
        <v>Si</v>
      </c>
      <c r="J102" s="96" t="str">
        <f>VLOOKUP(E102,VIP!$A$2:$O8463,8,FALSE)</f>
        <v>Si</v>
      </c>
      <c r="K102" s="96" t="str">
        <f>VLOOKUP(E102,VIP!$A$2:$O12037,6,0)</f>
        <v>NO</v>
      </c>
      <c r="L102" s="101" t="s">
        <v>2586</v>
      </c>
      <c r="M102" s="104" t="s">
        <v>2547</v>
      </c>
      <c r="N102" s="111" t="s">
        <v>2538</v>
      </c>
      <c r="O102" s="96" t="s">
        <v>2583</v>
      </c>
      <c r="P102" s="104" t="s">
        <v>2588</v>
      </c>
      <c r="Q102" s="104" t="s">
        <v>2586</v>
      </c>
    </row>
    <row r="103" spans="1:17" s="105" customFormat="1" ht="18" x14ac:dyDescent="0.25">
      <c r="A103" s="96" t="str">
        <f>VLOOKUP(E103,'LISTADO ATM'!$A$2:$C$899,3,0)</f>
        <v>SUR</v>
      </c>
      <c r="B103" s="108" t="s">
        <v>2605</v>
      </c>
      <c r="C103" s="100">
        <v>44256.520138888889</v>
      </c>
      <c r="D103" s="96" t="s">
        <v>2189</v>
      </c>
      <c r="E103" s="106">
        <v>48</v>
      </c>
      <c r="F103" s="96" t="str">
        <f>VLOOKUP(E103,VIP!$A$2:$O11600,2,0)</f>
        <v>DRBR048</v>
      </c>
      <c r="G103" s="96" t="str">
        <f>VLOOKUP(E103,'LISTADO ATM'!$A$2:$B$898,2,0)</f>
        <v xml:space="preserve">ATM Autoservicio Neiba I </v>
      </c>
      <c r="H103" s="96" t="str">
        <f>VLOOKUP(E103,VIP!$A$2:$O16521,7,FALSE)</f>
        <v>Si</v>
      </c>
      <c r="I103" s="96" t="str">
        <f>VLOOKUP(E103,VIP!$A$2:$O8486,8,FALSE)</f>
        <v>Si</v>
      </c>
      <c r="J103" s="96" t="str">
        <f>VLOOKUP(E103,VIP!$A$2:$O8436,8,FALSE)</f>
        <v>Si</v>
      </c>
      <c r="K103" s="96" t="str">
        <f>VLOOKUP(E103,VIP!$A$2:$O12010,6,0)</f>
        <v>SI</v>
      </c>
      <c r="L103" s="101" t="s">
        <v>2508</v>
      </c>
      <c r="M103" s="104" t="s">
        <v>2547</v>
      </c>
      <c r="N103" s="103" t="s">
        <v>2476</v>
      </c>
      <c r="O103" s="96" t="s">
        <v>2478</v>
      </c>
      <c r="P103" s="104"/>
      <c r="Q103" s="109">
        <v>44256.869814814818</v>
      </c>
    </row>
    <row r="104" spans="1:17" s="105" customFormat="1" ht="18" x14ac:dyDescent="0.25">
      <c r="A104" s="96" t="str">
        <f>VLOOKUP(E104,'LISTADO ATM'!$A$2:$C$899,3,0)</f>
        <v>NORTE</v>
      </c>
      <c r="B104" s="108" t="s">
        <v>2606</v>
      </c>
      <c r="C104" s="100">
        <v>44256.508923611109</v>
      </c>
      <c r="D104" s="96" t="s">
        <v>2503</v>
      </c>
      <c r="E104" s="106">
        <v>747</v>
      </c>
      <c r="F104" s="96" t="str">
        <f>VLOOKUP(E104,VIP!$A$2:$O11601,2,0)</f>
        <v>DRBR200</v>
      </c>
      <c r="G104" s="96" t="str">
        <f>VLOOKUP(E104,'LISTADO ATM'!$A$2:$B$898,2,0)</f>
        <v xml:space="preserve">ATM Club BR (Santiago) </v>
      </c>
      <c r="H104" s="96" t="str">
        <f>VLOOKUP(E104,VIP!$A$2:$O16522,7,FALSE)</f>
        <v>Si</v>
      </c>
      <c r="I104" s="96" t="str">
        <f>VLOOKUP(E104,VIP!$A$2:$O8487,8,FALSE)</f>
        <v>Si</v>
      </c>
      <c r="J104" s="96" t="str">
        <f>VLOOKUP(E104,VIP!$A$2:$O8437,8,FALSE)</f>
        <v>Si</v>
      </c>
      <c r="K104" s="96" t="str">
        <f>VLOOKUP(E104,VIP!$A$2:$O12011,6,0)</f>
        <v>SI</v>
      </c>
      <c r="L104" s="101" t="s">
        <v>2430</v>
      </c>
      <c r="M104" s="102" t="s">
        <v>2469</v>
      </c>
      <c r="N104" s="103" t="s">
        <v>2476</v>
      </c>
      <c r="O104" s="96" t="s">
        <v>2504</v>
      </c>
      <c r="P104" s="104"/>
      <c r="Q104" s="102" t="s">
        <v>2430</v>
      </c>
    </row>
    <row r="105" spans="1:17" s="105" customFormat="1" ht="18" x14ac:dyDescent="0.25">
      <c r="A105" s="96" t="str">
        <f>VLOOKUP(E105,'LISTADO ATM'!$A$2:$C$899,3,0)</f>
        <v>DISTRITO NACIONAL</v>
      </c>
      <c r="B105" s="108" t="s">
        <v>2607</v>
      </c>
      <c r="C105" s="100">
        <v>44256.505324074074</v>
      </c>
      <c r="D105" s="96" t="s">
        <v>2189</v>
      </c>
      <c r="E105" s="106">
        <v>192</v>
      </c>
      <c r="F105" s="96" t="str">
        <f>VLOOKUP(E105,VIP!$A$2:$O11602,2,0)</f>
        <v>DRBR192</v>
      </c>
      <c r="G105" s="96" t="str">
        <f>VLOOKUP(E105,'LISTADO ATM'!$A$2:$B$898,2,0)</f>
        <v xml:space="preserve">ATM Autobanco Luperón II </v>
      </c>
      <c r="H105" s="96" t="str">
        <f>VLOOKUP(E105,VIP!$A$2:$O16523,7,FALSE)</f>
        <v>Si</v>
      </c>
      <c r="I105" s="96" t="str">
        <f>VLOOKUP(E105,VIP!$A$2:$O8488,8,FALSE)</f>
        <v>Si</v>
      </c>
      <c r="J105" s="96" t="str">
        <f>VLOOKUP(E105,VIP!$A$2:$O8438,8,FALSE)</f>
        <v>Si</v>
      </c>
      <c r="K105" s="96" t="str">
        <f>VLOOKUP(E105,VIP!$A$2:$O12012,6,0)</f>
        <v>NO</v>
      </c>
      <c r="L105" s="101" t="s">
        <v>2496</v>
      </c>
      <c r="M105" s="102" t="s">
        <v>2469</v>
      </c>
      <c r="N105" s="103" t="s">
        <v>2476</v>
      </c>
      <c r="O105" s="96" t="s">
        <v>2478</v>
      </c>
      <c r="P105" s="104"/>
      <c r="Q105" s="102" t="s">
        <v>2496</v>
      </c>
    </row>
    <row r="106" spans="1:17" s="105" customFormat="1" ht="18" x14ac:dyDescent="0.25">
      <c r="A106" s="96" t="str">
        <f>VLOOKUP(E106,'LISTADO ATM'!$A$2:$C$899,3,0)</f>
        <v>DISTRITO NACIONAL</v>
      </c>
      <c r="B106" s="108" t="s">
        <v>2608</v>
      </c>
      <c r="C106" s="100">
        <v>44256.498807870368</v>
      </c>
      <c r="D106" s="96" t="s">
        <v>2189</v>
      </c>
      <c r="E106" s="106">
        <v>623</v>
      </c>
      <c r="F106" s="96" t="str">
        <f>VLOOKUP(E106,VIP!$A$2:$O11603,2,0)</f>
        <v>DRBR623</v>
      </c>
      <c r="G106" s="96" t="str">
        <f>VLOOKUP(E106,'LISTADO ATM'!$A$2:$B$898,2,0)</f>
        <v xml:space="preserve">ATM Operaciones Especiales (Manoguayabo) </v>
      </c>
      <c r="H106" s="96" t="str">
        <f>VLOOKUP(E106,VIP!$A$2:$O16524,7,FALSE)</f>
        <v>Si</v>
      </c>
      <c r="I106" s="96" t="str">
        <f>VLOOKUP(E106,VIP!$A$2:$O8489,8,FALSE)</f>
        <v>Si</v>
      </c>
      <c r="J106" s="96" t="str">
        <f>VLOOKUP(E106,VIP!$A$2:$O8439,8,FALSE)</f>
        <v>Si</v>
      </c>
      <c r="K106" s="96" t="str">
        <f>VLOOKUP(E106,VIP!$A$2:$O12013,6,0)</f>
        <v>No</v>
      </c>
      <c r="L106" s="101" t="s">
        <v>2228</v>
      </c>
      <c r="M106" s="102" t="s">
        <v>2469</v>
      </c>
      <c r="N106" s="103" t="s">
        <v>2476</v>
      </c>
      <c r="O106" s="96" t="s">
        <v>2478</v>
      </c>
      <c r="P106" s="104"/>
      <c r="Q106" s="102" t="s">
        <v>2228</v>
      </c>
    </row>
    <row r="107" spans="1:17" s="105" customFormat="1" ht="18" x14ac:dyDescent="0.25">
      <c r="A107" s="96" t="str">
        <f>VLOOKUP(E107,'LISTADO ATM'!$A$2:$C$899,3,0)</f>
        <v>DISTRITO NACIONAL</v>
      </c>
      <c r="B107" s="108" t="s">
        <v>2609</v>
      </c>
      <c r="C107" s="100">
        <v>44256.497777777775</v>
      </c>
      <c r="D107" s="96" t="s">
        <v>2189</v>
      </c>
      <c r="E107" s="106">
        <v>485</v>
      </c>
      <c r="F107" s="96" t="str">
        <f>VLOOKUP(E107,VIP!$A$2:$O11604,2,0)</f>
        <v>DRBR485</v>
      </c>
      <c r="G107" s="96" t="str">
        <f>VLOOKUP(E107,'LISTADO ATM'!$A$2:$B$898,2,0)</f>
        <v xml:space="preserve">ATM CEDIMAT </v>
      </c>
      <c r="H107" s="96" t="str">
        <f>VLOOKUP(E107,VIP!$A$2:$O16525,7,FALSE)</f>
        <v>Si</v>
      </c>
      <c r="I107" s="96" t="str">
        <f>VLOOKUP(E107,VIP!$A$2:$O8490,8,FALSE)</f>
        <v>Si</v>
      </c>
      <c r="J107" s="96" t="str">
        <f>VLOOKUP(E107,VIP!$A$2:$O8440,8,FALSE)</f>
        <v>Si</v>
      </c>
      <c r="K107" s="96" t="str">
        <f>VLOOKUP(E107,VIP!$A$2:$O12014,6,0)</f>
        <v>NO</v>
      </c>
      <c r="L107" s="101" t="s">
        <v>2228</v>
      </c>
      <c r="M107" s="102" t="s">
        <v>2469</v>
      </c>
      <c r="N107" s="103" t="s">
        <v>2476</v>
      </c>
      <c r="O107" s="96" t="s">
        <v>2478</v>
      </c>
      <c r="P107" s="104"/>
      <c r="Q107" s="102" t="s">
        <v>2228</v>
      </c>
    </row>
    <row r="108" spans="1:17" s="105" customFormat="1" ht="18" x14ac:dyDescent="0.25">
      <c r="A108" s="96" t="str">
        <f>VLOOKUP(E108,'LISTADO ATM'!$A$2:$C$899,3,0)</f>
        <v>DISTRITO NACIONAL</v>
      </c>
      <c r="B108" s="108" t="s">
        <v>2610</v>
      </c>
      <c r="C108" s="100">
        <v>44256.495682870373</v>
      </c>
      <c r="D108" s="96" t="s">
        <v>2189</v>
      </c>
      <c r="E108" s="106">
        <v>35</v>
      </c>
      <c r="F108" s="96" t="str">
        <f>VLOOKUP(E108,VIP!$A$2:$O11605,2,0)</f>
        <v>DRBR035</v>
      </c>
      <c r="G108" s="96" t="str">
        <f>VLOOKUP(E108,'LISTADO ATM'!$A$2:$B$898,2,0)</f>
        <v xml:space="preserve">ATM Dirección General de Aduanas I </v>
      </c>
      <c r="H108" s="96" t="str">
        <f>VLOOKUP(E108,VIP!$A$2:$O16526,7,FALSE)</f>
        <v>Si</v>
      </c>
      <c r="I108" s="96" t="str">
        <f>VLOOKUP(E108,VIP!$A$2:$O8491,8,FALSE)</f>
        <v>Si</v>
      </c>
      <c r="J108" s="96" t="str">
        <f>VLOOKUP(E108,VIP!$A$2:$O8441,8,FALSE)</f>
        <v>Si</v>
      </c>
      <c r="K108" s="96" t="str">
        <f>VLOOKUP(E108,VIP!$A$2:$O12015,6,0)</f>
        <v>NO</v>
      </c>
      <c r="L108" s="101" t="s">
        <v>2228</v>
      </c>
      <c r="M108" s="102" t="s">
        <v>2469</v>
      </c>
      <c r="N108" s="103" t="s">
        <v>2476</v>
      </c>
      <c r="O108" s="96" t="s">
        <v>2478</v>
      </c>
      <c r="P108" s="104"/>
      <c r="Q108" s="102" t="s">
        <v>2228</v>
      </c>
    </row>
    <row r="109" spans="1:17" s="105" customFormat="1" ht="18" x14ac:dyDescent="0.25">
      <c r="A109" s="96" t="str">
        <f>VLOOKUP(E109,'LISTADO ATM'!$A$2:$C$899,3,0)</f>
        <v>DISTRITO NACIONAL</v>
      </c>
      <c r="B109" s="108" t="s">
        <v>2611</v>
      </c>
      <c r="C109" s="100">
        <v>44256.493611111109</v>
      </c>
      <c r="D109" s="96" t="s">
        <v>2189</v>
      </c>
      <c r="E109" s="106">
        <v>722</v>
      </c>
      <c r="F109" s="96" t="str">
        <f>VLOOKUP(E109,VIP!$A$2:$O11606,2,0)</f>
        <v>DRBR393</v>
      </c>
      <c r="G109" s="96" t="str">
        <f>VLOOKUP(E109,'LISTADO ATM'!$A$2:$B$898,2,0)</f>
        <v xml:space="preserve">ATM Oficina Charles de Gaulle III </v>
      </c>
      <c r="H109" s="96" t="str">
        <f>VLOOKUP(E109,VIP!$A$2:$O16527,7,FALSE)</f>
        <v>Si</v>
      </c>
      <c r="I109" s="96" t="str">
        <f>VLOOKUP(E109,VIP!$A$2:$O8492,8,FALSE)</f>
        <v>Si</v>
      </c>
      <c r="J109" s="96" t="str">
        <f>VLOOKUP(E109,VIP!$A$2:$O8442,8,FALSE)</f>
        <v>Si</v>
      </c>
      <c r="K109" s="96" t="str">
        <f>VLOOKUP(E109,VIP!$A$2:$O12016,6,0)</f>
        <v>SI</v>
      </c>
      <c r="L109" s="101" t="s">
        <v>2440</v>
      </c>
      <c r="M109" s="104" t="s">
        <v>2547</v>
      </c>
      <c r="N109" s="103" t="s">
        <v>2476</v>
      </c>
      <c r="O109" s="96" t="s">
        <v>2478</v>
      </c>
      <c r="P109" s="110" t="s">
        <v>2636</v>
      </c>
      <c r="Q109" s="104" t="s">
        <v>2547</v>
      </c>
    </row>
    <row r="110" spans="1:17" s="105" customFormat="1" ht="18" x14ac:dyDescent="0.25">
      <c r="A110" s="96" t="str">
        <f>VLOOKUP(E110,'LISTADO ATM'!$A$2:$C$899,3,0)</f>
        <v>ESTE</v>
      </c>
      <c r="B110" s="108" t="s">
        <v>2634</v>
      </c>
      <c r="C110" s="100">
        <v>44256.493020833332</v>
      </c>
      <c r="D110" s="96" t="s">
        <v>2487</v>
      </c>
      <c r="E110" s="106">
        <v>844</v>
      </c>
      <c r="F110" s="96" t="str">
        <f>VLOOKUP(E110,VIP!$A$2:$O11628,2,0)</f>
        <v>DRBR844</v>
      </c>
      <c r="G110" s="96" t="str">
        <f>VLOOKUP(E110,'LISTADO ATM'!$A$2:$B$898,2,0)</f>
        <v xml:space="preserve">ATM San Juan Shopping Center (Bávaro) </v>
      </c>
      <c r="H110" s="96" t="str">
        <f>VLOOKUP(E110,VIP!$A$2:$O16549,7,FALSE)</f>
        <v>Si</v>
      </c>
      <c r="I110" s="96" t="str">
        <f>VLOOKUP(E110,VIP!$A$2:$O8514,8,FALSE)</f>
        <v>Si</v>
      </c>
      <c r="J110" s="96" t="str">
        <f>VLOOKUP(E110,VIP!$A$2:$O8464,8,FALSE)</f>
        <v>Si</v>
      </c>
      <c r="K110" s="96" t="str">
        <f>VLOOKUP(E110,VIP!$A$2:$O12038,6,0)</f>
        <v>NO</v>
      </c>
      <c r="L110" s="101" t="s">
        <v>2586</v>
      </c>
      <c r="M110" s="104" t="s">
        <v>2547</v>
      </c>
      <c r="N110" s="111" t="s">
        <v>2538</v>
      </c>
      <c r="O110" s="96" t="s">
        <v>2583</v>
      </c>
      <c r="P110" s="104" t="s">
        <v>2588</v>
      </c>
      <c r="Q110" s="104" t="s">
        <v>2586</v>
      </c>
    </row>
    <row r="111" spans="1:17" s="105" customFormat="1" ht="18" x14ac:dyDescent="0.25">
      <c r="A111" s="96" t="str">
        <f>VLOOKUP(E111,'LISTADO ATM'!$A$2:$C$899,3,0)</f>
        <v>NORTE</v>
      </c>
      <c r="B111" s="108" t="s">
        <v>2612</v>
      </c>
      <c r="C111" s="100">
        <v>44256.492071759261</v>
      </c>
      <c r="D111" s="96" t="s">
        <v>2190</v>
      </c>
      <c r="E111" s="106">
        <v>256</v>
      </c>
      <c r="F111" s="96" t="str">
        <f>VLOOKUP(E111,VIP!$A$2:$O11607,2,0)</f>
        <v>DRBR256</v>
      </c>
      <c r="G111" s="96" t="str">
        <f>VLOOKUP(E111,'LISTADO ATM'!$A$2:$B$898,2,0)</f>
        <v xml:space="preserve">ATM Oficina Licey Al Medio </v>
      </c>
      <c r="H111" s="96" t="str">
        <f>VLOOKUP(E111,VIP!$A$2:$O16528,7,FALSE)</f>
        <v>Si</v>
      </c>
      <c r="I111" s="96" t="str">
        <f>VLOOKUP(E111,VIP!$A$2:$O8493,8,FALSE)</f>
        <v>Si</v>
      </c>
      <c r="J111" s="96" t="str">
        <f>VLOOKUP(E111,VIP!$A$2:$O8443,8,FALSE)</f>
        <v>Si</v>
      </c>
      <c r="K111" s="96" t="str">
        <f>VLOOKUP(E111,VIP!$A$2:$O12017,6,0)</f>
        <v>NO</v>
      </c>
      <c r="L111" s="101" t="s">
        <v>2228</v>
      </c>
      <c r="M111" s="104" t="s">
        <v>2547</v>
      </c>
      <c r="N111" s="103" t="s">
        <v>2476</v>
      </c>
      <c r="O111" s="96" t="s">
        <v>2500</v>
      </c>
      <c r="P111" s="104"/>
      <c r="Q111" s="109">
        <v>44256.854409722226</v>
      </c>
    </row>
    <row r="112" spans="1:17" s="105" customFormat="1" ht="18" x14ac:dyDescent="0.25">
      <c r="A112" s="96" t="str">
        <f>VLOOKUP(E112,'LISTADO ATM'!$A$2:$C$899,3,0)</f>
        <v>ESTE</v>
      </c>
      <c r="B112" s="108" t="s">
        <v>2613</v>
      </c>
      <c r="C112" s="100">
        <v>44256.49145833333</v>
      </c>
      <c r="D112" s="96" t="s">
        <v>2189</v>
      </c>
      <c r="E112" s="106">
        <v>213</v>
      </c>
      <c r="F112" s="96" t="str">
        <f>VLOOKUP(E112,VIP!$A$2:$O11608,2,0)</f>
        <v>DRBR213</v>
      </c>
      <c r="G112" s="96" t="str">
        <f>VLOOKUP(E112,'LISTADO ATM'!$A$2:$B$898,2,0)</f>
        <v xml:space="preserve">ATM Almacenes Iberia (La Romana) </v>
      </c>
      <c r="H112" s="96" t="str">
        <f>VLOOKUP(E112,VIP!$A$2:$O16529,7,FALSE)</f>
        <v>Si</v>
      </c>
      <c r="I112" s="96" t="str">
        <f>VLOOKUP(E112,VIP!$A$2:$O8494,8,FALSE)</f>
        <v>Si</v>
      </c>
      <c r="J112" s="96" t="str">
        <f>VLOOKUP(E112,VIP!$A$2:$O8444,8,FALSE)</f>
        <v>Si</v>
      </c>
      <c r="K112" s="96" t="str">
        <f>VLOOKUP(E112,VIP!$A$2:$O12018,6,0)</f>
        <v>NO</v>
      </c>
      <c r="L112" s="101" t="s">
        <v>2440</v>
      </c>
      <c r="M112" s="102" t="s">
        <v>2469</v>
      </c>
      <c r="N112" s="103" t="s">
        <v>2476</v>
      </c>
      <c r="O112" s="96" t="s">
        <v>2478</v>
      </c>
      <c r="P112" s="110" t="s">
        <v>2636</v>
      </c>
      <c r="Q112" s="102" t="s">
        <v>2440</v>
      </c>
    </row>
    <row r="113" spans="1:17" s="105" customFormat="1" ht="18" x14ac:dyDescent="0.25">
      <c r="A113" s="96" t="str">
        <f>VLOOKUP(E113,'LISTADO ATM'!$A$2:$C$899,3,0)</f>
        <v>DISTRITO NACIONAL</v>
      </c>
      <c r="B113" s="108" t="s">
        <v>2614</v>
      </c>
      <c r="C113" s="100">
        <v>44256.489872685182</v>
      </c>
      <c r="D113" s="96" t="s">
        <v>2189</v>
      </c>
      <c r="E113" s="106">
        <v>935</v>
      </c>
      <c r="F113" s="96" t="str">
        <f>VLOOKUP(E113,VIP!$A$2:$O11609,2,0)</f>
        <v>DRBR16J</v>
      </c>
      <c r="G113" s="96" t="str">
        <f>VLOOKUP(E113,'LISTADO ATM'!$A$2:$B$898,2,0)</f>
        <v xml:space="preserve">ATM Oficina John F. Kennedy </v>
      </c>
      <c r="H113" s="96" t="str">
        <f>VLOOKUP(E113,VIP!$A$2:$O16530,7,FALSE)</f>
        <v>Si</v>
      </c>
      <c r="I113" s="96" t="str">
        <f>VLOOKUP(E113,VIP!$A$2:$O8495,8,FALSE)</f>
        <v>Si</v>
      </c>
      <c r="J113" s="96" t="str">
        <f>VLOOKUP(E113,VIP!$A$2:$O8445,8,FALSE)</f>
        <v>Si</v>
      </c>
      <c r="K113" s="96" t="str">
        <f>VLOOKUP(E113,VIP!$A$2:$O12019,6,0)</f>
        <v>SI</v>
      </c>
      <c r="L113" s="101" t="s">
        <v>2228</v>
      </c>
      <c r="M113" s="102" t="s">
        <v>2469</v>
      </c>
      <c r="N113" s="103" t="s">
        <v>2476</v>
      </c>
      <c r="O113" s="96" t="s">
        <v>2478</v>
      </c>
      <c r="P113" s="104"/>
      <c r="Q113" s="102" t="s">
        <v>2228</v>
      </c>
    </row>
    <row r="114" spans="1:17" s="105" customFormat="1" ht="18" x14ac:dyDescent="0.25">
      <c r="A114" s="96" t="str">
        <f>VLOOKUP(E114,'LISTADO ATM'!$A$2:$C$899,3,0)</f>
        <v>ESTE</v>
      </c>
      <c r="B114" s="108" t="s">
        <v>2615</v>
      </c>
      <c r="C114" s="100">
        <v>44256.485081018516</v>
      </c>
      <c r="D114" s="96" t="s">
        <v>2472</v>
      </c>
      <c r="E114" s="106">
        <v>399</v>
      </c>
      <c r="F114" s="96" t="str">
        <f>VLOOKUP(E114,VIP!$A$2:$O11610,2,0)</f>
        <v>DRBR399</v>
      </c>
      <c r="G114" s="96" t="str">
        <f>VLOOKUP(E114,'LISTADO ATM'!$A$2:$B$898,2,0)</f>
        <v xml:space="preserve">ATM Oficina La Romana II </v>
      </c>
      <c r="H114" s="96" t="str">
        <f>VLOOKUP(E114,VIP!$A$2:$O16531,7,FALSE)</f>
        <v>Si</v>
      </c>
      <c r="I114" s="96" t="str">
        <f>VLOOKUP(E114,VIP!$A$2:$O8496,8,FALSE)</f>
        <v>Si</v>
      </c>
      <c r="J114" s="96" t="str">
        <f>VLOOKUP(E114,VIP!$A$2:$O8446,8,FALSE)</f>
        <v>Si</v>
      </c>
      <c r="K114" s="96" t="str">
        <f>VLOOKUP(E114,VIP!$A$2:$O12020,6,0)</f>
        <v>NO</v>
      </c>
      <c r="L114" s="101" t="s">
        <v>2430</v>
      </c>
      <c r="M114" s="104" t="s">
        <v>2547</v>
      </c>
      <c r="N114" s="103" t="s">
        <v>2476</v>
      </c>
      <c r="O114" s="96" t="s">
        <v>2477</v>
      </c>
      <c r="P114" s="104"/>
      <c r="Q114" s="109">
        <v>44256.839560185188</v>
      </c>
    </row>
    <row r="115" spans="1:17" s="105" customFormat="1" ht="18" x14ac:dyDescent="0.25">
      <c r="A115" s="96" t="str">
        <f>VLOOKUP(E115,'LISTADO ATM'!$A$2:$C$899,3,0)</f>
        <v>DISTRITO NACIONAL</v>
      </c>
      <c r="B115" s="108" t="s">
        <v>2616</v>
      </c>
      <c r="C115" s="100">
        <v>44256.483090277776</v>
      </c>
      <c r="D115" s="96" t="s">
        <v>2472</v>
      </c>
      <c r="E115" s="106">
        <v>670</v>
      </c>
      <c r="F115" s="96" t="str">
        <f>VLOOKUP(E115,VIP!$A$2:$O11611,2,0)</f>
        <v>DRBR670</v>
      </c>
      <c r="G115" s="96" t="str">
        <f>VLOOKUP(E115,'LISTADO ATM'!$A$2:$B$898,2,0)</f>
        <v>ATM Estación Texaco Algodón</v>
      </c>
      <c r="H115" s="96" t="str">
        <f>VLOOKUP(E115,VIP!$A$2:$O16532,7,FALSE)</f>
        <v>Si</v>
      </c>
      <c r="I115" s="96" t="str">
        <f>VLOOKUP(E115,VIP!$A$2:$O8497,8,FALSE)</f>
        <v>Si</v>
      </c>
      <c r="J115" s="96" t="str">
        <f>VLOOKUP(E115,VIP!$A$2:$O8447,8,FALSE)</f>
        <v>Si</v>
      </c>
      <c r="K115" s="96" t="str">
        <f>VLOOKUP(E115,VIP!$A$2:$O12021,6,0)</f>
        <v>NO</v>
      </c>
      <c r="L115" s="101" t="s">
        <v>2430</v>
      </c>
      <c r="M115" s="102" t="s">
        <v>2469</v>
      </c>
      <c r="N115" s="103" t="s">
        <v>2476</v>
      </c>
      <c r="O115" s="96" t="s">
        <v>2477</v>
      </c>
      <c r="P115" s="104"/>
      <c r="Q115" s="102" t="s">
        <v>2430</v>
      </c>
    </row>
    <row r="116" spans="1:17" s="105" customFormat="1" ht="18" x14ac:dyDescent="0.25">
      <c r="A116" s="96" t="str">
        <f>VLOOKUP(E116,'LISTADO ATM'!$A$2:$C$899,3,0)</f>
        <v>DISTRITO NACIONAL</v>
      </c>
      <c r="B116" s="108" t="s">
        <v>2617</v>
      </c>
      <c r="C116" s="100">
        <v>44256.479675925926</v>
      </c>
      <c r="D116" s="96" t="s">
        <v>2472</v>
      </c>
      <c r="E116" s="106">
        <v>562</v>
      </c>
      <c r="F116" s="96" t="str">
        <f>VLOOKUP(E116,VIP!$A$2:$O11612,2,0)</f>
        <v>DRBR226</v>
      </c>
      <c r="G116" s="96" t="str">
        <f>VLOOKUP(E116,'LISTADO ATM'!$A$2:$B$898,2,0)</f>
        <v xml:space="preserve">ATM S/M Jumbo Carretera Mella </v>
      </c>
      <c r="H116" s="96" t="str">
        <f>VLOOKUP(E116,VIP!$A$2:$O16533,7,FALSE)</f>
        <v>Si</v>
      </c>
      <c r="I116" s="96" t="str">
        <f>VLOOKUP(E116,VIP!$A$2:$O8498,8,FALSE)</f>
        <v>Si</v>
      </c>
      <c r="J116" s="96" t="str">
        <f>VLOOKUP(E116,VIP!$A$2:$O8448,8,FALSE)</f>
        <v>Si</v>
      </c>
      <c r="K116" s="96" t="str">
        <f>VLOOKUP(E116,VIP!$A$2:$O12022,6,0)</f>
        <v>SI</v>
      </c>
      <c r="L116" s="101" t="s">
        <v>2430</v>
      </c>
      <c r="M116" s="104" t="s">
        <v>2547</v>
      </c>
      <c r="N116" s="103" t="s">
        <v>2476</v>
      </c>
      <c r="O116" s="96" t="s">
        <v>2477</v>
      </c>
      <c r="P116" s="104"/>
      <c r="Q116" s="109">
        <v>44256.600717592592</v>
      </c>
    </row>
    <row r="117" spans="1:17" s="105" customFormat="1" ht="18" x14ac:dyDescent="0.25">
      <c r="A117" s="96" t="str">
        <f>VLOOKUP(E117,'LISTADO ATM'!$A$2:$C$899,3,0)</f>
        <v>NORTE</v>
      </c>
      <c r="B117" s="108" t="s">
        <v>2618</v>
      </c>
      <c r="C117" s="100">
        <v>44256.47960648148</v>
      </c>
      <c r="D117" s="96" t="s">
        <v>2190</v>
      </c>
      <c r="E117" s="106">
        <v>40</v>
      </c>
      <c r="F117" s="96" t="str">
        <f>VLOOKUP(E117,VIP!$A$2:$O11613,2,0)</f>
        <v>DRBR040</v>
      </c>
      <c r="G117" s="96" t="str">
        <f>VLOOKUP(E117,'LISTADO ATM'!$A$2:$B$898,2,0)</f>
        <v xml:space="preserve">ATM Oficina El Puñal </v>
      </c>
      <c r="H117" s="96" t="str">
        <f>VLOOKUP(E117,VIP!$A$2:$O16534,7,FALSE)</f>
        <v>Si</v>
      </c>
      <c r="I117" s="96" t="str">
        <f>VLOOKUP(E117,VIP!$A$2:$O8499,8,FALSE)</f>
        <v>Si</v>
      </c>
      <c r="J117" s="96" t="str">
        <f>VLOOKUP(E117,VIP!$A$2:$O8449,8,FALSE)</f>
        <v>Si</v>
      </c>
      <c r="K117" s="96" t="str">
        <f>VLOOKUP(E117,VIP!$A$2:$O12023,6,0)</f>
        <v>NO</v>
      </c>
      <c r="L117" s="101" t="s">
        <v>2228</v>
      </c>
      <c r="M117" s="104" t="s">
        <v>2547</v>
      </c>
      <c r="N117" s="103" t="s">
        <v>2476</v>
      </c>
      <c r="O117" s="96" t="s">
        <v>2497</v>
      </c>
      <c r="P117" s="104"/>
      <c r="Q117" s="109">
        <v>44256.851990740739</v>
      </c>
    </row>
    <row r="118" spans="1:17" s="105" customFormat="1" ht="18" x14ac:dyDescent="0.25">
      <c r="A118" s="96" t="str">
        <f>VLOOKUP(E118,'LISTADO ATM'!$A$2:$C$899,3,0)</f>
        <v>DISTRITO NACIONAL</v>
      </c>
      <c r="B118" s="108" t="s">
        <v>2619</v>
      </c>
      <c r="C118" s="100">
        <v>44256.47929398148</v>
      </c>
      <c r="D118" s="96" t="s">
        <v>2189</v>
      </c>
      <c r="E118" s="106">
        <v>868</v>
      </c>
      <c r="F118" s="96" t="str">
        <f>VLOOKUP(E118,VIP!$A$2:$O11614,2,0)</f>
        <v>DRBR868</v>
      </c>
      <c r="G118" s="96" t="str">
        <f>VLOOKUP(E118,'LISTADO ATM'!$A$2:$B$898,2,0)</f>
        <v xml:space="preserve">ATM Casino Diamante </v>
      </c>
      <c r="H118" s="96" t="str">
        <f>VLOOKUP(E118,VIP!$A$2:$O16535,7,FALSE)</f>
        <v>Si</v>
      </c>
      <c r="I118" s="96" t="str">
        <f>VLOOKUP(E118,VIP!$A$2:$O8500,8,FALSE)</f>
        <v>Si</v>
      </c>
      <c r="J118" s="96" t="str">
        <f>VLOOKUP(E118,VIP!$A$2:$O8450,8,FALSE)</f>
        <v>Si</v>
      </c>
      <c r="K118" s="96" t="str">
        <f>VLOOKUP(E118,VIP!$A$2:$O12024,6,0)</f>
        <v>NO</v>
      </c>
      <c r="L118" s="101" t="s">
        <v>2496</v>
      </c>
      <c r="M118" s="102" t="s">
        <v>2469</v>
      </c>
      <c r="N118" s="103" t="s">
        <v>2476</v>
      </c>
      <c r="O118" s="96" t="s">
        <v>2478</v>
      </c>
      <c r="P118" s="104"/>
      <c r="Q118" s="102" t="s">
        <v>2496</v>
      </c>
    </row>
    <row r="119" spans="1:17" s="105" customFormat="1" ht="18" x14ac:dyDescent="0.25">
      <c r="A119" s="96" t="str">
        <f>VLOOKUP(E119,'LISTADO ATM'!$A$2:$C$899,3,0)</f>
        <v>DISTRITO NACIONAL</v>
      </c>
      <c r="B119" s="108" t="s">
        <v>2620</v>
      </c>
      <c r="C119" s="100">
        <v>44256.478217592594</v>
      </c>
      <c r="D119" s="96" t="s">
        <v>2487</v>
      </c>
      <c r="E119" s="106">
        <v>390</v>
      </c>
      <c r="F119" s="96" t="str">
        <f>VLOOKUP(E119,VIP!$A$2:$O11615,2,0)</f>
        <v>DRBR390</v>
      </c>
      <c r="G119" s="96" t="str">
        <f>VLOOKUP(E119,'LISTADO ATM'!$A$2:$B$898,2,0)</f>
        <v xml:space="preserve">ATM Oficina Boca Chica II </v>
      </c>
      <c r="H119" s="96" t="str">
        <f>VLOOKUP(E119,VIP!$A$2:$O16536,7,FALSE)</f>
        <v>Si</v>
      </c>
      <c r="I119" s="96" t="str">
        <f>VLOOKUP(E119,VIP!$A$2:$O8501,8,FALSE)</f>
        <v>Si</v>
      </c>
      <c r="J119" s="96" t="str">
        <f>VLOOKUP(E119,VIP!$A$2:$O8451,8,FALSE)</f>
        <v>Si</v>
      </c>
      <c r="K119" s="96" t="str">
        <f>VLOOKUP(E119,VIP!$A$2:$O12025,6,0)</f>
        <v>NO</v>
      </c>
      <c r="L119" s="101" t="s">
        <v>2430</v>
      </c>
      <c r="M119" s="102" t="s">
        <v>2469</v>
      </c>
      <c r="N119" s="103" t="s">
        <v>2476</v>
      </c>
      <c r="O119" s="96" t="s">
        <v>2490</v>
      </c>
      <c r="P119" s="104"/>
      <c r="Q119" s="102" t="s">
        <v>2430</v>
      </c>
    </row>
    <row r="120" spans="1:17" s="105" customFormat="1" ht="18" x14ac:dyDescent="0.25">
      <c r="A120" s="96" t="str">
        <f>VLOOKUP(E120,'LISTADO ATM'!$A$2:$C$899,3,0)</f>
        <v>NORTE</v>
      </c>
      <c r="B120" s="108" t="s">
        <v>2621</v>
      </c>
      <c r="C120" s="100">
        <v>44256.476469907408</v>
      </c>
      <c r="D120" s="96" t="s">
        <v>2503</v>
      </c>
      <c r="E120" s="106">
        <v>388</v>
      </c>
      <c r="F120" s="96" t="str">
        <f>VLOOKUP(E120,VIP!$A$2:$O11616,2,0)</f>
        <v>DRBR388</v>
      </c>
      <c r="G120" s="96" t="str">
        <f>VLOOKUP(E120,'LISTADO ATM'!$A$2:$B$898,2,0)</f>
        <v xml:space="preserve">ATM Multicentro La Sirena Puerto Plata </v>
      </c>
      <c r="H120" s="96" t="str">
        <f>VLOOKUP(E120,VIP!$A$2:$O16537,7,FALSE)</f>
        <v>Si</v>
      </c>
      <c r="I120" s="96" t="str">
        <f>VLOOKUP(E120,VIP!$A$2:$O8502,8,FALSE)</f>
        <v>Si</v>
      </c>
      <c r="J120" s="96" t="str">
        <f>VLOOKUP(E120,VIP!$A$2:$O8452,8,FALSE)</f>
        <v>Si</v>
      </c>
      <c r="K120" s="96" t="str">
        <f>VLOOKUP(E120,VIP!$A$2:$O12026,6,0)</f>
        <v>NO</v>
      </c>
      <c r="L120" s="101" t="s">
        <v>2430</v>
      </c>
      <c r="M120" s="104" t="s">
        <v>2547</v>
      </c>
      <c r="N120" s="103" t="s">
        <v>2476</v>
      </c>
      <c r="O120" s="96" t="s">
        <v>2504</v>
      </c>
      <c r="P120" s="104"/>
      <c r="Q120" s="109">
        <v>44256.600717592592</v>
      </c>
    </row>
    <row r="121" spans="1:17" s="105" customFormat="1" ht="18" x14ac:dyDescent="0.25">
      <c r="A121" s="96" t="str">
        <f>VLOOKUP(E121,'LISTADO ATM'!$A$2:$C$899,3,0)</f>
        <v>NORTE</v>
      </c>
      <c r="B121" s="108" t="s">
        <v>2622</v>
      </c>
      <c r="C121" s="100">
        <v>44256.470011574071</v>
      </c>
      <c r="D121" s="96" t="s">
        <v>2487</v>
      </c>
      <c r="E121" s="106">
        <v>752</v>
      </c>
      <c r="F121" s="96" t="str">
        <f>VLOOKUP(E121,VIP!$A$2:$O11617,2,0)</f>
        <v>DRBR280</v>
      </c>
      <c r="G121" s="96" t="str">
        <f>VLOOKUP(E121,'LISTADO ATM'!$A$2:$B$898,2,0)</f>
        <v xml:space="preserve">ATM UNP Las Carolinas (La Vega) </v>
      </c>
      <c r="H121" s="96" t="str">
        <f>VLOOKUP(E121,VIP!$A$2:$O16538,7,FALSE)</f>
        <v>Si</v>
      </c>
      <c r="I121" s="96" t="str">
        <f>VLOOKUP(E121,VIP!$A$2:$O8503,8,FALSE)</f>
        <v>Si</v>
      </c>
      <c r="J121" s="96" t="str">
        <f>VLOOKUP(E121,VIP!$A$2:$O8453,8,FALSE)</f>
        <v>Si</v>
      </c>
      <c r="K121" s="96" t="str">
        <f>VLOOKUP(E121,VIP!$A$2:$O12027,6,0)</f>
        <v>SI</v>
      </c>
      <c r="L121" s="101" t="s">
        <v>2462</v>
      </c>
      <c r="M121" s="102" t="s">
        <v>2469</v>
      </c>
      <c r="N121" s="103" t="s">
        <v>2476</v>
      </c>
      <c r="O121" s="96" t="s">
        <v>2490</v>
      </c>
      <c r="P121" s="104"/>
      <c r="Q121" s="102" t="s">
        <v>2462</v>
      </c>
    </row>
    <row r="122" spans="1:17" s="105" customFormat="1" ht="18" x14ac:dyDescent="0.25">
      <c r="A122" s="96" t="str">
        <f>VLOOKUP(E122,'LISTADO ATM'!$A$2:$C$899,3,0)</f>
        <v>DISTRITO NACIONAL</v>
      </c>
      <c r="B122" s="108" t="s">
        <v>2623</v>
      </c>
      <c r="C122" s="100">
        <v>44256.463807870372</v>
      </c>
      <c r="D122" s="96" t="s">
        <v>2472</v>
      </c>
      <c r="E122" s="106">
        <v>578</v>
      </c>
      <c r="F122" s="96" t="str">
        <f>VLOOKUP(E122,VIP!$A$2:$O11618,2,0)</f>
        <v>DRBR324</v>
      </c>
      <c r="G122" s="96" t="str">
        <f>VLOOKUP(E122,'LISTADO ATM'!$A$2:$B$898,2,0)</f>
        <v xml:space="preserve">ATM Procuraduría General de la República </v>
      </c>
      <c r="H122" s="96" t="str">
        <f>VLOOKUP(E122,VIP!$A$2:$O16539,7,FALSE)</f>
        <v>Si</v>
      </c>
      <c r="I122" s="96" t="str">
        <f>VLOOKUP(E122,VIP!$A$2:$O8504,8,FALSE)</f>
        <v>No</v>
      </c>
      <c r="J122" s="96" t="str">
        <f>VLOOKUP(E122,VIP!$A$2:$O8454,8,FALSE)</f>
        <v>No</v>
      </c>
      <c r="K122" s="96" t="str">
        <f>VLOOKUP(E122,VIP!$A$2:$O12028,6,0)</f>
        <v>NO</v>
      </c>
      <c r="L122" s="101" t="s">
        <v>2462</v>
      </c>
      <c r="M122" s="102" t="s">
        <v>2469</v>
      </c>
      <c r="N122" s="103" t="s">
        <v>2476</v>
      </c>
      <c r="O122" s="96" t="s">
        <v>2477</v>
      </c>
      <c r="P122" s="104"/>
      <c r="Q122" s="102" t="s">
        <v>2462</v>
      </c>
    </row>
    <row r="123" spans="1:17" s="105" customFormat="1" ht="18" x14ac:dyDescent="0.25">
      <c r="A123" s="96" t="str">
        <f>VLOOKUP(E123,'LISTADO ATM'!$A$2:$C$899,3,0)</f>
        <v>DISTRITO NACIONAL</v>
      </c>
      <c r="B123" s="108" t="s">
        <v>2548</v>
      </c>
      <c r="C123" s="100">
        <v>44256.462037037039</v>
      </c>
      <c r="D123" s="96" t="s">
        <v>2472</v>
      </c>
      <c r="E123" s="106">
        <v>823</v>
      </c>
      <c r="F123" s="96" t="str">
        <f>VLOOKUP(E123,VIP!$A$2:$O11583,2,0)</f>
        <v>DRBR823</v>
      </c>
      <c r="G123" s="96" t="str">
        <f>VLOOKUP(E123,'LISTADO ATM'!$A$2:$B$898,2,0)</f>
        <v xml:space="preserve">ATM UNP El Carril (Haina) </v>
      </c>
      <c r="H123" s="96" t="str">
        <f>VLOOKUP(E123,VIP!$A$2:$O16504,7,FALSE)</f>
        <v>Si</v>
      </c>
      <c r="I123" s="96" t="str">
        <f>VLOOKUP(E123,VIP!$A$2:$O8469,8,FALSE)</f>
        <v>Si</v>
      </c>
      <c r="J123" s="96" t="str">
        <f>VLOOKUP(E123,VIP!$A$2:$O8419,8,FALSE)</f>
        <v>Si</v>
      </c>
      <c r="K123" s="96" t="str">
        <f>VLOOKUP(E123,VIP!$A$2:$O11993,6,0)</f>
        <v>NO</v>
      </c>
      <c r="L123" s="101" t="s">
        <v>2430</v>
      </c>
      <c r="M123" s="104" t="s">
        <v>2547</v>
      </c>
      <c r="N123" s="103" t="s">
        <v>2476</v>
      </c>
      <c r="O123" s="96" t="s">
        <v>2477</v>
      </c>
      <c r="P123" s="104"/>
      <c r="Q123" s="109">
        <v>44256.600717592592</v>
      </c>
    </row>
    <row r="124" spans="1:17" s="105" customFormat="1" ht="18" x14ac:dyDescent="0.25">
      <c r="A124" s="96" t="str">
        <f>VLOOKUP(E124,'LISTADO ATM'!$A$2:$C$899,3,0)</f>
        <v>NORTE</v>
      </c>
      <c r="B124" s="108" t="s">
        <v>2549</v>
      </c>
      <c r="C124" s="100">
        <v>44256.460277777776</v>
      </c>
      <c r="D124" s="96" t="s">
        <v>2503</v>
      </c>
      <c r="E124" s="106">
        <v>532</v>
      </c>
      <c r="F124" s="96" t="str">
        <f>VLOOKUP(E124,VIP!$A$2:$O11584,2,0)</f>
        <v>DRBR532</v>
      </c>
      <c r="G124" s="96" t="str">
        <f>VLOOKUP(E124,'LISTADO ATM'!$A$2:$B$898,2,0)</f>
        <v xml:space="preserve">ATM UNP Guanábano (Moca) </v>
      </c>
      <c r="H124" s="96" t="str">
        <f>VLOOKUP(E124,VIP!$A$2:$O16505,7,FALSE)</f>
        <v>Si</v>
      </c>
      <c r="I124" s="96" t="str">
        <f>VLOOKUP(E124,VIP!$A$2:$O8470,8,FALSE)</f>
        <v>Si</v>
      </c>
      <c r="J124" s="96" t="str">
        <f>VLOOKUP(E124,VIP!$A$2:$O8420,8,FALSE)</f>
        <v>Si</v>
      </c>
      <c r="K124" s="96" t="str">
        <f>VLOOKUP(E124,VIP!$A$2:$O11994,6,0)</f>
        <v>NO</v>
      </c>
      <c r="L124" s="101" t="s">
        <v>2462</v>
      </c>
      <c r="M124" s="102" t="s">
        <v>2469</v>
      </c>
      <c r="N124" s="103" t="s">
        <v>2476</v>
      </c>
      <c r="O124" s="96" t="s">
        <v>2504</v>
      </c>
      <c r="P124" s="104"/>
      <c r="Q124" s="102" t="s">
        <v>2462</v>
      </c>
    </row>
    <row r="125" spans="1:17" s="105" customFormat="1" ht="18" x14ac:dyDescent="0.25">
      <c r="A125" s="96" t="str">
        <f>VLOOKUP(E125,'LISTADO ATM'!$A$2:$C$899,3,0)</f>
        <v>NORTE</v>
      </c>
      <c r="B125" s="108" t="s">
        <v>2550</v>
      </c>
      <c r="C125" s="100">
        <v>44256.459305555552</v>
      </c>
      <c r="D125" s="96" t="s">
        <v>2487</v>
      </c>
      <c r="E125" s="106">
        <v>350</v>
      </c>
      <c r="F125" s="96" t="str">
        <f>VLOOKUP(E125,VIP!$A$2:$O11585,2,0)</f>
        <v>DRBR350</v>
      </c>
      <c r="G125" s="96" t="str">
        <f>VLOOKUP(E125,'LISTADO ATM'!$A$2:$B$898,2,0)</f>
        <v xml:space="preserve">ATM Oficina Villa Tapia </v>
      </c>
      <c r="H125" s="96" t="str">
        <f>VLOOKUP(E125,VIP!$A$2:$O16506,7,FALSE)</f>
        <v>Si</v>
      </c>
      <c r="I125" s="96" t="str">
        <f>VLOOKUP(E125,VIP!$A$2:$O8471,8,FALSE)</f>
        <v>Si</v>
      </c>
      <c r="J125" s="96" t="str">
        <f>VLOOKUP(E125,VIP!$A$2:$O8421,8,FALSE)</f>
        <v>Si</v>
      </c>
      <c r="K125" s="96" t="str">
        <f>VLOOKUP(E125,VIP!$A$2:$O11995,6,0)</f>
        <v>NO</v>
      </c>
      <c r="L125" s="101" t="s">
        <v>2430</v>
      </c>
      <c r="M125" s="104" t="s">
        <v>2547</v>
      </c>
      <c r="N125" s="103" t="s">
        <v>2476</v>
      </c>
      <c r="O125" s="96" t="s">
        <v>2490</v>
      </c>
      <c r="P125" s="104"/>
      <c r="Q125" s="109">
        <v>44256.83834490741</v>
      </c>
    </row>
    <row r="126" spans="1:17" s="105" customFormat="1" ht="18" x14ac:dyDescent="0.25">
      <c r="A126" s="96" t="str">
        <f>VLOOKUP(E126,'LISTADO ATM'!$A$2:$C$899,3,0)</f>
        <v>NORTE</v>
      </c>
      <c r="B126" s="108" t="s">
        <v>2551</v>
      </c>
      <c r="C126" s="100">
        <v>44256.458194444444</v>
      </c>
      <c r="D126" s="96" t="s">
        <v>2503</v>
      </c>
      <c r="E126" s="106">
        <v>172</v>
      </c>
      <c r="F126" s="96" t="str">
        <f>VLOOKUP(E126,VIP!$A$2:$O11586,2,0)</f>
        <v>DRBR172</v>
      </c>
      <c r="G126" s="96" t="str">
        <f>VLOOKUP(E126,'LISTADO ATM'!$A$2:$B$898,2,0)</f>
        <v xml:space="preserve">ATM UNP Guaucí </v>
      </c>
      <c r="H126" s="96" t="str">
        <f>VLOOKUP(E126,VIP!$A$2:$O16507,7,FALSE)</f>
        <v>Si</v>
      </c>
      <c r="I126" s="96" t="str">
        <f>VLOOKUP(E126,VIP!$A$2:$O8472,8,FALSE)</f>
        <v>Si</v>
      </c>
      <c r="J126" s="96" t="str">
        <f>VLOOKUP(E126,VIP!$A$2:$O8422,8,FALSE)</f>
        <v>Si</v>
      </c>
      <c r="K126" s="96" t="str">
        <f>VLOOKUP(E126,VIP!$A$2:$O11996,6,0)</f>
        <v>NO</v>
      </c>
      <c r="L126" s="101" t="s">
        <v>2430</v>
      </c>
      <c r="M126" s="104" t="s">
        <v>2547</v>
      </c>
      <c r="N126" s="103" t="s">
        <v>2476</v>
      </c>
      <c r="O126" s="96" t="s">
        <v>2504</v>
      </c>
      <c r="P126" s="104"/>
      <c r="Q126" s="109">
        <v>44256.853587962964</v>
      </c>
    </row>
    <row r="127" spans="1:17" s="105" customFormat="1" ht="18" x14ac:dyDescent="0.25">
      <c r="A127" s="96" t="str">
        <f>VLOOKUP(E127,'LISTADO ATM'!$A$2:$C$899,3,0)</f>
        <v>DISTRITO NACIONAL</v>
      </c>
      <c r="B127" s="108" t="s">
        <v>2552</v>
      </c>
      <c r="C127" s="100">
        <v>44256.455925925926</v>
      </c>
      <c r="D127" s="96" t="s">
        <v>2472</v>
      </c>
      <c r="E127" s="106">
        <v>697</v>
      </c>
      <c r="F127" s="96" t="str">
        <f>VLOOKUP(E127,VIP!$A$2:$O11587,2,0)</f>
        <v>DRBR697</v>
      </c>
      <c r="G127" s="96" t="str">
        <f>VLOOKUP(E127,'LISTADO ATM'!$A$2:$B$898,2,0)</f>
        <v>ATM Hipermercado Olé Ciudad Juan Bosch</v>
      </c>
      <c r="H127" s="96" t="str">
        <f>VLOOKUP(E127,VIP!$A$2:$O16508,7,FALSE)</f>
        <v>Si</v>
      </c>
      <c r="I127" s="96" t="str">
        <f>VLOOKUP(E127,VIP!$A$2:$O8473,8,FALSE)</f>
        <v>Si</v>
      </c>
      <c r="J127" s="96" t="str">
        <f>VLOOKUP(E127,VIP!$A$2:$O8423,8,FALSE)</f>
        <v>Si</v>
      </c>
      <c r="K127" s="96" t="str">
        <f>VLOOKUP(E127,VIP!$A$2:$O11997,6,0)</f>
        <v>NO</v>
      </c>
      <c r="L127" s="101" t="s">
        <v>2430</v>
      </c>
      <c r="M127" s="104" t="s">
        <v>2547</v>
      </c>
      <c r="N127" s="103" t="s">
        <v>2476</v>
      </c>
      <c r="O127" s="96" t="s">
        <v>2477</v>
      </c>
      <c r="P127" s="104"/>
      <c r="Q127" s="109">
        <v>44256.600717592592</v>
      </c>
    </row>
    <row r="128" spans="1:17" s="105" customFormat="1" ht="18" x14ac:dyDescent="0.25">
      <c r="A128" s="96" t="str">
        <f>VLOOKUP(E128,'LISTADO ATM'!$A$2:$C$899,3,0)</f>
        <v>DISTRITO NACIONAL</v>
      </c>
      <c r="B128" s="108" t="s">
        <v>2553</v>
      </c>
      <c r="C128" s="100">
        <v>44256.453414351854</v>
      </c>
      <c r="D128" s="96" t="s">
        <v>2487</v>
      </c>
      <c r="E128" s="106">
        <v>516</v>
      </c>
      <c r="F128" s="96" t="str">
        <f>VLOOKUP(E128,VIP!$A$2:$O11588,2,0)</f>
        <v>DRBR516</v>
      </c>
      <c r="G128" s="96" t="str">
        <f>VLOOKUP(E128,'LISTADO ATM'!$A$2:$B$898,2,0)</f>
        <v xml:space="preserve">ATM Oficina Gascue </v>
      </c>
      <c r="H128" s="96" t="str">
        <f>VLOOKUP(E128,VIP!$A$2:$O16509,7,FALSE)</f>
        <v>Si</v>
      </c>
      <c r="I128" s="96" t="str">
        <f>VLOOKUP(E128,VIP!$A$2:$O8474,8,FALSE)</f>
        <v>Si</v>
      </c>
      <c r="J128" s="96" t="str">
        <f>VLOOKUP(E128,VIP!$A$2:$O8424,8,FALSE)</f>
        <v>Si</v>
      </c>
      <c r="K128" s="96" t="str">
        <f>VLOOKUP(E128,VIP!$A$2:$O11998,6,0)</f>
        <v>SI</v>
      </c>
      <c r="L128" s="101" t="s">
        <v>2430</v>
      </c>
      <c r="M128" s="104" t="s">
        <v>2547</v>
      </c>
      <c r="N128" s="103" t="s">
        <v>2476</v>
      </c>
      <c r="O128" s="96" t="s">
        <v>2490</v>
      </c>
      <c r="P128" s="104"/>
      <c r="Q128" s="109">
        <v>44256.600717592592</v>
      </c>
    </row>
    <row r="129" spans="1:17" s="105" customFormat="1" ht="18" x14ac:dyDescent="0.25">
      <c r="A129" s="96" t="str">
        <f>VLOOKUP(E129,'LISTADO ATM'!$A$2:$C$899,3,0)</f>
        <v>DISTRITO NACIONAL</v>
      </c>
      <c r="B129" s="108" t="s">
        <v>2554</v>
      </c>
      <c r="C129" s="100">
        <v>44256.452187499999</v>
      </c>
      <c r="D129" s="96" t="s">
        <v>2472</v>
      </c>
      <c r="E129" s="106">
        <v>738</v>
      </c>
      <c r="F129" s="96" t="str">
        <f>VLOOKUP(E129,VIP!$A$2:$O11589,2,0)</f>
        <v>DRBR24S</v>
      </c>
      <c r="G129" s="96" t="str">
        <f>VLOOKUP(E129,'LISTADO ATM'!$A$2:$B$898,2,0)</f>
        <v xml:space="preserve">ATM Zona Franca Los Alcarrizos </v>
      </c>
      <c r="H129" s="96" t="str">
        <f>VLOOKUP(E129,VIP!$A$2:$O16510,7,FALSE)</f>
        <v>Si</v>
      </c>
      <c r="I129" s="96" t="str">
        <f>VLOOKUP(E129,VIP!$A$2:$O8475,8,FALSE)</f>
        <v>Si</v>
      </c>
      <c r="J129" s="96" t="str">
        <f>VLOOKUP(E129,VIP!$A$2:$O8425,8,FALSE)</f>
        <v>Si</v>
      </c>
      <c r="K129" s="96" t="str">
        <f>VLOOKUP(E129,VIP!$A$2:$O11999,6,0)</f>
        <v>NO</v>
      </c>
      <c r="L129" s="101" t="s">
        <v>2430</v>
      </c>
      <c r="M129" s="104" t="s">
        <v>2547</v>
      </c>
      <c r="N129" s="103" t="s">
        <v>2476</v>
      </c>
      <c r="O129" s="96" t="s">
        <v>2477</v>
      </c>
      <c r="P129" s="104"/>
      <c r="Q129" s="109">
        <v>44256.841990740744</v>
      </c>
    </row>
    <row r="130" spans="1:17" s="105" customFormat="1" ht="18" x14ac:dyDescent="0.25">
      <c r="A130" s="96" t="str">
        <f>VLOOKUP(E130,'LISTADO ATM'!$A$2:$C$899,3,0)</f>
        <v>DISTRITO NACIONAL</v>
      </c>
      <c r="B130" s="108" t="s">
        <v>2555</v>
      </c>
      <c r="C130" s="100">
        <v>44256.447557870371</v>
      </c>
      <c r="D130" s="96" t="s">
        <v>2189</v>
      </c>
      <c r="E130" s="106">
        <v>280</v>
      </c>
      <c r="F130" s="96" t="str">
        <f>VLOOKUP(E130,VIP!$A$2:$O11590,2,0)</f>
        <v>DRBR752</v>
      </c>
      <c r="G130" s="96" t="str">
        <f>VLOOKUP(E130,'LISTADO ATM'!$A$2:$B$898,2,0)</f>
        <v xml:space="preserve">ATM Cooperativa BR </v>
      </c>
      <c r="H130" s="96" t="str">
        <f>VLOOKUP(E130,VIP!$A$2:$O16511,7,FALSE)</f>
        <v>Si</v>
      </c>
      <c r="I130" s="96" t="str">
        <f>VLOOKUP(E130,VIP!$A$2:$O8476,8,FALSE)</f>
        <v>Si</v>
      </c>
      <c r="J130" s="96" t="str">
        <f>VLOOKUP(E130,VIP!$A$2:$O8426,8,FALSE)</f>
        <v>Si</v>
      </c>
      <c r="K130" s="96" t="str">
        <f>VLOOKUP(E130,VIP!$A$2:$O12000,6,0)</f>
        <v>NO</v>
      </c>
      <c r="L130" s="101" t="s">
        <v>2496</v>
      </c>
      <c r="M130" s="104" t="s">
        <v>2547</v>
      </c>
      <c r="N130" s="103" t="s">
        <v>2476</v>
      </c>
      <c r="O130" s="96" t="s">
        <v>2478</v>
      </c>
      <c r="P130" s="104"/>
      <c r="Q130" s="109">
        <v>44256.600717592592</v>
      </c>
    </row>
    <row r="131" spans="1:17" s="105" customFormat="1" ht="18" x14ac:dyDescent="0.25">
      <c r="A131" s="96" t="str">
        <f>VLOOKUP(E131,'LISTADO ATM'!$A$2:$C$899,3,0)</f>
        <v>ESTE</v>
      </c>
      <c r="B131" s="108" t="s">
        <v>2568</v>
      </c>
      <c r="C131" s="100">
        <v>44256.433657407404</v>
      </c>
      <c r="D131" s="96" t="s">
        <v>2487</v>
      </c>
      <c r="E131" s="106">
        <v>399</v>
      </c>
      <c r="F131" s="96" t="str">
        <f>VLOOKUP(E131,VIP!$A$2:$O11584,2,0)</f>
        <v>DRBR399</v>
      </c>
      <c r="G131" s="96" t="str">
        <f>VLOOKUP(E131,'LISTADO ATM'!$A$2:$B$898,2,0)</f>
        <v xml:space="preserve">ATM Oficina La Romana II </v>
      </c>
      <c r="H131" s="96" t="str">
        <f>VLOOKUP(E131,VIP!$A$2:$O16505,7,FALSE)</f>
        <v>Si</v>
      </c>
      <c r="I131" s="96" t="str">
        <f>VLOOKUP(E131,VIP!$A$2:$O8470,8,FALSE)</f>
        <v>Si</v>
      </c>
      <c r="J131" s="96" t="str">
        <f>VLOOKUP(E131,VIP!$A$2:$O8420,8,FALSE)</f>
        <v>Si</v>
      </c>
      <c r="K131" s="96" t="str">
        <f>VLOOKUP(E131,VIP!$A$2:$O11994,6,0)</f>
        <v>NO</v>
      </c>
      <c r="L131" s="101" t="s">
        <v>2586</v>
      </c>
      <c r="M131" s="104" t="s">
        <v>2547</v>
      </c>
      <c r="N131" s="111" t="s">
        <v>2538</v>
      </c>
      <c r="O131" s="96" t="s">
        <v>2583</v>
      </c>
      <c r="P131" s="104" t="s">
        <v>2588</v>
      </c>
      <c r="Q131" s="104" t="s">
        <v>2586</v>
      </c>
    </row>
    <row r="132" spans="1:17" s="105" customFormat="1" ht="18" x14ac:dyDescent="0.25">
      <c r="A132" s="96" t="str">
        <f>VLOOKUP(E132,'LISTADO ATM'!$A$2:$C$899,3,0)</f>
        <v>NORTE</v>
      </c>
      <c r="B132" s="108" t="s">
        <v>2569</v>
      </c>
      <c r="C132" s="100">
        <v>44256.431898148148</v>
      </c>
      <c r="D132" s="96" t="s">
        <v>2487</v>
      </c>
      <c r="E132" s="106">
        <v>138</v>
      </c>
      <c r="F132" s="96" t="str">
        <f>VLOOKUP(E132,VIP!$A$2:$O11585,2,0)</f>
        <v>DRBR138</v>
      </c>
      <c r="G132" s="96" t="str">
        <f>VLOOKUP(E132,'LISTADO ATM'!$A$2:$B$898,2,0)</f>
        <v xml:space="preserve">ATM UNP Fantino </v>
      </c>
      <c r="H132" s="96" t="str">
        <f>VLOOKUP(E132,VIP!$A$2:$O16506,7,FALSE)</f>
        <v>Si</v>
      </c>
      <c r="I132" s="96" t="str">
        <f>VLOOKUP(E132,VIP!$A$2:$O8471,8,FALSE)</f>
        <v>Si</v>
      </c>
      <c r="J132" s="96" t="str">
        <f>VLOOKUP(E132,VIP!$A$2:$O8421,8,FALSE)</f>
        <v>Si</v>
      </c>
      <c r="K132" s="96" t="str">
        <f>VLOOKUP(E132,VIP!$A$2:$O11995,6,0)</f>
        <v>NO</v>
      </c>
      <c r="L132" s="101" t="s">
        <v>2586</v>
      </c>
      <c r="M132" s="104" t="s">
        <v>2547</v>
      </c>
      <c r="N132" s="111" t="s">
        <v>2538</v>
      </c>
      <c r="O132" s="96" t="s">
        <v>2583</v>
      </c>
      <c r="P132" s="104" t="s">
        <v>2588</v>
      </c>
      <c r="Q132" s="104" t="s">
        <v>2586</v>
      </c>
    </row>
    <row r="133" spans="1:17" s="105" customFormat="1" ht="18" x14ac:dyDescent="0.25">
      <c r="A133" s="96" t="str">
        <f>VLOOKUP(E133,'LISTADO ATM'!$A$2:$C$899,3,0)</f>
        <v>ESTE</v>
      </c>
      <c r="B133" s="108" t="s">
        <v>2570</v>
      </c>
      <c r="C133" s="100">
        <v>44256.431875000002</v>
      </c>
      <c r="D133" s="96" t="s">
        <v>2487</v>
      </c>
      <c r="E133" s="106">
        <v>609</v>
      </c>
      <c r="F133" s="96" t="str">
        <f>VLOOKUP(E133,VIP!$A$2:$O11586,2,0)</f>
        <v>DRBR120</v>
      </c>
      <c r="G133" s="96" t="str">
        <f>VLOOKUP(E133,'LISTADO ATM'!$A$2:$B$898,2,0)</f>
        <v xml:space="preserve">ATM S/M Jumbo (San Pedro) </v>
      </c>
      <c r="H133" s="96" t="str">
        <f>VLOOKUP(E133,VIP!$A$2:$O16507,7,FALSE)</f>
        <v>Si</v>
      </c>
      <c r="I133" s="96" t="str">
        <f>VLOOKUP(E133,VIP!$A$2:$O8472,8,FALSE)</f>
        <v>Si</v>
      </c>
      <c r="J133" s="96" t="str">
        <f>VLOOKUP(E133,VIP!$A$2:$O8422,8,FALSE)</f>
        <v>Si</v>
      </c>
      <c r="K133" s="96" t="str">
        <f>VLOOKUP(E133,VIP!$A$2:$O11996,6,0)</f>
        <v>NO</v>
      </c>
      <c r="L133" s="101" t="s">
        <v>2586</v>
      </c>
      <c r="M133" s="104" t="s">
        <v>2547</v>
      </c>
      <c r="N133" s="111" t="s">
        <v>2538</v>
      </c>
      <c r="O133" s="96" t="s">
        <v>2584</v>
      </c>
      <c r="P133" s="104" t="s">
        <v>2588</v>
      </c>
      <c r="Q133" s="104" t="s">
        <v>2586</v>
      </c>
    </row>
    <row r="134" spans="1:17" s="105" customFormat="1" ht="18" x14ac:dyDescent="0.25">
      <c r="A134" s="96" t="str">
        <f>VLOOKUP(E134,'LISTADO ATM'!$A$2:$C$899,3,0)</f>
        <v>NORTE</v>
      </c>
      <c r="B134" s="108" t="s">
        <v>2556</v>
      </c>
      <c r="C134" s="100">
        <v>44256.431238425925</v>
      </c>
      <c r="D134" s="96" t="s">
        <v>2190</v>
      </c>
      <c r="E134" s="106">
        <v>520</v>
      </c>
      <c r="F134" s="96" t="str">
        <f>VLOOKUP(E134,VIP!$A$2:$O11591,2,0)</f>
        <v>DRBR520</v>
      </c>
      <c r="G134" s="96" t="str">
        <f>VLOOKUP(E134,'LISTADO ATM'!$A$2:$B$898,2,0)</f>
        <v xml:space="preserve">ATM Cooperativa Navarrete (COOPNAVA) </v>
      </c>
      <c r="H134" s="96" t="str">
        <f>VLOOKUP(E134,VIP!$A$2:$O16512,7,FALSE)</f>
        <v>Si</v>
      </c>
      <c r="I134" s="96" t="str">
        <f>VLOOKUP(E134,VIP!$A$2:$O8477,8,FALSE)</f>
        <v>Si</v>
      </c>
      <c r="J134" s="96" t="str">
        <f>VLOOKUP(E134,VIP!$A$2:$O8427,8,FALSE)</f>
        <v>Si</v>
      </c>
      <c r="K134" s="96" t="str">
        <f>VLOOKUP(E134,VIP!$A$2:$O12001,6,0)</f>
        <v>NO</v>
      </c>
      <c r="L134" s="101" t="s">
        <v>2496</v>
      </c>
      <c r="M134" s="104" t="s">
        <v>2547</v>
      </c>
      <c r="N134" s="103" t="s">
        <v>2476</v>
      </c>
      <c r="O134" s="96" t="s">
        <v>2497</v>
      </c>
      <c r="P134" s="104"/>
      <c r="Q134" s="109">
        <v>44256.600717592592</v>
      </c>
    </row>
    <row r="135" spans="1:17" s="105" customFormat="1" ht="18" x14ac:dyDescent="0.25">
      <c r="A135" s="96" t="str">
        <f>VLOOKUP(E135,'LISTADO ATM'!$A$2:$C$899,3,0)</f>
        <v>NORTE</v>
      </c>
      <c r="B135" s="108" t="s">
        <v>2571</v>
      </c>
      <c r="C135" s="100">
        <v>44256.430208333331</v>
      </c>
      <c r="D135" s="96" t="s">
        <v>2487</v>
      </c>
      <c r="E135" s="106">
        <v>954</v>
      </c>
      <c r="F135" s="96" t="str">
        <f>VLOOKUP(E135,VIP!$A$2:$O11587,2,0)</f>
        <v>DRBR954</v>
      </c>
      <c r="G135" s="96" t="str">
        <f>VLOOKUP(E135,'LISTADO ATM'!$A$2:$B$898,2,0)</f>
        <v xml:space="preserve">ATM LAESA Pimentel </v>
      </c>
      <c r="H135" s="96" t="str">
        <f>VLOOKUP(E135,VIP!$A$2:$O16508,7,FALSE)</f>
        <v>Si</v>
      </c>
      <c r="I135" s="96" t="str">
        <f>VLOOKUP(E135,VIP!$A$2:$O8473,8,FALSE)</f>
        <v>Si</v>
      </c>
      <c r="J135" s="96" t="str">
        <f>VLOOKUP(E135,VIP!$A$2:$O8423,8,FALSE)</f>
        <v>Si</v>
      </c>
      <c r="K135" s="96" t="str">
        <f>VLOOKUP(E135,VIP!$A$2:$O11997,6,0)</f>
        <v>NO</v>
      </c>
      <c r="L135" s="101" t="s">
        <v>2586</v>
      </c>
      <c r="M135" s="104" t="s">
        <v>2547</v>
      </c>
      <c r="N135" s="111" t="s">
        <v>2538</v>
      </c>
      <c r="O135" s="96" t="s">
        <v>2583</v>
      </c>
      <c r="P135" s="104" t="s">
        <v>2588</v>
      </c>
      <c r="Q135" s="104" t="s">
        <v>2586</v>
      </c>
    </row>
    <row r="136" spans="1:17" s="105" customFormat="1" ht="18" x14ac:dyDescent="0.25">
      <c r="A136" s="96" t="str">
        <f>VLOOKUP(E136,'LISTADO ATM'!$A$2:$C$899,3,0)</f>
        <v>DISTRITO NACIONAL</v>
      </c>
      <c r="B136" s="108" t="s">
        <v>2572</v>
      </c>
      <c r="C136" s="100">
        <v>44256.428842592592</v>
      </c>
      <c r="D136" s="96" t="s">
        <v>2487</v>
      </c>
      <c r="E136" s="106">
        <v>18</v>
      </c>
      <c r="F136" s="96" t="str">
        <f>VLOOKUP(E136,VIP!$A$2:$O11588,2,0)</f>
        <v>DRBR018</v>
      </c>
      <c r="G136" s="96" t="str">
        <f>VLOOKUP(E136,'LISTADO ATM'!$A$2:$B$898,2,0)</f>
        <v xml:space="preserve">ATM Oficina Haina Occidental I </v>
      </c>
      <c r="H136" s="96" t="str">
        <f>VLOOKUP(E136,VIP!$A$2:$O16509,7,FALSE)</f>
        <v>Si</v>
      </c>
      <c r="I136" s="96" t="str">
        <f>VLOOKUP(E136,VIP!$A$2:$O8474,8,FALSE)</f>
        <v>Si</v>
      </c>
      <c r="J136" s="96" t="str">
        <f>VLOOKUP(E136,VIP!$A$2:$O8424,8,FALSE)</f>
        <v>Si</v>
      </c>
      <c r="K136" s="96" t="str">
        <f>VLOOKUP(E136,VIP!$A$2:$O11998,6,0)</f>
        <v>SI</v>
      </c>
      <c r="L136" s="101" t="s">
        <v>2586</v>
      </c>
      <c r="M136" s="104" t="s">
        <v>2547</v>
      </c>
      <c r="N136" s="111" t="s">
        <v>2538</v>
      </c>
      <c r="O136" s="96" t="s">
        <v>2583</v>
      </c>
      <c r="P136" s="104" t="s">
        <v>2588</v>
      </c>
      <c r="Q136" s="104" t="s">
        <v>2586</v>
      </c>
    </row>
    <row r="137" spans="1:17" s="105" customFormat="1" ht="18" x14ac:dyDescent="0.25">
      <c r="A137" s="96" t="str">
        <f>VLOOKUP(E137,'LISTADO ATM'!$A$2:$C$899,3,0)</f>
        <v>DISTRITO NACIONAL</v>
      </c>
      <c r="B137" s="108" t="s">
        <v>2557</v>
      </c>
      <c r="C137" s="100">
        <v>44256.427800925929</v>
      </c>
      <c r="D137" s="96" t="s">
        <v>2472</v>
      </c>
      <c r="E137" s="106">
        <v>318</v>
      </c>
      <c r="F137" s="96" t="str">
        <f>VLOOKUP(E137,VIP!$A$2:$O11592,2,0)</f>
        <v>DRBR318</v>
      </c>
      <c r="G137" s="96" t="str">
        <f>VLOOKUP(E137,'LISTADO ATM'!$A$2:$B$898,2,0)</f>
        <v>ATM Autoservicio Lope de Vega</v>
      </c>
      <c r="H137" s="96" t="str">
        <f>VLOOKUP(E137,VIP!$A$2:$O16513,7,FALSE)</f>
        <v>Si</v>
      </c>
      <c r="I137" s="96" t="str">
        <f>VLOOKUP(E137,VIP!$A$2:$O8478,8,FALSE)</f>
        <v>Si</v>
      </c>
      <c r="J137" s="96" t="str">
        <f>VLOOKUP(E137,VIP!$A$2:$O8428,8,FALSE)</f>
        <v>Si</v>
      </c>
      <c r="K137" s="96" t="str">
        <f>VLOOKUP(E137,VIP!$A$2:$O12002,6,0)</f>
        <v>NO</v>
      </c>
      <c r="L137" s="101" t="s">
        <v>2567</v>
      </c>
      <c r="M137" s="104" t="s">
        <v>2547</v>
      </c>
      <c r="N137" s="103" t="s">
        <v>2476</v>
      </c>
      <c r="O137" s="96" t="s">
        <v>2477</v>
      </c>
      <c r="P137" s="104"/>
      <c r="Q137" s="109">
        <v>44256.84547453704</v>
      </c>
    </row>
    <row r="138" spans="1:17" s="105" customFormat="1" ht="18" x14ac:dyDescent="0.25">
      <c r="A138" s="96" t="str">
        <f>VLOOKUP(E138,'LISTADO ATM'!$A$2:$C$899,3,0)</f>
        <v>ESTE</v>
      </c>
      <c r="B138" s="108" t="s">
        <v>2573</v>
      </c>
      <c r="C138" s="100">
        <v>44256.426539351851</v>
      </c>
      <c r="D138" s="96" t="s">
        <v>2487</v>
      </c>
      <c r="E138" s="106">
        <v>217</v>
      </c>
      <c r="F138" s="96" t="str">
        <f>VLOOKUP(E138,VIP!$A$2:$O11589,2,0)</f>
        <v>DRBR217</v>
      </c>
      <c r="G138" s="96" t="str">
        <f>VLOOKUP(E138,'LISTADO ATM'!$A$2:$B$898,2,0)</f>
        <v xml:space="preserve">ATM Oficina Bávaro </v>
      </c>
      <c r="H138" s="96" t="str">
        <f>VLOOKUP(E138,VIP!$A$2:$O16510,7,FALSE)</f>
        <v>Si</v>
      </c>
      <c r="I138" s="96" t="str">
        <f>VLOOKUP(E138,VIP!$A$2:$O8475,8,FALSE)</f>
        <v>Si</v>
      </c>
      <c r="J138" s="96" t="str">
        <f>VLOOKUP(E138,VIP!$A$2:$O8425,8,FALSE)</f>
        <v>Si</v>
      </c>
      <c r="K138" s="96" t="str">
        <f>VLOOKUP(E138,VIP!$A$2:$O11999,6,0)</f>
        <v>NO</v>
      </c>
      <c r="L138" s="101" t="s">
        <v>2586</v>
      </c>
      <c r="M138" s="104" t="s">
        <v>2547</v>
      </c>
      <c r="N138" s="111" t="s">
        <v>2538</v>
      </c>
      <c r="O138" s="96" t="s">
        <v>2583</v>
      </c>
      <c r="P138" s="104" t="s">
        <v>2588</v>
      </c>
      <c r="Q138" s="104" t="s">
        <v>2586</v>
      </c>
    </row>
    <row r="139" spans="1:17" s="105" customFormat="1" ht="18" x14ac:dyDescent="0.25">
      <c r="A139" s="96" t="str">
        <f>VLOOKUP(E139,'LISTADO ATM'!$A$2:$C$899,3,0)</f>
        <v>DISTRITO NACIONAL</v>
      </c>
      <c r="B139" s="108" t="s">
        <v>2574</v>
      </c>
      <c r="C139" s="100">
        <v>44256.423368055555</v>
      </c>
      <c r="D139" s="96" t="s">
        <v>2487</v>
      </c>
      <c r="E139" s="106">
        <v>588</v>
      </c>
      <c r="F139" s="96" t="str">
        <f>VLOOKUP(E139,VIP!$A$2:$O11590,2,0)</f>
        <v>DRBR01O</v>
      </c>
      <c r="G139" s="96" t="str">
        <f>VLOOKUP(E139,'LISTADO ATM'!$A$2:$B$898,2,0)</f>
        <v xml:space="preserve">ATM INAVI </v>
      </c>
      <c r="H139" s="96" t="str">
        <f>VLOOKUP(E139,VIP!$A$2:$O16511,7,FALSE)</f>
        <v>Si</v>
      </c>
      <c r="I139" s="96" t="str">
        <f>VLOOKUP(E139,VIP!$A$2:$O8476,8,FALSE)</f>
        <v>Si</v>
      </c>
      <c r="J139" s="96" t="str">
        <f>VLOOKUP(E139,VIP!$A$2:$O8426,8,FALSE)</f>
        <v>Si</v>
      </c>
      <c r="K139" s="96" t="str">
        <f>VLOOKUP(E139,VIP!$A$2:$O12000,6,0)</f>
        <v>NO</v>
      </c>
      <c r="L139" s="101" t="s">
        <v>2586</v>
      </c>
      <c r="M139" s="104" t="s">
        <v>2547</v>
      </c>
      <c r="N139" s="111" t="s">
        <v>2538</v>
      </c>
      <c r="O139" s="96" t="s">
        <v>2584</v>
      </c>
      <c r="P139" s="104" t="s">
        <v>2588</v>
      </c>
      <c r="Q139" s="104" t="s">
        <v>2586</v>
      </c>
    </row>
    <row r="140" spans="1:17" ht="18" x14ac:dyDescent="0.25">
      <c r="A140" s="96" t="str">
        <f>VLOOKUP(E140,'LISTADO ATM'!$A$2:$C$899,3,0)</f>
        <v>ESTE</v>
      </c>
      <c r="B140" s="108" t="s">
        <v>2558</v>
      </c>
      <c r="C140" s="100">
        <v>44256.420486111114</v>
      </c>
      <c r="D140" s="96" t="s">
        <v>2189</v>
      </c>
      <c r="E140" s="106">
        <v>429</v>
      </c>
      <c r="F140" s="96" t="str">
        <f>VLOOKUP(E140,VIP!$A$2:$O11593,2,0)</f>
        <v>DRBR429</v>
      </c>
      <c r="G140" s="96" t="str">
        <f>VLOOKUP(E140,'LISTADO ATM'!$A$2:$B$898,2,0)</f>
        <v xml:space="preserve">ATM Oficina Jumbo La Romana </v>
      </c>
      <c r="H140" s="96" t="str">
        <f>VLOOKUP(E140,VIP!$A$2:$O16514,7,FALSE)</f>
        <v>Si</v>
      </c>
      <c r="I140" s="96" t="str">
        <f>VLOOKUP(E140,VIP!$A$2:$O8479,8,FALSE)</f>
        <v>Si</v>
      </c>
      <c r="J140" s="96" t="str">
        <f>VLOOKUP(E140,VIP!$A$2:$O8429,8,FALSE)</f>
        <v>Si</v>
      </c>
      <c r="K140" s="96" t="str">
        <f>VLOOKUP(E140,VIP!$A$2:$O12003,6,0)</f>
        <v>NO</v>
      </c>
      <c r="L140" s="101" t="s">
        <v>2228</v>
      </c>
      <c r="M140" s="104" t="s">
        <v>2547</v>
      </c>
      <c r="N140" s="103" t="s">
        <v>2476</v>
      </c>
      <c r="O140" s="96" t="s">
        <v>2478</v>
      </c>
      <c r="P140" s="104"/>
      <c r="Q140" s="109">
        <v>44256.600717592592</v>
      </c>
    </row>
    <row r="141" spans="1:17" ht="18" x14ac:dyDescent="0.25">
      <c r="A141" s="96" t="str">
        <f>VLOOKUP(E141,'LISTADO ATM'!$A$2:$C$899,3,0)</f>
        <v>DISTRITO NACIONAL</v>
      </c>
      <c r="B141" s="108" t="s">
        <v>2559</v>
      </c>
      <c r="C141" s="100">
        <v>44256.420069444444</v>
      </c>
      <c r="D141" s="96" t="s">
        <v>2189</v>
      </c>
      <c r="E141" s="106">
        <v>160</v>
      </c>
      <c r="F141" s="96" t="str">
        <f>VLOOKUP(E141,VIP!$A$2:$O11594,2,0)</f>
        <v>DRBR160</v>
      </c>
      <c r="G141" s="96" t="str">
        <f>VLOOKUP(E141,'LISTADO ATM'!$A$2:$B$898,2,0)</f>
        <v xml:space="preserve">ATM Oficina Herrera </v>
      </c>
      <c r="H141" s="96" t="str">
        <f>VLOOKUP(E141,VIP!$A$2:$O16515,7,FALSE)</f>
        <v>Si</v>
      </c>
      <c r="I141" s="96" t="str">
        <f>VLOOKUP(E141,VIP!$A$2:$O8480,8,FALSE)</f>
        <v>Si</v>
      </c>
      <c r="J141" s="96" t="str">
        <f>VLOOKUP(E141,VIP!$A$2:$O8430,8,FALSE)</f>
        <v>Si</v>
      </c>
      <c r="K141" s="96" t="str">
        <f>VLOOKUP(E141,VIP!$A$2:$O12004,6,0)</f>
        <v>NO</v>
      </c>
      <c r="L141" s="101" t="s">
        <v>2228</v>
      </c>
      <c r="M141" s="104" t="s">
        <v>2547</v>
      </c>
      <c r="N141" s="103" t="s">
        <v>2476</v>
      </c>
      <c r="O141" s="96" t="s">
        <v>2478</v>
      </c>
      <c r="P141" s="104"/>
      <c r="Q141" s="109">
        <v>44256.600717592592</v>
      </c>
    </row>
    <row r="142" spans="1:17" ht="18" x14ac:dyDescent="0.25">
      <c r="A142" s="96" t="str">
        <f>VLOOKUP(E142,'LISTADO ATM'!$A$2:$C$899,3,0)</f>
        <v>NORTE</v>
      </c>
      <c r="B142" s="108" t="s">
        <v>2560</v>
      </c>
      <c r="C142" s="100">
        <v>44256.419571759259</v>
      </c>
      <c r="D142" s="96" t="s">
        <v>2190</v>
      </c>
      <c r="E142" s="106">
        <v>4</v>
      </c>
      <c r="F142" s="96" t="str">
        <f>VLOOKUP(E142,VIP!$A$2:$O11595,2,0)</f>
        <v>DRBR004</v>
      </c>
      <c r="G142" s="96" t="str">
        <f>VLOOKUP(E142,'LISTADO ATM'!$A$2:$B$898,2,0)</f>
        <v>ATM Avenida Rivas</v>
      </c>
      <c r="H142" s="96" t="str">
        <f>VLOOKUP(E142,VIP!$A$2:$O16516,7,FALSE)</f>
        <v>Si</v>
      </c>
      <c r="I142" s="96" t="str">
        <f>VLOOKUP(E142,VIP!$A$2:$O8481,8,FALSE)</f>
        <v>Si</v>
      </c>
      <c r="J142" s="96" t="str">
        <f>VLOOKUP(E142,VIP!$A$2:$O8431,8,FALSE)</f>
        <v>Si</v>
      </c>
      <c r="K142" s="96" t="str">
        <f>VLOOKUP(E142,VIP!$A$2:$O12005,6,0)</f>
        <v>NO</v>
      </c>
      <c r="L142" s="101" t="s">
        <v>2228</v>
      </c>
      <c r="M142" s="104" t="s">
        <v>2547</v>
      </c>
      <c r="N142" s="103" t="s">
        <v>2476</v>
      </c>
      <c r="O142" s="96" t="s">
        <v>2497</v>
      </c>
      <c r="P142" s="104"/>
      <c r="Q142" s="109">
        <v>44256.600717592592</v>
      </c>
    </row>
    <row r="143" spans="1:17" ht="18" x14ac:dyDescent="0.25">
      <c r="A143" s="96" t="str">
        <f>VLOOKUP(E143,'LISTADO ATM'!$A$2:$C$899,3,0)</f>
        <v>DISTRITO NACIONAL</v>
      </c>
      <c r="B143" s="108" t="s">
        <v>2575</v>
      </c>
      <c r="C143" s="100">
        <v>44256.419444444444</v>
      </c>
      <c r="D143" s="96" t="s">
        <v>2487</v>
      </c>
      <c r="E143" s="106">
        <v>272</v>
      </c>
      <c r="F143" s="96" t="str">
        <f>VLOOKUP(E143,VIP!$A$2:$O11591,2,0)</f>
        <v>DRBR272</v>
      </c>
      <c r="G143" s="96" t="str">
        <f>VLOOKUP(E143,'LISTADO ATM'!$A$2:$B$898,2,0)</f>
        <v xml:space="preserve">ATM Cámara de Diputados </v>
      </c>
      <c r="H143" s="96" t="str">
        <f>VLOOKUP(E143,VIP!$A$2:$O16512,7,FALSE)</f>
        <v>Si</v>
      </c>
      <c r="I143" s="96" t="str">
        <f>VLOOKUP(E143,VIP!$A$2:$O8477,8,FALSE)</f>
        <v>Si</v>
      </c>
      <c r="J143" s="96" t="str">
        <f>VLOOKUP(E143,VIP!$A$2:$O8427,8,FALSE)</f>
        <v>Si</v>
      </c>
      <c r="K143" s="96" t="str">
        <f>VLOOKUP(E143,VIP!$A$2:$O12001,6,0)</f>
        <v>NO</v>
      </c>
      <c r="L143" s="101" t="s">
        <v>2586</v>
      </c>
      <c r="M143" s="104" t="s">
        <v>2547</v>
      </c>
      <c r="N143" s="111" t="s">
        <v>2538</v>
      </c>
      <c r="O143" s="96" t="s">
        <v>2585</v>
      </c>
      <c r="P143" s="104" t="s">
        <v>2588</v>
      </c>
      <c r="Q143" s="104" t="s">
        <v>2586</v>
      </c>
    </row>
    <row r="144" spans="1:17" ht="18" x14ac:dyDescent="0.25">
      <c r="A144" s="96" t="str">
        <f>VLOOKUP(E144,'LISTADO ATM'!$A$2:$C$899,3,0)</f>
        <v>ESTE</v>
      </c>
      <c r="B144" s="108" t="s">
        <v>2561</v>
      </c>
      <c r="C144" s="100">
        <v>44256.418020833335</v>
      </c>
      <c r="D144" s="96" t="s">
        <v>2189</v>
      </c>
      <c r="E144" s="106">
        <v>345</v>
      </c>
      <c r="F144" s="96" t="e">
        <f>VLOOKUP(E144,VIP!$A$2:$O11596,2,0)</f>
        <v>#N/A</v>
      </c>
      <c r="G144" s="96" t="str">
        <f>VLOOKUP(E144,'LISTADO ATM'!$A$2:$B$898,2,0)</f>
        <v>ATM Oficina Yamasá  II</v>
      </c>
      <c r="H144" s="96" t="e">
        <f>VLOOKUP(E144,VIP!$A$2:$O16517,7,FALSE)</f>
        <v>#N/A</v>
      </c>
      <c r="I144" s="96" t="e">
        <f>VLOOKUP(E144,VIP!$A$2:$O8482,8,FALSE)</f>
        <v>#N/A</v>
      </c>
      <c r="J144" s="96" t="e">
        <f>VLOOKUP(E144,VIP!$A$2:$O8432,8,FALSE)</f>
        <v>#N/A</v>
      </c>
      <c r="K144" s="96" t="e">
        <f>VLOOKUP(E144,VIP!$A$2:$O12006,6,0)</f>
        <v>#N/A</v>
      </c>
      <c r="L144" s="101" t="s">
        <v>2228</v>
      </c>
      <c r="M144" s="104" t="s">
        <v>2547</v>
      </c>
      <c r="N144" s="103" t="s">
        <v>2476</v>
      </c>
      <c r="O144" s="96" t="s">
        <v>2478</v>
      </c>
      <c r="P144" s="104"/>
      <c r="Q144" s="109">
        <v>44256.600717592592</v>
      </c>
    </row>
    <row r="145" spans="1:17" ht="18" x14ac:dyDescent="0.25">
      <c r="A145" s="96" t="str">
        <f>VLOOKUP(E145,'LISTADO ATM'!$A$2:$C$899,3,0)</f>
        <v>NORTE</v>
      </c>
      <c r="B145" s="108" t="s">
        <v>2562</v>
      </c>
      <c r="C145" s="100">
        <v>44256.417511574073</v>
      </c>
      <c r="D145" s="96" t="s">
        <v>2190</v>
      </c>
      <c r="E145" s="106">
        <v>501</v>
      </c>
      <c r="F145" s="96" t="str">
        <f>VLOOKUP(E145,VIP!$A$2:$O11597,2,0)</f>
        <v>DRBR501</v>
      </c>
      <c r="G145" s="96" t="str">
        <f>VLOOKUP(E145,'LISTADO ATM'!$A$2:$B$898,2,0)</f>
        <v xml:space="preserve">ATM UNP La Canela </v>
      </c>
      <c r="H145" s="96" t="str">
        <f>VLOOKUP(E145,VIP!$A$2:$O16518,7,FALSE)</f>
        <v>Si</v>
      </c>
      <c r="I145" s="96" t="str">
        <f>VLOOKUP(E145,VIP!$A$2:$O8483,8,FALSE)</f>
        <v>Si</v>
      </c>
      <c r="J145" s="96" t="str">
        <f>VLOOKUP(E145,VIP!$A$2:$O8433,8,FALSE)</f>
        <v>Si</v>
      </c>
      <c r="K145" s="96" t="str">
        <f>VLOOKUP(E145,VIP!$A$2:$O12007,6,0)</f>
        <v>NO</v>
      </c>
      <c r="L145" s="101" t="s">
        <v>2228</v>
      </c>
      <c r="M145" s="104" t="s">
        <v>2547</v>
      </c>
      <c r="N145" s="103" t="s">
        <v>2476</v>
      </c>
      <c r="O145" s="96" t="s">
        <v>2497</v>
      </c>
      <c r="P145" s="104"/>
      <c r="Q145" s="109">
        <v>44256.839317129627</v>
      </c>
    </row>
    <row r="146" spans="1:17" ht="18" x14ac:dyDescent="0.25">
      <c r="A146" s="96" t="str">
        <f>VLOOKUP(E146,'LISTADO ATM'!$A$2:$C$899,3,0)</f>
        <v>DISTRITO NACIONAL</v>
      </c>
      <c r="B146" s="108" t="s">
        <v>2576</v>
      </c>
      <c r="C146" s="100">
        <v>44256.416412037041</v>
      </c>
      <c r="D146" s="96" t="s">
        <v>2487</v>
      </c>
      <c r="E146" s="106">
        <v>812</v>
      </c>
      <c r="F146" s="96" t="str">
        <f>VLOOKUP(E146,VIP!$A$2:$O11592,2,0)</f>
        <v>DRBR812</v>
      </c>
      <c r="G146" s="96" t="str">
        <f>VLOOKUP(E146,'LISTADO ATM'!$A$2:$B$898,2,0)</f>
        <v xml:space="preserve">ATM Canasta del Pueblo </v>
      </c>
      <c r="H146" s="96" t="str">
        <f>VLOOKUP(E146,VIP!$A$2:$O16513,7,FALSE)</f>
        <v>Si</v>
      </c>
      <c r="I146" s="96" t="str">
        <f>VLOOKUP(E146,VIP!$A$2:$O8478,8,FALSE)</f>
        <v>Si</v>
      </c>
      <c r="J146" s="96" t="str">
        <f>VLOOKUP(E146,VIP!$A$2:$O8428,8,FALSE)</f>
        <v>Si</v>
      </c>
      <c r="K146" s="96" t="str">
        <f>VLOOKUP(E146,VIP!$A$2:$O12002,6,0)</f>
        <v>NO</v>
      </c>
      <c r="L146" s="101" t="s">
        <v>2586</v>
      </c>
      <c r="M146" s="104" t="s">
        <v>2547</v>
      </c>
      <c r="N146" s="111" t="s">
        <v>2538</v>
      </c>
      <c r="O146" s="96" t="s">
        <v>2490</v>
      </c>
      <c r="P146" s="104" t="s">
        <v>2588</v>
      </c>
      <c r="Q146" s="104" t="s">
        <v>2586</v>
      </c>
    </row>
    <row r="147" spans="1:17" ht="18" x14ac:dyDescent="0.25">
      <c r="A147" s="96" t="str">
        <f>VLOOKUP(E147,'LISTADO ATM'!$A$2:$C$899,3,0)</f>
        <v>SUR</v>
      </c>
      <c r="B147" s="108" t="s">
        <v>2577</v>
      </c>
      <c r="C147" s="100">
        <v>44256.415358796294</v>
      </c>
      <c r="D147" s="96" t="s">
        <v>2487</v>
      </c>
      <c r="E147" s="106">
        <v>616</v>
      </c>
      <c r="F147" s="96" t="str">
        <f>VLOOKUP(E147,VIP!$A$2:$O11593,2,0)</f>
        <v>DRBR187</v>
      </c>
      <c r="G147" s="96" t="str">
        <f>VLOOKUP(E147,'LISTADO ATM'!$A$2:$B$898,2,0)</f>
        <v xml:space="preserve">ATM 5ta. Brigada Barahona </v>
      </c>
      <c r="H147" s="96" t="str">
        <f>VLOOKUP(E147,VIP!$A$2:$O16514,7,FALSE)</f>
        <v>Si</v>
      </c>
      <c r="I147" s="96" t="str">
        <f>VLOOKUP(E147,VIP!$A$2:$O8479,8,FALSE)</f>
        <v>Si</v>
      </c>
      <c r="J147" s="96" t="str">
        <f>VLOOKUP(E147,VIP!$A$2:$O8429,8,FALSE)</f>
        <v>Si</v>
      </c>
      <c r="K147" s="96" t="str">
        <f>VLOOKUP(E147,VIP!$A$2:$O12003,6,0)</f>
        <v>NO</v>
      </c>
      <c r="L147" s="101" t="s">
        <v>2586</v>
      </c>
      <c r="M147" s="104" t="s">
        <v>2547</v>
      </c>
      <c r="N147" s="111" t="s">
        <v>2538</v>
      </c>
      <c r="O147" s="96" t="s">
        <v>2490</v>
      </c>
      <c r="P147" s="104" t="s">
        <v>2588</v>
      </c>
      <c r="Q147" s="104" t="s">
        <v>2586</v>
      </c>
    </row>
    <row r="148" spans="1:17" ht="18" x14ac:dyDescent="0.25">
      <c r="A148" s="96" t="str">
        <f>VLOOKUP(E148,'LISTADO ATM'!$A$2:$C$899,3,0)</f>
        <v>DISTRITO NACIONAL</v>
      </c>
      <c r="B148" s="108" t="s">
        <v>2578</v>
      </c>
      <c r="C148" s="100">
        <v>44256.414120370369</v>
      </c>
      <c r="D148" s="96" t="s">
        <v>2487</v>
      </c>
      <c r="E148" s="106">
        <v>139</v>
      </c>
      <c r="F148" s="96" t="str">
        <f>VLOOKUP(E148,VIP!$A$2:$O11594,2,0)</f>
        <v>DRBR139</v>
      </c>
      <c r="G148" s="96" t="str">
        <f>VLOOKUP(E148,'LISTADO ATM'!$A$2:$B$898,2,0)</f>
        <v xml:space="preserve">ATM Oficina Plaza Lama Zona Oriental I </v>
      </c>
      <c r="H148" s="96" t="str">
        <f>VLOOKUP(E148,VIP!$A$2:$O16515,7,FALSE)</f>
        <v>Si</v>
      </c>
      <c r="I148" s="96" t="str">
        <f>VLOOKUP(E148,VIP!$A$2:$O8480,8,FALSE)</f>
        <v>Si</v>
      </c>
      <c r="J148" s="96" t="str">
        <f>VLOOKUP(E148,VIP!$A$2:$O8430,8,FALSE)</f>
        <v>Si</v>
      </c>
      <c r="K148" s="96" t="str">
        <f>VLOOKUP(E148,VIP!$A$2:$O12004,6,0)</f>
        <v>NO</v>
      </c>
      <c r="L148" s="101" t="s">
        <v>2586</v>
      </c>
      <c r="M148" s="104" t="s">
        <v>2547</v>
      </c>
      <c r="N148" s="111" t="s">
        <v>2538</v>
      </c>
      <c r="O148" s="96" t="s">
        <v>2490</v>
      </c>
      <c r="P148" s="104" t="s">
        <v>2588</v>
      </c>
      <c r="Q148" s="104" t="s">
        <v>2586</v>
      </c>
    </row>
    <row r="149" spans="1:17" ht="18" x14ac:dyDescent="0.25">
      <c r="A149" s="96" t="str">
        <f>VLOOKUP(E149,'LISTADO ATM'!$A$2:$C$899,3,0)</f>
        <v>NORTE</v>
      </c>
      <c r="B149" s="108" t="s">
        <v>2579</v>
      </c>
      <c r="C149" s="100">
        <v>44256.412314814814</v>
      </c>
      <c r="D149" s="96" t="s">
        <v>2487</v>
      </c>
      <c r="E149" s="106">
        <v>756</v>
      </c>
      <c r="F149" s="96" t="str">
        <f>VLOOKUP(E149,VIP!$A$2:$O11595,2,0)</f>
        <v>DRBR756</v>
      </c>
      <c r="G149" s="96" t="str">
        <f>VLOOKUP(E149,'LISTADO ATM'!$A$2:$B$898,2,0)</f>
        <v xml:space="preserve">ATM UNP Villa La Mata (Cotuí) </v>
      </c>
      <c r="H149" s="96" t="str">
        <f>VLOOKUP(E149,VIP!$A$2:$O16516,7,FALSE)</f>
        <v>Si</v>
      </c>
      <c r="I149" s="96" t="str">
        <f>VLOOKUP(E149,VIP!$A$2:$O8481,8,FALSE)</f>
        <v>Si</v>
      </c>
      <c r="J149" s="96" t="str">
        <f>VLOOKUP(E149,VIP!$A$2:$O8431,8,FALSE)</f>
        <v>Si</v>
      </c>
      <c r="K149" s="96" t="str">
        <f>VLOOKUP(E149,VIP!$A$2:$O12005,6,0)</f>
        <v>NO</v>
      </c>
      <c r="L149" s="101" t="s">
        <v>2587</v>
      </c>
      <c r="M149" s="104" t="s">
        <v>2547</v>
      </c>
      <c r="N149" s="111" t="s">
        <v>2538</v>
      </c>
      <c r="O149" s="96" t="s">
        <v>2490</v>
      </c>
      <c r="P149" s="104" t="s">
        <v>2589</v>
      </c>
      <c r="Q149" s="104" t="s">
        <v>2587</v>
      </c>
    </row>
    <row r="150" spans="1:17" ht="18" x14ac:dyDescent="0.25">
      <c r="A150" s="96" t="str">
        <f>VLOOKUP(E150,'LISTADO ATM'!$A$2:$C$899,3,0)</f>
        <v>DISTRITO NACIONAL</v>
      </c>
      <c r="B150" s="108" t="s">
        <v>2580</v>
      </c>
      <c r="C150" s="100">
        <v>44256.41201388889</v>
      </c>
      <c r="D150" s="96" t="s">
        <v>2487</v>
      </c>
      <c r="E150" s="106">
        <v>994</v>
      </c>
      <c r="F150" s="96" t="str">
        <f>VLOOKUP(E150,VIP!$A$2:$O11596,2,0)</f>
        <v>DRBR994</v>
      </c>
      <c r="G150" s="96" t="str">
        <f>VLOOKUP(E150,'LISTADO ATM'!$A$2:$B$898,2,0)</f>
        <v>ATM Telemicro</v>
      </c>
      <c r="H150" s="96" t="str">
        <f>VLOOKUP(E150,VIP!$A$2:$O16517,7,FALSE)</f>
        <v>Si</v>
      </c>
      <c r="I150" s="96" t="str">
        <f>VLOOKUP(E150,VIP!$A$2:$O8482,8,FALSE)</f>
        <v>Si</v>
      </c>
      <c r="J150" s="96" t="str">
        <f>VLOOKUP(E150,VIP!$A$2:$O8432,8,FALSE)</f>
        <v>Si</v>
      </c>
      <c r="K150" s="96" t="str">
        <f>VLOOKUP(E150,VIP!$A$2:$O12006,6,0)</f>
        <v>NO</v>
      </c>
      <c r="L150" s="101" t="s">
        <v>2586</v>
      </c>
      <c r="M150" s="104" t="s">
        <v>2547</v>
      </c>
      <c r="N150" s="111" t="s">
        <v>2538</v>
      </c>
      <c r="O150" s="96" t="s">
        <v>2490</v>
      </c>
      <c r="P150" s="104" t="s">
        <v>2588</v>
      </c>
      <c r="Q150" s="104" t="s">
        <v>2586</v>
      </c>
    </row>
    <row r="151" spans="1:17" ht="18" x14ac:dyDescent="0.25">
      <c r="A151" s="96" t="str">
        <f>VLOOKUP(E151,'LISTADO ATM'!$A$2:$C$899,3,0)</f>
        <v>NORTE</v>
      </c>
      <c r="B151" s="108" t="s">
        <v>2581</v>
      </c>
      <c r="C151" s="100">
        <v>44256.409502314818</v>
      </c>
      <c r="D151" s="96" t="s">
        <v>2487</v>
      </c>
      <c r="E151" s="106">
        <v>290</v>
      </c>
      <c r="F151" s="96" t="str">
        <f>VLOOKUP(E151,VIP!$A$2:$O11597,2,0)</f>
        <v>DRBR290</v>
      </c>
      <c r="G151" s="96" t="str">
        <f>VLOOKUP(E151,'LISTADO ATM'!$A$2:$B$898,2,0)</f>
        <v xml:space="preserve">ATM Oficina San Francisco de Macorís </v>
      </c>
      <c r="H151" s="96" t="str">
        <f>VLOOKUP(E151,VIP!$A$2:$O16518,7,FALSE)</f>
        <v>Si</v>
      </c>
      <c r="I151" s="96" t="str">
        <f>VLOOKUP(E151,VIP!$A$2:$O8483,8,FALSE)</f>
        <v>Si</v>
      </c>
      <c r="J151" s="96" t="str">
        <f>VLOOKUP(E151,VIP!$A$2:$O8433,8,FALSE)</f>
        <v>Si</v>
      </c>
      <c r="K151" s="96" t="str">
        <f>VLOOKUP(E151,VIP!$A$2:$O12007,6,0)</f>
        <v>NO</v>
      </c>
      <c r="L151" s="101" t="s">
        <v>2586</v>
      </c>
      <c r="M151" s="104" t="s">
        <v>2547</v>
      </c>
      <c r="N151" s="111" t="s">
        <v>2538</v>
      </c>
      <c r="O151" s="96" t="s">
        <v>2585</v>
      </c>
      <c r="P151" s="104" t="s">
        <v>2588</v>
      </c>
      <c r="Q151" s="104" t="s">
        <v>2586</v>
      </c>
    </row>
    <row r="152" spans="1:17" ht="18" x14ac:dyDescent="0.25">
      <c r="A152" s="96" t="str">
        <f>VLOOKUP(E152,'LISTADO ATM'!$A$2:$C$899,3,0)</f>
        <v>DISTRITO NACIONAL</v>
      </c>
      <c r="B152" s="108" t="s">
        <v>2582</v>
      </c>
      <c r="C152" s="100">
        <v>44256.40111111111</v>
      </c>
      <c r="D152" s="96" t="s">
        <v>2487</v>
      </c>
      <c r="E152" s="106">
        <v>414</v>
      </c>
      <c r="F152" s="96" t="str">
        <f>VLOOKUP(E152,VIP!$A$2:$O11598,2,0)</f>
        <v>DRBR414</v>
      </c>
      <c r="G152" s="96" t="str">
        <f>VLOOKUP(E152,'LISTADO ATM'!$A$2:$B$898,2,0)</f>
        <v>ATM Villa Francisca II</v>
      </c>
      <c r="H152" s="96" t="str">
        <f>VLOOKUP(E152,VIP!$A$2:$O16519,7,FALSE)</f>
        <v>Si</v>
      </c>
      <c r="I152" s="96" t="str">
        <f>VLOOKUP(E152,VIP!$A$2:$O8484,8,FALSE)</f>
        <v>Si</v>
      </c>
      <c r="J152" s="96" t="str">
        <f>VLOOKUP(E152,VIP!$A$2:$O8434,8,FALSE)</f>
        <v>Si</v>
      </c>
      <c r="K152" s="96" t="str">
        <f>VLOOKUP(E152,VIP!$A$2:$O12008,6,0)</f>
        <v>SI</v>
      </c>
      <c r="L152" s="101" t="s">
        <v>2586</v>
      </c>
      <c r="M152" s="104" t="s">
        <v>2547</v>
      </c>
      <c r="N152" s="111" t="s">
        <v>2538</v>
      </c>
      <c r="O152" s="96" t="s">
        <v>2585</v>
      </c>
      <c r="P152" s="104" t="s">
        <v>2588</v>
      </c>
      <c r="Q152" s="104" t="s">
        <v>2586</v>
      </c>
    </row>
    <row r="153" spans="1:17" ht="18" x14ac:dyDescent="0.25">
      <c r="A153" s="96" t="str">
        <f>VLOOKUP(E153,'LISTADO ATM'!$A$2:$C$899,3,0)</f>
        <v>DISTRITO NACIONAL</v>
      </c>
      <c r="B153" s="108" t="s">
        <v>2563</v>
      </c>
      <c r="C153" s="100">
        <v>44256.392685185187</v>
      </c>
      <c r="D153" s="96" t="s">
        <v>2189</v>
      </c>
      <c r="E153" s="106">
        <v>961</v>
      </c>
      <c r="F153" s="96" t="str">
        <f>VLOOKUP(E153,VIP!$A$2:$O11598,2,0)</f>
        <v>DRBR03H</v>
      </c>
      <c r="G153" s="96" t="str">
        <f>VLOOKUP(E153,'LISTADO ATM'!$A$2:$B$898,2,0)</f>
        <v xml:space="preserve">ATM Listín Diario </v>
      </c>
      <c r="H153" s="96" t="str">
        <f>VLOOKUP(E153,VIP!$A$2:$O16519,7,FALSE)</f>
        <v>Si</v>
      </c>
      <c r="I153" s="96" t="str">
        <f>VLOOKUP(E153,VIP!$A$2:$O8484,8,FALSE)</f>
        <v>Si</v>
      </c>
      <c r="J153" s="96" t="str">
        <f>VLOOKUP(E153,VIP!$A$2:$O8434,8,FALSE)</f>
        <v>Si</v>
      </c>
      <c r="K153" s="96" t="str">
        <f>VLOOKUP(E153,VIP!$A$2:$O12008,6,0)</f>
        <v>NO</v>
      </c>
      <c r="L153" s="101" t="s">
        <v>2254</v>
      </c>
      <c r="M153" s="102" t="s">
        <v>2469</v>
      </c>
      <c r="N153" s="103" t="s">
        <v>2476</v>
      </c>
      <c r="O153" s="96" t="s">
        <v>2478</v>
      </c>
      <c r="P153" s="104"/>
      <c r="Q153" s="102" t="s">
        <v>2254</v>
      </c>
    </row>
    <row r="154" spans="1:17" ht="18" x14ac:dyDescent="0.25">
      <c r="A154" s="96" t="str">
        <f>VLOOKUP(E154,'LISTADO ATM'!$A$2:$C$899,3,0)</f>
        <v>NORTE</v>
      </c>
      <c r="B154" s="108" t="s">
        <v>2564</v>
      </c>
      <c r="C154" s="100">
        <v>44256.392083333332</v>
      </c>
      <c r="D154" s="96" t="s">
        <v>2190</v>
      </c>
      <c r="E154" s="106">
        <v>691</v>
      </c>
      <c r="F154" s="96" t="str">
        <f>VLOOKUP(E154,VIP!$A$2:$O11599,2,0)</f>
        <v>DRBR691</v>
      </c>
      <c r="G154" s="96" t="str">
        <f>VLOOKUP(E154,'LISTADO ATM'!$A$2:$B$898,2,0)</f>
        <v>ATM Eco Petroleo Manzanillo</v>
      </c>
      <c r="H154" s="96" t="str">
        <f>VLOOKUP(E154,VIP!$A$2:$O16520,7,FALSE)</f>
        <v>Si</v>
      </c>
      <c r="I154" s="96" t="str">
        <f>VLOOKUP(E154,VIP!$A$2:$O8485,8,FALSE)</f>
        <v>Si</v>
      </c>
      <c r="J154" s="96" t="str">
        <f>VLOOKUP(E154,VIP!$A$2:$O8435,8,FALSE)</f>
        <v>Si</v>
      </c>
      <c r="K154" s="96" t="str">
        <f>VLOOKUP(E154,VIP!$A$2:$O12009,6,0)</f>
        <v>NO</v>
      </c>
      <c r="L154" s="101" t="s">
        <v>2496</v>
      </c>
      <c r="M154" s="102" t="s">
        <v>2469</v>
      </c>
      <c r="N154" s="103" t="s">
        <v>2476</v>
      </c>
      <c r="O154" s="96" t="s">
        <v>2497</v>
      </c>
      <c r="P154" s="104"/>
      <c r="Q154" s="102" t="s">
        <v>2496</v>
      </c>
    </row>
    <row r="155" spans="1:17" ht="18" x14ac:dyDescent="0.25">
      <c r="A155" s="96" t="str">
        <f>VLOOKUP(E155,'LISTADO ATM'!$A$2:$C$899,3,0)</f>
        <v>SUR</v>
      </c>
      <c r="B155" s="108" t="s">
        <v>2565</v>
      </c>
      <c r="C155" s="100">
        <v>44256.391238425924</v>
      </c>
      <c r="D155" s="96" t="s">
        <v>2189</v>
      </c>
      <c r="E155" s="106">
        <v>881</v>
      </c>
      <c r="F155" s="96" t="str">
        <f>VLOOKUP(E155,VIP!$A$2:$O11600,2,0)</f>
        <v>DRBR881</v>
      </c>
      <c r="G155" s="96" t="str">
        <f>VLOOKUP(E155,'LISTADO ATM'!$A$2:$B$898,2,0)</f>
        <v xml:space="preserve">ATM UNP Yaguate (San Cristóbal) </v>
      </c>
      <c r="H155" s="96" t="str">
        <f>VLOOKUP(E155,VIP!$A$2:$O16521,7,FALSE)</f>
        <v>Si</v>
      </c>
      <c r="I155" s="96" t="str">
        <f>VLOOKUP(E155,VIP!$A$2:$O8486,8,FALSE)</f>
        <v>Si</v>
      </c>
      <c r="J155" s="96" t="str">
        <f>VLOOKUP(E155,VIP!$A$2:$O8436,8,FALSE)</f>
        <v>Si</v>
      </c>
      <c r="K155" s="96" t="str">
        <f>VLOOKUP(E155,VIP!$A$2:$O12010,6,0)</f>
        <v>NO</v>
      </c>
      <c r="L155" s="101" t="s">
        <v>2228</v>
      </c>
      <c r="M155" s="104" t="s">
        <v>2547</v>
      </c>
      <c r="N155" s="103" t="s">
        <v>2476</v>
      </c>
      <c r="O155" s="96" t="s">
        <v>2478</v>
      </c>
      <c r="P155" s="104"/>
      <c r="Q155" s="109">
        <v>44256.793171296296</v>
      </c>
    </row>
    <row r="156" spans="1:17" ht="18" x14ac:dyDescent="0.25">
      <c r="A156" s="96" t="str">
        <f>VLOOKUP(E156,'LISTADO ATM'!$A$2:$C$899,3,0)</f>
        <v>NORTE</v>
      </c>
      <c r="B156" s="108" t="s">
        <v>2566</v>
      </c>
      <c r="C156" s="100">
        <v>44256.342650462961</v>
      </c>
      <c r="D156" s="96" t="s">
        <v>2503</v>
      </c>
      <c r="E156" s="106">
        <v>878</v>
      </c>
      <c r="F156" s="96" t="str">
        <f>VLOOKUP(E156,VIP!$A$2:$O11601,2,0)</f>
        <v>DRBR878</v>
      </c>
      <c r="G156" s="96" t="str">
        <f>VLOOKUP(E156,'LISTADO ATM'!$A$2:$B$898,2,0)</f>
        <v>ATM UNP Cabral Y Baez</v>
      </c>
      <c r="H156" s="96" t="str">
        <f>VLOOKUP(E156,VIP!$A$2:$O16522,7,FALSE)</f>
        <v>N/A</v>
      </c>
      <c r="I156" s="96" t="str">
        <f>VLOOKUP(E156,VIP!$A$2:$O8487,8,FALSE)</f>
        <v>N/A</v>
      </c>
      <c r="J156" s="96" t="str">
        <f>VLOOKUP(E156,VIP!$A$2:$O8437,8,FALSE)</f>
        <v>N/A</v>
      </c>
      <c r="K156" s="96" t="str">
        <f>VLOOKUP(E156,VIP!$A$2:$O12011,6,0)</f>
        <v>N/A</v>
      </c>
      <c r="L156" s="101" t="s">
        <v>2462</v>
      </c>
      <c r="M156" s="104" t="s">
        <v>2547</v>
      </c>
      <c r="N156" s="103" t="s">
        <v>2476</v>
      </c>
      <c r="O156" s="96" t="s">
        <v>2504</v>
      </c>
      <c r="P156" s="104"/>
      <c r="Q156" s="109">
        <v>44256.43440972222</v>
      </c>
    </row>
    <row r="157" spans="1:17" s="105" customFormat="1" ht="18" x14ac:dyDescent="0.25">
      <c r="A157" s="96" t="str">
        <f>VLOOKUP(E157,'LISTADO ATM'!$A$2:$C$899,3,0)</f>
        <v>ESTE</v>
      </c>
      <c r="B157" s="108" t="s">
        <v>2539</v>
      </c>
      <c r="C157" s="100">
        <v>44256.340439814812</v>
      </c>
      <c r="D157" s="96" t="s">
        <v>2189</v>
      </c>
      <c r="E157" s="106">
        <v>399</v>
      </c>
      <c r="F157" s="96" t="str">
        <f>VLOOKUP(E157,VIP!$A$2:$O11582,2,0)</f>
        <v>DRBR399</v>
      </c>
      <c r="G157" s="96" t="str">
        <f>VLOOKUP(E157,'LISTADO ATM'!$A$2:$B$898,2,0)</f>
        <v xml:space="preserve">ATM Oficina La Romana II </v>
      </c>
      <c r="H157" s="96" t="str">
        <f>VLOOKUP(E157,VIP!$A$2:$O16503,7,FALSE)</f>
        <v>Si</v>
      </c>
      <c r="I157" s="96" t="str">
        <f>VLOOKUP(E157,VIP!$A$2:$O8468,8,FALSE)</f>
        <v>Si</v>
      </c>
      <c r="J157" s="96" t="str">
        <f>VLOOKUP(E157,VIP!$A$2:$O8418,8,FALSE)</f>
        <v>Si</v>
      </c>
      <c r="K157" s="96" t="str">
        <f>VLOOKUP(E157,VIP!$A$2:$O11992,6,0)</f>
        <v>NO</v>
      </c>
      <c r="L157" s="101" t="s">
        <v>2228</v>
      </c>
      <c r="M157" s="104" t="s">
        <v>2547</v>
      </c>
      <c r="N157" s="103" t="s">
        <v>2476</v>
      </c>
      <c r="O157" s="96" t="s">
        <v>2478</v>
      </c>
      <c r="P157" s="104"/>
      <c r="Q157" s="109">
        <v>44256.43440972222</v>
      </c>
    </row>
    <row r="158" spans="1:17" s="105" customFormat="1" ht="18" x14ac:dyDescent="0.25">
      <c r="A158" s="96" t="str">
        <f>VLOOKUP(E158,'LISTADO ATM'!$A$2:$C$899,3,0)</f>
        <v>DISTRITO NACIONAL</v>
      </c>
      <c r="B158" s="108" t="s">
        <v>2540</v>
      </c>
      <c r="C158" s="100">
        <v>44256.339560185188</v>
      </c>
      <c r="D158" s="96" t="s">
        <v>2472</v>
      </c>
      <c r="E158" s="106">
        <v>331</v>
      </c>
      <c r="F158" s="96" t="str">
        <f>VLOOKUP(E158,VIP!$A$2:$O11567,2,0)</f>
        <v>DRBR331</v>
      </c>
      <c r="G158" s="96" t="str">
        <f>VLOOKUP(E158,'LISTADO ATM'!$A$2:$B$898,2,0)</f>
        <v>ATM Ayuntamiento Sto. Dgo. Este</v>
      </c>
      <c r="H158" s="96" t="str">
        <f>VLOOKUP(E158,VIP!$A$2:$O16488,7,FALSE)</f>
        <v>N/A</v>
      </c>
      <c r="I158" s="96" t="str">
        <f>VLOOKUP(E158,VIP!$A$2:$O8453,8,FALSE)</f>
        <v>N/A</v>
      </c>
      <c r="J158" s="96" t="str">
        <f>VLOOKUP(E158,VIP!$A$2:$O8403,8,FALSE)</f>
        <v>N/A</v>
      </c>
      <c r="K158" s="96" t="str">
        <f>VLOOKUP(E158,VIP!$A$2:$O11977,6,0)</f>
        <v>NO</v>
      </c>
      <c r="L158" s="101" t="s">
        <v>2430</v>
      </c>
      <c r="M158" s="104" t="s">
        <v>2547</v>
      </c>
      <c r="N158" s="103" t="s">
        <v>2476</v>
      </c>
      <c r="O158" s="96" t="s">
        <v>2477</v>
      </c>
      <c r="P158" s="104"/>
      <c r="Q158" s="109">
        <v>44256.600717592592</v>
      </c>
    </row>
    <row r="159" spans="1:17" s="105" customFormat="1" ht="18" x14ac:dyDescent="0.25">
      <c r="A159" s="96" t="str">
        <f>VLOOKUP(E159,'LISTADO ATM'!$A$2:$C$899,3,0)</f>
        <v>NORTE</v>
      </c>
      <c r="B159" s="108" t="s">
        <v>2541</v>
      </c>
      <c r="C159" s="100">
        <v>44256.338125000002</v>
      </c>
      <c r="D159" s="96" t="s">
        <v>2190</v>
      </c>
      <c r="E159" s="106">
        <v>88</v>
      </c>
      <c r="F159" s="96" t="str">
        <f>VLOOKUP(E159,VIP!$A$2:$O11568,2,0)</f>
        <v>DRBR088</v>
      </c>
      <c r="G159" s="96" t="str">
        <f>VLOOKUP(E159,'LISTADO ATM'!$A$2:$B$898,2,0)</f>
        <v xml:space="preserve">ATM S/M La Fuente (Santiago) </v>
      </c>
      <c r="H159" s="96" t="str">
        <f>VLOOKUP(E159,VIP!$A$2:$O16489,7,FALSE)</f>
        <v>Si</v>
      </c>
      <c r="I159" s="96" t="str">
        <f>VLOOKUP(E159,VIP!$A$2:$O8454,8,FALSE)</f>
        <v>Si</v>
      </c>
      <c r="J159" s="96" t="str">
        <f>VLOOKUP(E159,VIP!$A$2:$O8404,8,FALSE)</f>
        <v>Si</v>
      </c>
      <c r="K159" s="96" t="str">
        <f>VLOOKUP(E159,VIP!$A$2:$O11978,6,0)</f>
        <v>NO</v>
      </c>
      <c r="L159" s="101" t="s">
        <v>2228</v>
      </c>
      <c r="M159" s="102" t="s">
        <v>2469</v>
      </c>
      <c r="N159" s="103" t="s">
        <v>2476</v>
      </c>
      <c r="O159" s="96" t="s">
        <v>2497</v>
      </c>
      <c r="P159" s="104"/>
      <c r="Q159" s="102" t="s">
        <v>2228</v>
      </c>
    </row>
    <row r="160" spans="1:17" s="105" customFormat="1" ht="18" x14ac:dyDescent="0.25">
      <c r="A160" s="96" t="str">
        <f>VLOOKUP(E160,'LISTADO ATM'!$A$2:$C$899,3,0)</f>
        <v>NORTE</v>
      </c>
      <c r="B160" s="108" t="s">
        <v>2542</v>
      </c>
      <c r="C160" s="100">
        <v>44256.337511574071</v>
      </c>
      <c r="D160" s="96" t="s">
        <v>2190</v>
      </c>
      <c r="E160" s="106">
        <v>518</v>
      </c>
      <c r="F160" s="96" t="str">
        <f>VLOOKUP(E160,VIP!$A$2:$O11589,2,0)</f>
        <v>DRBR518</v>
      </c>
      <c r="G160" s="96" t="str">
        <f>VLOOKUP(E160,'LISTADO ATM'!$A$2:$B$898,2,0)</f>
        <v xml:space="preserve">ATM Autobanco Los Alamos </v>
      </c>
      <c r="H160" s="96" t="str">
        <f>VLOOKUP(E160,VIP!$A$2:$O16510,7,FALSE)</f>
        <v>Si</v>
      </c>
      <c r="I160" s="96" t="str">
        <f>VLOOKUP(E160,VIP!$A$2:$O8475,8,FALSE)</f>
        <v>Si</v>
      </c>
      <c r="J160" s="96" t="str">
        <f>VLOOKUP(E160,VIP!$A$2:$O8425,8,FALSE)</f>
        <v>Si</v>
      </c>
      <c r="K160" s="96" t="str">
        <f>VLOOKUP(E160,VIP!$A$2:$O11999,6,0)</f>
        <v>NO</v>
      </c>
      <c r="L160" s="101" t="s">
        <v>2228</v>
      </c>
      <c r="M160" s="104" t="s">
        <v>2547</v>
      </c>
      <c r="N160" s="103" t="s">
        <v>2476</v>
      </c>
      <c r="O160" s="96" t="s">
        <v>2497</v>
      </c>
      <c r="P160" s="104"/>
      <c r="Q160" s="109">
        <v>44256.600717592592</v>
      </c>
    </row>
    <row r="161" spans="1:17" s="105" customFormat="1" ht="18" x14ac:dyDescent="0.25">
      <c r="A161" s="96" t="str">
        <f>VLOOKUP(E161,'LISTADO ATM'!$A$2:$C$899,3,0)</f>
        <v>DISTRITO NACIONAL</v>
      </c>
      <c r="B161" s="108" t="s">
        <v>2543</v>
      </c>
      <c r="C161" s="100">
        <v>44256.336875000001</v>
      </c>
      <c r="D161" s="96" t="s">
        <v>2189</v>
      </c>
      <c r="E161" s="106">
        <v>517</v>
      </c>
      <c r="F161" s="96" t="str">
        <f>VLOOKUP(E161,VIP!$A$2:$O11588,2,0)</f>
        <v>DRBR517</v>
      </c>
      <c r="G161" s="96" t="str">
        <f>VLOOKUP(E161,'LISTADO ATM'!$A$2:$B$898,2,0)</f>
        <v xml:space="preserve">ATM Autobanco Oficina Sans Soucí </v>
      </c>
      <c r="H161" s="96" t="str">
        <f>VLOOKUP(E161,VIP!$A$2:$O16509,7,FALSE)</f>
        <v>Si</v>
      </c>
      <c r="I161" s="96" t="str">
        <f>VLOOKUP(E161,VIP!$A$2:$O8474,8,FALSE)</f>
        <v>Si</v>
      </c>
      <c r="J161" s="96" t="str">
        <f>VLOOKUP(E161,VIP!$A$2:$O8424,8,FALSE)</f>
        <v>Si</v>
      </c>
      <c r="K161" s="96" t="str">
        <f>VLOOKUP(E161,VIP!$A$2:$O11998,6,0)</f>
        <v>SI</v>
      </c>
      <c r="L161" s="101" t="s">
        <v>2228</v>
      </c>
      <c r="M161" s="104" t="s">
        <v>2547</v>
      </c>
      <c r="N161" s="103" t="s">
        <v>2476</v>
      </c>
      <c r="O161" s="96" t="s">
        <v>2478</v>
      </c>
      <c r="P161" s="104"/>
      <c r="Q161" s="109">
        <v>44256.43440972222</v>
      </c>
    </row>
    <row r="162" spans="1:17" s="105" customFormat="1" ht="18" x14ac:dyDescent="0.25">
      <c r="A162" s="96" t="str">
        <f>VLOOKUP(E162,'LISTADO ATM'!$A$2:$C$899,3,0)</f>
        <v>DISTRITO NACIONAL</v>
      </c>
      <c r="B162" s="108" t="s">
        <v>2544</v>
      </c>
      <c r="C162" s="100">
        <v>44256.336527777778</v>
      </c>
      <c r="D162" s="96" t="s">
        <v>2189</v>
      </c>
      <c r="E162" s="106">
        <v>487</v>
      </c>
      <c r="F162" s="96" t="str">
        <f>VLOOKUP(E162,VIP!$A$2:$O11586,2,0)</f>
        <v>DRBR487</v>
      </c>
      <c r="G162" s="96" t="str">
        <f>VLOOKUP(E162,'LISTADO ATM'!$A$2:$B$898,2,0)</f>
        <v xml:space="preserve">ATM Olé Hainamosa </v>
      </c>
      <c r="H162" s="96" t="str">
        <f>VLOOKUP(E162,VIP!$A$2:$O16507,7,FALSE)</f>
        <v>Si</v>
      </c>
      <c r="I162" s="96" t="str">
        <f>VLOOKUP(E162,VIP!$A$2:$O8472,8,FALSE)</f>
        <v>Si</v>
      </c>
      <c r="J162" s="96" t="str">
        <f>VLOOKUP(E162,VIP!$A$2:$O8422,8,FALSE)</f>
        <v>Si</v>
      </c>
      <c r="K162" s="96" t="str">
        <f>VLOOKUP(E162,VIP!$A$2:$O11996,6,0)</f>
        <v>SI</v>
      </c>
      <c r="L162" s="101" t="s">
        <v>2228</v>
      </c>
      <c r="M162" s="102" t="s">
        <v>2469</v>
      </c>
      <c r="N162" s="103" t="s">
        <v>2476</v>
      </c>
      <c r="O162" s="96" t="s">
        <v>2478</v>
      </c>
      <c r="P162" s="104"/>
      <c r="Q162" s="102" t="s">
        <v>2228</v>
      </c>
    </row>
    <row r="163" spans="1:17" s="105" customFormat="1" ht="18" x14ac:dyDescent="0.25">
      <c r="A163" s="96" t="str">
        <f>VLOOKUP(E163,'LISTADO ATM'!$A$2:$C$899,3,0)</f>
        <v>DISTRITO NACIONAL</v>
      </c>
      <c r="B163" s="108" t="s">
        <v>2545</v>
      </c>
      <c r="C163" s="100">
        <v>44256.335486111115</v>
      </c>
      <c r="D163" s="96" t="s">
        <v>2189</v>
      </c>
      <c r="E163" s="106">
        <v>321</v>
      </c>
      <c r="F163" s="96" t="str">
        <f>VLOOKUP(E163,VIP!$A$2:$O11577,2,0)</f>
        <v>DRBR321</v>
      </c>
      <c r="G163" s="96" t="str">
        <f>VLOOKUP(E163,'LISTADO ATM'!$A$2:$B$898,2,0)</f>
        <v xml:space="preserve">ATM Oficina Jiménez Moya I </v>
      </c>
      <c r="H163" s="96" t="str">
        <f>VLOOKUP(E163,VIP!$A$2:$O16498,7,FALSE)</f>
        <v>Si</v>
      </c>
      <c r="I163" s="96" t="str">
        <f>VLOOKUP(E163,VIP!$A$2:$O8463,8,FALSE)</f>
        <v>Si</v>
      </c>
      <c r="J163" s="96" t="str">
        <f>VLOOKUP(E163,VIP!$A$2:$O8413,8,FALSE)</f>
        <v>Si</v>
      </c>
      <c r="K163" s="96" t="str">
        <f>VLOOKUP(E163,VIP!$A$2:$O11987,6,0)</f>
        <v>NO</v>
      </c>
      <c r="L163" s="101" t="s">
        <v>2228</v>
      </c>
      <c r="M163" s="104" t="s">
        <v>2547</v>
      </c>
      <c r="N163" s="103" t="s">
        <v>2476</v>
      </c>
      <c r="O163" s="96" t="s">
        <v>2478</v>
      </c>
      <c r="P163" s="104"/>
      <c r="Q163" s="109">
        <v>44256.600717592592</v>
      </c>
    </row>
    <row r="164" spans="1:17" s="105" customFormat="1" ht="18" x14ac:dyDescent="0.25">
      <c r="A164" s="96" t="str">
        <f>VLOOKUP(E164,'LISTADO ATM'!$A$2:$C$899,3,0)</f>
        <v>ESTE</v>
      </c>
      <c r="B164" s="108" t="s">
        <v>2546</v>
      </c>
      <c r="C164" s="100">
        <v>44256.335104166668</v>
      </c>
      <c r="D164" s="96" t="s">
        <v>2189</v>
      </c>
      <c r="E164" s="106">
        <v>289</v>
      </c>
      <c r="F164" s="96" t="str">
        <f>VLOOKUP(E164,VIP!$A$2:$O11574,2,0)</f>
        <v>DRBR910</v>
      </c>
      <c r="G164" s="96" t="str">
        <f>VLOOKUP(E164,'LISTADO ATM'!$A$2:$B$898,2,0)</f>
        <v>ATM Oficina Bávaro II</v>
      </c>
      <c r="H164" s="96" t="str">
        <f>VLOOKUP(E164,VIP!$A$2:$O16495,7,FALSE)</f>
        <v>Si</v>
      </c>
      <c r="I164" s="96" t="str">
        <f>VLOOKUP(E164,VIP!$A$2:$O8460,8,FALSE)</f>
        <v>Si</v>
      </c>
      <c r="J164" s="96" t="str">
        <f>VLOOKUP(E164,VIP!$A$2:$O8410,8,FALSE)</f>
        <v>Si</v>
      </c>
      <c r="K164" s="96" t="str">
        <f>VLOOKUP(E164,VIP!$A$2:$O11984,6,0)</f>
        <v>NO</v>
      </c>
      <c r="L164" s="101" t="s">
        <v>2228</v>
      </c>
      <c r="M164" s="104" t="s">
        <v>2547</v>
      </c>
      <c r="N164" s="103" t="s">
        <v>2476</v>
      </c>
      <c r="O164" s="96" t="s">
        <v>2478</v>
      </c>
      <c r="P164" s="104"/>
      <c r="Q164" s="109">
        <v>44256.79215277778</v>
      </c>
    </row>
    <row r="165" spans="1:17" s="105" customFormat="1" ht="18" x14ac:dyDescent="0.25">
      <c r="A165" s="96" t="str">
        <f>VLOOKUP(E165,'LISTADO ATM'!$A$2:$C$899,3,0)</f>
        <v>DISTRITO NACIONAL</v>
      </c>
      <c r="B165" s="108" t="s">
        <v>2518</v>
      </c>
      <c r="C165" s="100">
        <v>44256.333252314813</v>
      </c>
      <c r="D165" s="96" t="s">
        <v>2189</v>
      </c>
      <c r="E165" s="106">
        <v>239</v>
      </c>
      <c r="F165" s="96" t="str">
        <f>VLOOKUP(E165,VIP!$A$2:$O11571,2,0)</f>
        <v>DRBR239</v>
      </c>
      <c r="G165" s="96" t="str">
        <f>VLOOKUP(E165,'LISTADO ATM'!$A$2:$B$898,2,0)</f>
        <v xml:space="preserve">ATM Autobanco Charles de Gaulle </v>
      </c>
      <c r="H165" s="96" t="str">
        <f>VLOOKUP(E165,VIP!$A$2:$O16492,7,FALSE)</f>
        <v>Si</v>
      </c>
      <c r="I165" s="96" t="str">
        <f>VLOOKUP(E165,VIP!$A$2:$O8457,8,FALSE)</f>
        <v>Si</v>
      </c>
      <c r="J165" s="96" t="str">
        <f>VLOOKUP(E165,VIP!$A$2:$O8407,8,FALSE)</f>
        <v>Si</v>
      </c>
      <c r="K165" s="96" t="str">
        <f>VLOOKUP(E165,VIP!$A$2:$O11981,6,0)</f>
        <v>SI</v>
      </c>
      <c r="L165" s="101" t="s">
        <v>2228</v>
      </c>
      <c r="M165" s="102" t="s">
        <v>2469</v>
      </c>
      <c r="N165" s="103" t="s">
        <v>2476</v>
      </c>
      <c r="O165" s="96" t="s">
        <v>2478</v>
      </c>
      <c r="P165" s="104"/>
      <c r="Q165" s="102" t="s">
        <v>2228</v>
      </c>
    </row>
    <row r="166" spans="1:17" s="105" customFormat="1" ht="18" x14ac:dyDescent="0.25">
      <c r="A166" s="96" t="str">
        <f>VLOOKUP(E166,'LISTADO ATM'!$A$2:$C$899,3,0)</f>
        <v>DISTRITO NACIONAL</v>
      </c>
      <c r="B166" s="108" t="s">
        <v>2519</v>
      </c>
      <c r="C166" s="100">
        <v>44256.331689814811</v>
      </c>
      <c r="D166" s="96" t="s">
        <v>2189</v>
      </c>
      <c r="E166" s="106">
        <v>935</v>
      </c>
      <c r="F166" s="96" t="str">
        <f>VLOOKUP(E166,VIP!$A$2:$O11558,2,0)</f>
        <v>DRBR16J</v>
      </c>
      <c r="G166" s="96" t="str">
        <f>VLOOKUP(E166,'LISTADO ATM'!$A$2:$B$898,2,0)</f>
        <v xml:space="preserve">ATM Oficina John F. Kennedy </v>
      </c>
      <c r="H166" s="96" t="str">
        <f>VLOOKUP(E166,VIP!$A$2:$O16479,7,FALSE)</f>
        <v>Si</v>
      </c>
      <c r="I166" s="96" t="str">
        <f>VLOOKUP(E166,VIP!$A$2:$O8444,8,FALSE)</f>
        <v>Si</v>
      </c>
      <c r="J166" s="96" t="str">
        <f>VLOOKUP(E166,VIP!$A$2:$O8394,8,FALSE)</f>
        <v>Si</v>
      </c>
      <c r="K166" s="96" t="str">
        <f>VLOOKUP(E166,VIP!$A$2:$O11968,6,0)</f>
        <v>SI</v>
      </c>
      <c r="L166" s="101" t="s">
        <v>2228</v>
      </c>
      <c r="M166" s="104" t="s">
        <v>2547</v>
      </c>
      <c r="N166" s="103" t="s">
        <v>2476</v>
      </c>
      <c r="O166" s="96" t="s">
        <v>2478</v>
      </c>
      <c r="P166" s="104"/>
      <c r="Q166" s="109">
        <v>44256.43440972222</v>
      </c>
    </row>
    <row r="167" spans="1:17" s="105" customFormat="1" ht="18" x14ac:dyDescent="0.25">
      <c r="A167" s="96" t="str">
        <f>VLOOKUP(E167,'LISTADO ATM'!$A$2:$C$899,3,0)</f>
        <v>DISTRITO NACIONAL</v>
      </c>
      <c r="B167" s="108" t="s">
        <v>2520</v>
      </c>
      <c r="C167" s="100">
        <v>44256.331342592595</v>
      </c>
      <c r="D167" s="96" t="s">
        <v>2189</v>
      </c>
      <c r="E167" s="106">
        <v>919</v>
      </c>
      <c r="F167" s="96" t="str">
        <f>VLOOKUP(E167,VIP!$A$2:$O11559,2,0)</f>
        <v>DRBR16F</v>
      </c>
      <c r="G167" s="96" t="str">
        <f>VLOOKUP(E167,'LISTADO ATM'!$A$2:$B$898,2,0)</f>
        <v xml:space="preserve">ATM S/M La Cadena Sarasota </v>
      </c>
      <c r="H167" s="96" t="str">
        <f>VLOOKUP(E167,VIP!$A$2:$O16480,7,FALSE)</f>
        <v>Si</v>
      </c>
      <c r="I167" s="96" t="str">
        <f>VLOOKUP(E167,VIP!$A$2:$O8445,8,FALSE)</f>
        <v>Si</v>
      </c>
      <c r="J167" s="96" t="str">
        <f>VLOOKUP(E167,VIP!$A$2:$O8395,8,FALSE)</f>
        <v>Si</v>
      </c>
      <c r="K167" s="96" t="str">
        <f>VLOOKUP(E167,VIP!$A$2:$O11969,6,0)</f>
        <v>SI</v>
      </c>
      <c r="L167" s="101" t="s">
        <v>2228</v>
      </c>
      <c r="M167" s="104" t="s">
        <v>2547</v>
      </c>
      <c r="N167" s="103" t="s">
        <v>2476</v>
      </c>
      <c r="O167" s="96" t="s">
        <v>2478</v>
      </c>
      <c r="P167" s="104"/>
      <c r="Q167" s="109">
        <v>44256.600717592592</v>
      </c>
    </row>
    <row r="168" spans="1:17" s="105" customFormat="1" ht="18" x14ac:dyDescent="0.25">
      <c r="A168" s="96" t="str">
        <f>VLOOKUP(E168,'LISTADO ATM'!$A$2:$C$899,3,0)</f>
        <v>DISTRITO NACIONAL</v>
      </c>
      <c r="B168" s="108" t="s">
        <v>2521</v>
      </c>
      <c r="C168" s="100">
        <v>44256.331030092595</v>
      </c>
      <c r="D168" s="96" t="s">
        <v>2189</v>
      </c>
      <c r="E168" s="106">
        <v>902</v>
      </c>
      <c r="F168" s="96" t="str">
        <f>VLOOKUP(E168,VIP!$A$2:$O11560,2,0)</f>
        <v>DRBR16A</v>
      </c>
      <c r="G168" s="96" t="str">
        <f>VLOOKUP(E168,'LISTADO ATM'!$A$2:$B$898,2,0)</f>
        <v xml:space="preserve">ATM Oficina Plaza Florida </v>
      </c>
      <c r="H168" s="96" t="str">
        <f>VLOOKUP(E168,VIP!$A$2:$O16481,7,FALSE)</f>
        <v>Si</v>
      </c>
      <c r="I168" s="96" t="str">
        <f>VLOOKUP(E168,VIP!$A$2:$O8446,8,FALSE)</f>
        <v>Si</v>
      </c>
      <c r="J168" s="96" t="str">
        <f>VLOOKUP(E168,VIP!$A$2:$O8396,8,FALSE)</f>
        <v>Si</v>
      </c>
      <c r="K168" s="96" t="str">
        <f>VLOOKUP(E168,VIP!$A$2:$O11970,6,0)</f>
        <v>NO</v>
      </c>
      <c r="L168" s="101" t="s">
        <v>2228</v>
      </c>
      <c r="M168" s="102" t="s">
        <v>2469</v>
      </c>
      <c r="N168" s="103" t="s">
        <v>2476</v>
      </c>
      <c r="O168" s="96" t="s">
        <v>2478</v>
      </c>
      <c r="P168" s="104"/>
      <c r="Q168" s="102" t="s">
        <v>2228</v>
      </c>
    </row>
    <row r="169" spans="1:17" s="105" customFormat="1" ht="18" x14ac:dyDescent="0.25">
      <c r="A169" s="96" t="str">
        <f>VLOOKUP(E169,'LISTADO ATM'!$A$2:$C$899,3,0)</f>
        <v>DISTRITO NACIONAL</v>
      </c>
      <c r="B169" s="108" t="s">
        <v>2522</v>
      </c>
      <c r="C169" s="100">
        <v>44256.33048611111</v>
      </c>
      <c r="D169" s="96" t="s">
        <v>2189</v>
      </c>
      <c r="E169" s="106">
        <v>473</v>
      </c>
      <c r="F169" s="96" t="str">
        <f>VLOOKUP(E169,VIP!$A$2:$O11585,2,0)</f>
        <v>DRBR473</v>
      </c>
      <c r="G169" s="96" t="str">
        <f>VLOOKUP(E169,'LISTADO ATM'!$A$2:$B$898,2,0)</f>
        <v xml:space="preserve">ATM Oficina Carrefour II </v>
      </c>
      <c r="H169" s="96" t="str">
        <f>VLOOKUP(E169,VIP!$A$2:$O16506,7,FALSE)</f>
        <v>Si</v>
      </c>
      <c r="I169" s="96" t="str">
        <f>VLOOKUP(E169,VIP!$A$2:$O8471,8,FALSE)</f>
        <v>Si</v>
      </c>
      <c r="J169" s="96" t="str">
        <f>VLOOKUP(E169,VIP!$A$2:$O8421,8,FALSE)</f>
        <v>Si</v>
      </c>
      <c r="K169" s="96" t="str">
        <f>VLOOKUP(E169,VIP!$A$2:$O11995,6,0)</f>
        <v>NO</v>
      </c>
      <c r="L169" s="101" t="s">
        <v>2228</v>
      </c>
      <c r="M169" s="102" t="s">
        <v>2469</v>
      </c>
      <c r="N169" s="103" t="s">
        <v>2476</v>
      </c>
      <c r="O169" s="96" t="s">
        <v>2478</v>
      </c>
      <c r="P169" s="104"/>
      <c r="Q169" s="102" t="s">
        <v>2228</v>
      </c>
    </row>
    <row r="170" spans="1:17" s="105" customFormat="1" ht="18" x14ac:dyDescent="0.25">
      <c r="A170" s="96" t="str">
        <f>VLOOKUP(E170,'LISTADO ATM'!$A$2:$C$899,3,0)</f>
        <v>DISTRITO NACIONAL</v>
      </c>
      <c r="B170" s="108" t="s">
        <v>2523</v>
      </c>
      <c r="C170" s="100">
        <v>44256.330081018517</v>
      </c>
      <c r="D170" s="96" t="s">
        <v>2189</v>
      </c>
      <c r="E170" s="106">
        <v>240</v>
      </c>
      <c r="F170" s="96" t="str">
        <f>VLOOKUP(E170,VIP!$A$2:$O11572,2,0)</f>
        <v>DRBR24D</v>
      </c>
      <c r="G170" s="96" t="str">
        <f>VLOOKUP(E170,'LISTADO ATM'!$A$2:$B$898,2,0)</f>
        <v xml:space="preserve">ATM Oficina Carrefour I </v>
      </c>
      <c r="H170" s="96" t="str">
        <f>VLOOKUP(E170,VIP!$A$2:$O16493,7,FALSE)</f>
        <v>Si</v>
      </c>
      <c r="I170" s="96" t="str">
        <f>VLOOKUP(E170,VIP!$A$2:$O8458,8,FALSE)</f>
        <v>Si</v>
      </c>
      <c r="J170" s="96" t="str">
        <f>VLOOKUP(E170,VIP!$A$2:$O8408,8,FALSE)</f>
        <v>Si</v>
      </c>
      <c r="K170" s="96" t="str">
        <f>VLOOKUP(E170,VIP!$A$2:$O11982,6,0)</f>
        <v>SI</v>
      </c>
      <c r="L170" s="101" t="s">
        <v>2228</v>
      </c>
      <c r="M170" s="102" t="s">
        <v>2469</v>
      </c>
      <c r="N170" s="103" t="s">
        <v>2476</v>
      </c>
      <c r="O170" s="96" t="s">
        <v>2478</v>
      </c>
      <c r="P170" s="104"/>
      <c r="Q170" s="102" t="s">
        <v>2228</v>
      </c>
    </row>
    <row r="171" spans="1:17" s="105" customFormat="1" ht="18" x14ac:dyDescent="0.25">
      <c r="A171" s="96" t="str">
        <f>VLOOKUP(E171,'LISTADO ATM'!$A$2:$C$899,3,0)</f>
        <v>NORTE</v>
      </c>
      <c r="B171" s="108" t="s">
        <v>2524</v>
      </c>
      <c r="C171" s="100">
        <v>44256.329259259262</v>
      </c>
      <c r="D171" s="96" t="s">
        <v>2190</v>
      </c>
      <c r="E171" s="106">
        <v>496</v>
      </c>
      <c r="F171" s="96" t="str">
        <f>VLOOKUP(E171,VIP!$A$2:$O11587,2,0)</f>
        <v>DRBR496</v>
      </c>
      <c r="G171" s="96" t="str">
        <f>VLOOKUP(E171,'LISTADO ATM'!$A$2:$B$898,2,0)</f>
        <v xml:space="preserve">ATM Multicentro La Sirena Bonao </v>
      </c>
      <c r="H171" s="96" t="str">
        <f>VLOOKUP(E171,VIP!$A$2:$O16508,7,FALSE)</f>
        <v>Si</v>
      </c>
      <c r="I171" s="96" t="str">
        <f>VLOOKUP(E171,VIP!$A$2:$O8473,8,FALSE)</f>
        <v>Si</v>
      </c>
      <c r="J171" s="96" t="str">
        <f>VLOOKUP(E171,VIP!$A$2:$O8423,8,FALSE)</f>
        <v>Si</v>
      </c>
      <c r="K171" s="96" t="str">
        <f>VLOOKUP(E171,VIP!$A$2:$O11997,6,0)</f>
        <v>NO</v>
      </c>
      <c r="L171" s="101" t="s">
        <v>2228</v>
      </c>
      <c r="M171" s="102" t="s">
        <v>2469</v>
      </c>
      <c r="N171" s="103" t="s">
        <v>2476</v>
      </c>
      <c r="O171" s="96" t="s">
        <v>2500</v>
      </c>
      <c r="P171" s="104"/>
      <c r="Q171" s="102" t="s">
        <v>2228</v>
      </c>
    </row>
    <row r="172" spans="1:17" s="105" customFormat="1" ht="18" x14ac:dyDescent="0.25">
      <c r="A172" s="96" t="str">
        <f>VLOOKUP(E172,'LISTADO ATM'!$A$2:$C$899,3,0)</f>
        <v>DISTRITO NACIONAL</v>
      </c>
      <c r="B172" s="108" t="s">
        <v>2525</v>
      </c>
      <c r="C172" s="100">
        <v>44256.32576388889</v>
      </c>
      <c r="D172" s="96" t="s">
        <v>2189</v>
      </c>
      <c r="E172" s="106">
        <v>493</v>
      </c>
      <c r="F172" s="96" t="str">
        <f>VLOOKUP(E172,VIP!$A$2:$O11565,2,0)</f>
        <v>DRBR493</v>
      </c>
      <c r="G172" s="96" t="str">
        <f>VLOOKUP(E172,'LISTADO ATM'!$A$2:$B$898,2,0)</f>
        <v xml:space="preserve">ATM Oficina Haina Occidental II </v>
      </c>
      <c r="H172" s="96" t="str">
        <f>VLOOKUP(E172,VIP!$A$2:$O16486,7,FALSE)</f>
        <v>Si</v>
      </c>
      <c r="I172" s="96" t="str">
        <f>VLOOKUP(E172,VIP!$A$2:$O8451,8,FALSE)</f>
        <v>Si</v>
      </c>
      <c r="J172" s="96" t="str">
        <f>VLOOKUP(E172,VIP!$A$2:$O8401,8,FALSE)</f>
        <v>Si</v>
      </c>
      <c r="K172" s="96" t="str">
        <f>VLOOKUP(E172,VIP!$A$2:$O11975,6,0)</f>
        <v>NO</v>
      </c>
      <c r="L172" s="101" t="s">
        <v>2508</v>
      </c>
      <c r="M172" s="104" t="s">
        <v>2547</v>
      </c>
      <c r="N172" s="103" t="s">
        <v>2476</v>
      </c>
      <c r="O172" s="96" t="s">
        <v>2478</v>
      </c>
      <c r="P172" s="104"/>
      <c r="Q172" s="109">
        <v>44256.789050925923</v>
      </c>
    </row>
    <row r="173" spans="1:17" s="105" customFormat="1" ht="18" x14ac:dyDescent="0.25">
      <c r="A173" s="96" t="str">
        <f>VLOOKUP(E173,'LISTADO ATM'!$A$2:$C$899,3,0)</f>
        <v>DISTRITO NACIONAL</v>
      </c>
      <c r="B173" s="108" t="s">
        <v>2526</v>
      </c>
      <c r="C173" s="100">
        <v>44256.325578703705</v>
      </c>
      <c r="D173" s="96" t="s">
        <v>2189</v>
      </c>
      <c r="E173" s="106">
        <v>761</v>
      </c>
      <c r="F173" s="96" t="str">
        <f>VLOOKUP(E173,VIP!$A$2:$O11566,2,0)</f>
        <v>DRBR761</v>
      </c>
      <c r="G173" s="96" t="str">
        <f>VLOOKUP(E173,'LISTADO ATM'!$A$2:$B$898,2,0)</f>
        <v xml:space="preserve">ATM ISSPOL </v>
      </c>
      <c r="H173" s="96" t="str">
        <f>VLOOKUP(E173,VIP!$A$2:$O16487,7,FALSE)</f>
        <v>Si</v>
      </c>
      <c r="I173" s="96" t="str">
        <f>VLOOKUP(E173,VIP!$A$2:$O8452,8,FALSE)</f>
        <v>Si</v>
      </c>
      <c r="J173" s="96" t="str">
        <f>VLOOKUP(E173,VIP!$A$2:$O8402,8,FALSE)</f>
        <v>Si</v>
      </c>
      <c r="K173" s="96" t="str">
        <f>VLOOKUP(E173,VIP!$A$2:$O11976,6,0)</f>
        <v>NO</v>
      </c>
      <c r="L173" s="101" t="s">
        <v>2228</v>
      </c>
      <c r="M173" s="102" t="s">
        <v>2469</v>
      </c>
      <c r="N173" s="103" t="s">
        <v>2476</v>
      </c>
      <c r="O173" s="96" t="s">
        <v>2478</v>
      </c>
      <c r="P173" s="104"/>
      <c r="Q173" s="102" t="s">
        <v>2228</v>
      </c>
    </row>
    <row r="174" spans="1:17" s="105" customFormat="1" ht="18" x14ac:dyDescent="0.25">
      <c r="A174" s="96" t="str">
        <f>VLOOKUP(E174,'LISTADO ATM'!$A$2:$C$899,3,0)</f>
        <v>DISTRITO NACIONAL</v>
      </c>
      <c r="B174" s="108" t="s">
        <v>2527</v>
      </c>
      <c r="C174" s="100">
        <v>44256.32539351852</v>
      </c>
      <c r="D174" s="96" t="s">
        <v>2189</v>
      </c>
      <c r="E174" s="106">
        <v>70</v>
      </c>
      <c r="F174" s="96" t="str">
        <f>VLOOKUP(E174,VIP!$A$2:$O11567,2,0)</f>
        <v>DRBR070</v>
      </c>
      <c r="G174" s="96" t="str">
        <f>VLOOKUP(E174,'LISTADO ATM'!$A$2:$B$898,2,0)</f>
        <v xml:space="preserve">ATM Autoservicio Plaza Lama Zona Oriental </v>
      </c>
      <c r="H174" s="96" t="str">
        <f>VLOOKUP(E174,VIP!$A$2:$O16488,7,FALSE)</f>
        <v>Si</v>
      </c>
      <c r="I174" s="96" t="str">
        <f>VLOOKUP(E174,VIP!$A$2:$O8453,8,FALSE)</f>
        <v>Si</v>
      </c>
      <c r="J174" s="96" t="str">
        <f>VLOOKUP(E174,VIP!$A$2:$O8403,8,FALSE)</f>
        <v>Si</v>
      </c>
      <c r="K174" s="96" t="str">
        <f>VLOOKUP(E174,VIP!$A$2:$O11977,6,0)</f>
        <v>NO</v>
      </c>
      <c r="L174" s="101" t="s">
        <v>2228</v>
      </c>
      <c r="M174" s="102" t="s">
        <v>2469</v>
      </c>
      <c r="N174" s="103" t="s">
        <v>2476</v>
      </c>
      <c r="O174" s="96" t="s">
        <v>2478</v>
      </c>
      <c r="P174" s="104"/>
      <c r="Q174" s="102" t="s">
        <v>2228</v>
      </c>
    </row>
    <row r="175" spans="1:17" s="105" customFormat="1" ht="18" x14ac:dyDescent="0.25">
      <c r="A175" s="96" t="str">
        <f>VLOOKUP(E175,'LISTADO ATM'!$A$2:$C$899,3,0)</f>
        <v>DISTRITO NACIONAL</v>
      </c>
      <c r="B175" s="108" t="s">
        <v>2528</v>
      </c>
      <c r="C175" s="100">
        <v>44256.324861111112</v>
      </c>
      <c r="D175" s="96" t="s">
        <v>2189</v>
      </c>
      <c r="E175" s="106">
        <v>391</v>
      </c>
      <c r="F175" s="96" t="str">
        <f>VLOOKUP(E175,VIP!$A$2:$O11581,2,0)</f>
        <v>DRBR391</v>
      </c>
      <c r="G175" s="96" t="str">
        <f>VLOOKUP(E175,'LISTADO ATM'!$A$2:$B$898,2,0)</f>
        <v xml:space="preserve">ATM S/M Jumbo Luperón </v>
      </c>
      <c r="H175" s="96" t="str">
        <f>VLOOKUP(E175,VIP!$A$2:$O16502,7,FALSE)</f>
        <v>Si</v>
      </c>
      <c r="I175" s="96" t="str">
        <f>VLOOKUP(E175,VIP!$A$2:$O8467,8,FALSE)</f>
        <v>Si</v>
      </c>
      <c r="J175" s="96" t="str">
        <f>VLOOKUP(E175,VIP!$A$2:$O8417,8,FALSE)</f>
        <v>Si</v>
      </c>
      <c r="K175" s="96" t="str">
        <f>VLOOKUP(E175,VIP!$A$2:$O11991,6,0)</f>
        <v>NO</v>
      </c>
      <c r="L175" s="101" t="s">
        <v>2228</v>
      </c>
      <c r="M175" s="104" t="s">
        <v>2547</v>
      </c>
      <c r="N175" s="103" t="s">
        <v>2476</v>
      </c>
      <c r="O175" s="96" t="s">
        <v>2478</v>
      </c>
      <c r="P175" s="104"/>
      <c r="Q175" s="109">
        <v>44256.600717592592</v>
      </c>
    </row>
    <row r="176" spans="1:17" s="105" customFormat="1" ht="18" x14ac:dyDescent="0.25">
      <c r="A176" s="96" t="str">
        <f>VLOOKUP(E176,'LISTADO ATM'!$A$2:$C$899,3,0)</f>
        <v>DISTRITO NACIONAL</v>
      </c>
      <c r="B176" s="108" t="s">
        <v>2529</v>
      </c>
      <c r="C176" s="100">
        <v>44256.323518518519</v>
      </c>
      <c r="D176" s="96" t="s">
        <v>2189</v>
      </c>
      <c r="E176" s="106">
        <v>821</v>
      </c>
      <c r="F176" s="96" t="str">
        <f>VLOOKUP(E176,VIP!$A$2:$O11569,2,0)</f>
        <v>DRBR821</v>
      </c>
      <c r="G176" s="96" t="str">
        <f>VLOOKUP(E176,'LISTADO ATM'!$A$2:$B$898,2,0)</f>
        <v xml:space="preserve">ATM S/M Bravo Churchill </v>
      </c>
      <c r="H176" s="96" t="str">
        <f>VLOOKUP(E176,VIP!$A$2:$O16490,7,FALSE)</f>
        <v>Si</v>
      </c>
      <c r="I176" s="96" t="str">
        <f>VLOOKUP(E176,VIP!$A$2:$O8455,8,FALSE)</f>
        <v>No</v>
      </c>
      <c r="J176" s="96" t="str">
        <f>VLOOKUP(E176,VIP!$A$2:$O8405,8,FALSE)</f>
        <v>No</v>
      </c>
      <c r="K176" s="96" t="str">
        <f>VLOOKUP(E176,VIP!$A$2:$O11979,6,0)</f>
        <v>SI</v>
      </c>
      <c r="L176" s="101" t="s">
        <v>2228</v>
      </c>
      <c r="M176" s="104" t="s">
        <v>2547</v>
      </c>
      <c r="N176" s="103" t="s">
        <v>2476</v>
      </c>
      <c r="O176" s="96" t="s">
        <v>2478</v>
      </c>
      <c r="P176" s="104"/>
      <c r="Q176" s="109">
        <v>44256.600717592592</v>
      </c>
    </row>
    <row r="177" spans="1:18" s="105" customFormat="1" ht="18" x14ac:dyDescent="0.25">
      <c r="A177" s="96" t="str">
        <f>VLOOKUP(E177,'LISTADO ATM'!$A$2:$C$899,3,0)</f>
        <v>DISTRITO NACIONAL</v>
      </c>
      <c r="B177" s="108" t="s">
        <v>2530</v>
      </c>
      <c r="C177" s="100">
        <v>44256.323078703703</v>
      </c>
      <c r="D177" s="96" t="s">
        <v>2189</v>
      </c>
      <c r="E177" s="106">
        <v>327</v>
      </c>
      <c r="F177" s="96" t="str">
        <f>VLOOKUP(E177,VIP!$A$2:$O11578,2,0)</f>
        <v>DRBR327</v>
      </c>
      <c r="G177" s="96" t="str">
        <f>VLOOKUP(E177,'LISTADO ATM'!$A$2:$B$898,2,0)</f>
        <v xml:space="preserve">ATM UNP CCN (Nacional 27 de Febrero) </v>
      </c>
      <c r="H177" s="96" t="str">
        <f>VLOOKUP(E177,VIP!$A$2:$O16499,7,FALSE)</f>
        <v>Si</v>
      </c>
      <c r="I177" s="96" t="str">
        <f>VLOOKUP(E177,VIP!$A$2:$O8464,8,FALSE)</f>
        <v>Si</v>
      </c>
      <c r="J177" s="96" t="str">
        <f>VLOOKUP(E177,VIP!$A$2:$O8414,8,FALSE)</f>
        <v>Si</v>
      </c>
      <c r="K177" s="96" t="str">
        <f>VLOOKUP(E177,VIP!$A$2:$O11988,6,0)</f>
        <v>NO</v>
      </c>
      <c r="L177" s="101" t="s">
        <v>2228</v>
      </c>
      <c r="M177" s="102" t="s">
        <v>2469</v>
      </c>
      <c r="N177" s="103" t="s">
        <v>2476</v>
      </c>
      <c r="O177" s="96" t="s">
        <v>2478</v>
      </c>
      <c r="P177" s="104"/>
      <c r="Q177" s="102" t="s">
        <v>2228</v>
      </c>
    </row>
    <row r="178" spans="1:18" s="105" customFormat="1" ht="18" x14ac:dyDescent="0.25">
      <c r="A178" s="96" t="str">
        <f>VLOOKUP(E178,'LISTADO ATM'!$A$2:$C$899,3,0)</f>
        <v>DISTRITO NACIONAL</v>
      </c>
      <c r="B178" s="108" t="s">
        <v>2531</v>
      </c>
      <c r="C178" s="100">
        <v>44256.322280092594</v>
      </c>
      <c r="D178" s="96" t="s">
        <v>2189</v>
      </c>
      <c r="E178" s="106">
        <v>717</v>
      </c>
      <c r="F178" s="96" t="str">
        <f>VLOOKUP(E178,VIP!$A$2:$O11571,2,0)</f>
        <v>DRBR24K</v>
      </c>
      <c r="G178" s="96" t="str">
        <f>VLOOKUP(E178,'LISTADO ATM'!$A$2:$B$898,2,0)</f>
        <v xml:space="preserve">ATM Oficina Los Alcarrizos </v>
      </c>
      <c r="H178" s="96" t="str">
        <f>VLOOKUP(E178,VIP!$A$2:$O16492,7,FALSE)</f>
        <v>Si</v>
      </c>
      <c r="I178" s="96" t="str">
        <f>VLOOKUP(E178,VIP!$A$2:$O8457,8,FALSE)</f>
        <v>Si</v>
      </c>
      <c r="J178" s="96" t="str">
        <f>VLOOKUP(E178,VIP!$A$2:$O8407,8,FALSE)</f>
        <v>Si</v>
      </c>
      <c r="K178" s="96" t="str">
        <f>VLOOKUP(E178,VIP!$A$2:$O11981,6,0)</f>
        <v>SI</v>
      </c>
      <c r="L178" s="101" t="s">
        <v>2228</v>
      </c>
      <c r="M178" s="104" t="s">
        <v>2547</v>
      </c>
      <c r="N178" s="103" t="s">
        <v>2476</v>
      </c>
      <c r="O178" s="96" t="s">
        <v>2478</v>
      </c>
      <c r="P178" s="104"/>
      <c r="Q178" s="109">
        <v>44256.43440972222</v>
      </c>
    </row>
    <row r="179" spans="1:18" s="105" customFormat="1" ht="18" x14ac:dyDescent="0.25">
      <c r="A179" s="96" t="str">
        <f>VLOOKUP(E179,'LISTADO ATM'!$A$2:$C$899,3,0)</f>
        <v>SUR</v>
      </c>
      <c r="B179" s="108" t="s">
        <v>2532</v>
      </c>
      <c r="C179" s="100">
        <v>44256.321851851855</v>
      </c>
      <c r="D179" s="96" t="s">
        <v>2189</v>
      </c>
      <c r="E179" s="106">
        <v>296</v>
      </c>
      <c r="F179" s="96" t="str">
        <f>VLOOKUP(E179,VIP!$A$2:$O11576,2,0)</f>
        <v>DRBR296</v>
      </c>
      <c r="G179" s="96" t="str">
        <f>VLOOKUP(E179,'LISTADO ATM'!$A$2:$B$898,2,0)</f>
        <v>ATM Estación BANICOMB (Baní)  ECO Petroleo</v>
      </c>
      <c r="H179" s="96" t="str">
        <f>VLOOKUP(E179,VIP!$A$2:$O16497,7,FALSE)</f>
        <v>Si</v>
      </c>
      <c r="I179" s="96" t="str">
        <f>VLOOKUP(E179,VIP!$A$2:$O8462,8,FALSE)</f>
        <v>Si</v>
      </c>
      <c r="J179" s="96" t="str">
        <f>VLOOKUP(E179,VIP!$A$2:$O8412,8,FALSE)</f>
        <v>Si</v>
      </c>
      <c r="K179" s="96" t="str">
        <f>VLOOKUP(E179,VIP!$A$2:$O11986,6,0)</f>
        <v>NO</v>
      </c>
      <c r="L179" s="101" t="s">
        <v>2228</v>
      </c>
      <c r="M179" s="104" t="s">
        <v>2547</v>
      </c>
      <c r="N179" s="103" t="s">
        <v>2476</v>
      </c>
      <c r="O179" s="96" t="s">
        <v>2478</v>
      </c>
      <c r="P179" s="104"/>
      <c r="Q179" s="109">
        <v>44256.600717592592</v>
      </c>
    </row>
    <row r="180" spans="1:18" s="105" customFormat="1" ht="18" x14ac:dyDescent="0.25">
      <c r="A180" s="96" t="str">
        <f>VLOOKUP(E180,'LISTADO ATM'!$A$2:$C$899,3,0)</f>
        <v>DISTRITO NACIONAL</v>
      </c>
      <c r="B180" s="108" t="s">
        <v>2533</v>
      </c>
      <c r="C180" s="100">
        <v>44256.321099537039</v>
      </c>
      <c r="D180" s="96" t="s">
        <v>2189</v>
      </c>
      <c r="E180" s="106">
        <v>658</v>
      </c>
      <c r="F180" s="96" t="str">
        <f>VLOOKUP(E180,VIP!$A$2:$O11573,2,0)</f>
        <v>DRBR658</v>
      </c>
      <c r="G180" s="96" t="str">
        <f>VLOOKUP(E180,'LISTADO ATM'!$A$2:$B$898,2,0)</f>
        <v>ATM Cámara de Cuentas</v>
      </c>
      <c r="H180" s="96" t="str">
        <f>VLOOKUP(E180,VIP!$A$2:$O16494,7,FALSE)</f>
        <v>Si</v>
      </c>
      <c r="I180" s="96" t="str">
        <f>VLOOKUP(E180,VIP!$A$2:$O8459,8,FALSE)</f>
        <v>Si</v>
      </c>
      <c r="J180" s="96" t="str">
        <f>VLOOKUP(E180,VIP!$A$2:$O8409,8,FALSE)</f>
        <v>Si</v>
      </c>
      <c r="K180" s="96" t="str">
        <f>VLOOKUP(E180,VIP!$A$2:$O11983,6,0)</f>
        <v>NO</v>
      </c>
      <c r="L180" s="101" t="s">
        <v>2228</v>
      </c>
      <c r="M180" s="102" t="s">
        <v>2469</v>
      </c>
      <c r="N180" s="103" t="s">
        <v>2476</v>
      </c>
      <c r="O180" s="96" t="s">
        <v>2478</v>
      </c>
      <c r="P180" s="104"/>
      <c r="Q180" s="102" t="s">
        <v>2228</v>
      </c>
    </row>
    <row r="181" spans="1:18" s="105" customFormat="1" ht="18" x14ac:dyDescent="0.25">
      <c r="A181" s="96" t="str">
        <f>VLOOKUP(E181,'LISTADO ATM'!$A$2:$C$899,3,0)</f>
        <v>NORTE</v>
      </c>
      <c r="B181" s="108" t="s">
        <v>2534</v>
      </c>
      <c r="C181" s="100">
        <v>44256.320625</v>
      </c>
      <c r="D181" s="96" t="s">
        <v>2189</v>
      </c>
      <c r="E181" s="106">
        <v>489</v>
      </c>
      <c r="F181" s="96" t="str">
        <f>VLOOKUP(E181,VIP!$A$2:$O11612,2,0)</f>
        <v>DRBR489</v>
      </c>
      <c r="G181" s="96" t="str">
        <f>VLOOKUP(E181,'LISTADO ATM'!$A$2:$B$898,2,0)</f>
        <v xml:space="preserve">ATM Aeropuerto El Catey (Samaná) </v>
      </c>
      <c r="H181" s="96" t="str">
        <f>VLOOKUP(E181,VIP!$A$2:$O16533,7,FALSE)</f>
        <v>Si</v>
      </c>
      <c r="I181" s="96" t="str">
        <f>VLOOKUP(E181,VIP!$A$2:$O8498,8,FALSE)</f>
        <v>Si</v>
      </c>
      <c r="J181" s="96" t="str">
        <f>VLOOKUP(E181,VIP!$A$2:$O8448,8,FALSE)</f>
        <v>Si</v>
      </c>
      <c r="K181" s="96" t="str">
        <f>VLOOKUP(E181,VIP!$A$2:$O12022,6,0)</f>
        <v>NO</v>
      </c>
      <c r="L181" s="101" t="s">
        <v>2496</v>
      </c>
      <c r="M181" s="104" t="s">
        <v>2547</v>
      </c>
      <c r="N181" s="103" t="s">
        <v>2476</v>
      </c>
      <c r="O181" s="96" t="s">
        <v>2478</v>
      </c>
      <c r="P181" s="104"/>
      <c r="Q181" s="109">
        <v>44256.43440972222</v>
      </c>
    </row>
    <row r="182" spans="1:18" s="105" customFormat="1" ht="18" x14ac:dyDescent="0.25">
      <c r="A182" s="96" t="str">
        <f>VLOOKUP(E182,'LISTADO ATM'!$A$2:$C$899,3,0)</f>
        <v>SUR</v>
      </c>
      <c r="B182" s="108" t="s">
        <v>2535</v>
      </c>
      <c r="C182" s="100">
        <v>44256.320231481484</v>
      </c>
      <c r="D182" s="96" t="s">
        <v>2189</v>
      </c>
      <c r="E182" s="106">
        <v>101</v>
      </c>
      <c r="F182" s="96" t="str">
        <f>VLOOKUP(E182,VIP!$A$2:$O11609,2,0)</f>
        <v>DRBR101</v>
      </c>
      <c r="G182" s="96" t="str">
        <f>VLOOKUP(E182,'LISTADO ATM'!$A$2:$B$898,2,0)</f>
        <v xml:space="preserve">ATM Oficina San Juan de la Maguana I </v>
      </c>
      <c r="H182" s="96" t="str">
        <f>VLOOKUP(E182,VIP!$A$2:$O16530,7,FALSE)</f>
        <v>Si</v>
      </c>
      <c r="I182" s="96" t="str">
        <f>VLOOKUP(E182,VIP!$A$2:$O8495,8,FALSE)</f>
        <v>Si</v>
      </c>
      <c r="J182" s="96" t="str">
        <f>VLOOKUP(E182,VIP!$A$2:$O8445,8,FALSE)</f>
        <v>Si</v>
      </c>
      <c r="K182" s="96" t="str">
        <f>VLOOKUP(E182,VIP!$A$2:$O12019,6,0)</f>
        <v>SI</v>
      </c>
      <c r="L182" s="101" t="s">
        <v>2496</v>
      </c>
      <c r="M182" s="104" t="s">
        <v>2547</v>
      </c>
      <c r="N182" s="103" t="s">
        <v>2476</v>
      </c>
      <c r="O182" s="96" t="s">
        <v>2478</v>
      </c>
      <c r="P182" s="104"/>
      <c r="Q182" s="109">
        <v>44256.600717592592</v>
      </c>
    </row>
    <row r="183" spans="1:18" s="105" customFormat="1" ht="18" x14ac:dyDescent="0.25">
      <c r="A183" s="96" t="str">
        <f>VLOOKUP(E183,'LISTADO ATM'!$A$2:$C$899,3,0)</f>
        <v>NORTE</v>
      </c>
      <c r="B183" s="108" t="s">
        <v>2536</v>
      </c>
      <c r="C183" s="100">
        <v>44256.309652777774</v>
      </c>
      <c r="D183" s="96" t="s">
        <v>2503</v>
      </c>
      <c r="E183" s="106">
        <v>716</v>
      </c>
      <c r="F183" s="96" t="str">
        <f>VLOOKUP(E183,VIP!$A$2:$O11589,2,0)</f>
        <v>DRBR340</v>
      </c>
      <c r="G183" s="96" t="str">
        <f>VLOOKUP(E183,'LISTADO ATM'!$A$2:$B$898,2,0)</f>
        <v xml:space="preserve">ATM Oficina Zona Franca (Santiago) </v>
      </c>
      <c r="H183" s="96" t="str">
        <f>VLOOKUP(E183,VIP!$A$2:$O16510,7,FALSE)</f>
        <v>Si</v>
      </c>
      <c r="I183" s="96" t="str">
        <f>VLOOKUP(E183,VIP!$A$2:$O8475,8,FALSE)</f>
        <v>Si</v>
      </c>
      <c r="J183" s="96" t="str">
        <f>VLOOKUP(E183,VIP!$A$2:$O8425,8,FALSE)</f>
        <v>Si</v>
      </c>
      <c r="K183" s="96" t="str">
        <f>VLOOKUP(E183,VIP!$A$2:$O11999,6,0)</f>
        <v>SI</v>
      </c>
      <c r="L183" s="101" t="s">
        <v>2430</v>
      </c>
      <c r="M183" s="104" t="s">
        <v>2547</v>
      </c>
      <c r="N183" s="103" t="s">
        <v>2476</v>
      </c>
      <c r="O183" s="96" t="s">
        <v>2504</v>
      </c>
      <c r="P183" s="104"/>
      <c r="Q183" s="109">
        <v>44256.790625000001</v>
      </c>
    </row>
    <row r="184" spans="1:18" s="105" customFormat="1" ht="18" x14ac:dyDescent="0.25">
      <c r="A184" s="96" t="str">
        <f>VLOOKUP(E184,'LISTADO ATM'!$A$2:$C$899,3,0)</f>
        <v>NORTE</v>
      </c>
      <c r="B184" s="108" t="s">
        <v>2537</v>
      </c>
      <c r="C184" s="100">
        <v>44256.307060185187</v>
      </c>
      <c r="D184" s="96" t="s">
        <v>2503</v>
      </c>
      <c r="E184" s="106">
        <v>594</v>
      </c>
      <c r="F184" s="96" t="str">
        <f>VLOOKUP(E184,VIP!$A$2:$O11578,2,0)</f>
        <v>DRBR594</v>
      </c>
      <c r="G184" s="96" t="str">
        <f>VLOOKUP(E184,'LISTADO ATM'!$A$2:$B$898,2,0)</f>
        <v xml:space="preserve">ATM Plaza Venezuela II (Santiago) </v>
      </c>
      <c r="H184" s="96" t="str">
        <f>VLOOKUP(E184,VIP!$A$2:$O16499,7,FALSE)</f>
        <v>Si</v>
      </c>
      <c r="I184" s="96" t="str">
        <f>VLOOKUP(E184,VIP!$A$2:$O8464,8,FALSE)</f>
        <v>Si</v>
      </c>
      <c r="J184" s="96" t="str">
        <f>VLOOKUP(E184,VIP!$A$2:$O8414,8,FALSE)</f>
        <v>Si</v>
      </c>
      <c r="K184" s="96" t="str">
        <f>VLOOKUP(E184,VIP!$A$2:$O11988,6,0)</f>
        <v>NO</v>
      </c>
      <c r="L184" s="101" t="s">
        <v>2430</v>
      </c>
      <c r="M184" s="104" t="s">
        <v>2547</v>
      </c>
      <c r="N184" s="103" t="s">
        <v>2476</v>
      </c>
      <c r="O184" s="96" t="s">
        <v>2504</v>
      </c>
      <c r="P184" s="104"/>
      <c r="Q184" s="109">
        <v>44256.600717592592</v>
      </c>
    </row>
    <row r="185" spans="1:18" s="105" customFormat="1" ht="18" x14ac:dyDescent="0.25">
      <c r="A185" s="96" t="str">
        <f>VLOOKUP(E185,'LISTADO ATM'!$A$2:$C$899,3,0)</f>
        <v>DISTRITO NACIONAL</v>
      </c>
      <c r="B185" s="108">
        <v>335806087</v>
      </c>
      <c r="C185" s="100">
        <v>44256.192430555559</v>
      </c>
      <c r="D185" s="96" t="s">
        <v>2189</v>
      </c>
      <c r="E185" s="106">
        <v>212</v>
      </c>
      <c r="F185" s="96" t="str">
        <f>VLOOKUP(E185,VIP!$A$2:$O11555,2,0)</f>
        <v>DRBR212</v>
      </c>
      <c r="G185" s="96" t="str">
        <f>VLOOKUP(E185,'LISTADO ATM'!$A$2:$B$898,2,0)</f>
        <v>ATM Universidad Nacional Evangélica (Santo Domingo)</v>
      </c>
      <c r="H185" s="96" t="str">
        <f>VLOOKUP(E185,VIP!$A$2:$O16476,7,FALSE)</f>
        <v>Si</v>
      </c>
      <c r="I185" s="96" t="str">
        <f>VLOOKUP(E185,VIP!$A$2:$O8441,8,FALSE)</f>
        <v>No</v>
      </c>
      <c r="J185" s="96" t="str">
        <f>VLOOKUP(E185,VIP!$A$2:$O8391,8,FALSE)</f>
        <v>No</v>
      </c>
      <c r="K185" s="96" t="str">
        <f>VLOOKUP(E185,VIP!$A$2:$O11965,6,0)</f>
        <v>NO</v>
      </c>
      <c r="L185" s="101" t="s">
        <v>2254</v>
      </c>
      <c r="M185" s="104" t="s">
        <v>2547</v>
      </c>
      <c r="N185" s="103" t="s">
        <v>2476</v>
      </c>
      <c r="O185" s="96" t="s">
        <v>2478</v>
      </c>
      <c r="P185" s="104"/>
      <c r="Q185" s="109">
        <v>44256.43440972222</v>
      </c>
    </row>
    <row r="186" spans="1:18" s="105" customFormat="1" ht="18" x14ac:dyDescent="0.25">
      <c r="A186" s="96" t="str">
        <f>VLOOKUP(E186,'LISTADO ATM'!$A$2:$C$899,3,0)</f>
        <v>DISTRITO NACIONAL</v>
      </c>
      <c r="B186" s="108">
        <v>335806086</v>
      </c>
      <c r="C186" s="100">
        <v>44256.185162037036</v>
      </c>
      <c r="D186" s="96" t="s">
        <v>2472</v>
      </c>
      <c r="E186" s="106">
        <v>415</v>
      </c>
      <c r="F186" s="96" t="str">
        <f>VLOOKUP(E186,VIP!$A$2:$O11572,2,0)</f>
        <v>DRBR415</v>
      </c>
      <c r="G186" s="96" t="str">
        <f>VLOOKUP(E186,'LISTADO ATM'!$A$2:$B$898,2,0)</f>
        <v xml:space="preserve">ATM Autobanco San Martín I </v>
      </c>
      <c r="H186" s="96" t="str">
        <f>VLOOKUP(E186,VIP!$A$2:$O16493,7,FALSE)</f>
        <v>Si</v>
      </c>
      <c r="I186" s="96" t="str">
        <f>VLOOKUP(E186,VIP!$A$2:$O8458,8,FALSE)</f>
        <v>Si</v>
      </c>
      <c r="J186" s="96" t="str">
        <f>VLOOKUP(E186,VIP!$A$2:$O8408,8,FALSE)</f>
        <v>Si</v>
      </c>
      <c r="K186" s="96" t="str">
        <f>VLOOKUP(E186,VIP!$A$2:$O11982,6,0)</f>
        <v>NO</v>
      </c>
      <c r="L186" s="101" t="s">
        <v>2430</v>
      </c>
      <c r="M186" s="104" t="s">
        <v>2547</v>
      </c>
      <c r="N186" s="103" t="s">
        <v>2476</v>
      </c>
      <c r="O186" s="96" t="s">
        <v>2477</v>
      </c>
      <c r="P186" s="104"/>
      <c r="Q186" s="109">
        <v>44256.43440972222</v>
      </c>
    </row>
    <row r="187" spans="1:18" s="105" customFormat="1" ht="18" x14ac:dyDescent="0.25">
      <c r="A187" s="96" t="str">
        <f>VLOOKUP(E187,'LISTADO ATM'!$A$2:$C$899,3,0)</f>
        <v>DISTRITO NACIONAL</v>
      </c>
      <c r="B187" s="108">
        <v>335806085</v>
      </c>
      <c r="C187" s="100">
        <v>44256.180486111109</v>
      </c>
      <c r="D187" s="96" t="s">
        <v>2472</v>
      </c>
      <c r="E187" s="106">
        <v>710</v>
      </c>
      <c r="F187" s="96" t="str">
        <f>VLOOKUP(E187,VIP!$A$2:$O11586,2,0)</f>
        <v>DRBR506</v>
      </c>
      <c r="G187" s="96" t="str">
        <f>VLOOKUP(E187,'LISTADO ATM'!$A$2:$B$898,2,0)</f>
        <v xml:space="preserve">ATM S/M Soberano </v>
      </c>
      <c r="H187" s="96" t="str">
        <f>VLOOKUP(E187,VIP!$A$2:$O16507,7,FALSE)</f>
        <v>Si</v>
      </c>
      <c r="I187" s="96" t="str">
        <f>VLOOKUP(E187,VIP!$A$2:$O8472,8,FALSE)</f>
        <v>Si</v>
      </c>
      <c r="J187" s="96" t="str">
        <f>VLOOKUP(E187,VIP!$A$2:$O8422,8,FALSE)</f>
        <v>Si</v>
      </c>
      <c r="K187" s="96" t="str">
        <f>VLOOKUP(E187,VIP!$A$2:$O11996,6,0)</f>
        <v>NO</v>
      </c>
      <c r="L187" s="101" t="s">
        <v>2430</v>
      </c>
      <c r="M187" s="104" t="s">
        <v>2547</v>
      </c>
      <c r="N187" s="103" t="s">
        <v>2476</v>
      </c>
      <c r="O187" s="96" t="s">
        <v>2477</v>
      </c>
      <c r="P187" s="104"/>
      <c r="Q187" s="109">
        <v>44256.600717592592</v>
      </c>
      <c r="R187" s="105">
        <v>3</v>
      </c>
    </row>
    <row r="188" spans="1:18" s="105" customFormat="1" ht="18" x14ac:dyDescent="0.25">
      <c r="A188" s="96" t="str">
        <f>VLOOKUP(E188,'LISTADO ATM'!$A$2:$C$899,3,0)</f>
        <v>DISTRITO NACIONAL</v>
      </c>
      <c r="B188" s="108">
        <v>335806084</v>
      </c>
      <c r="C188" s="100">
        <v>44256.178831018522</v>
      </c>
      <c r="D188" s="96" t="s">
        <v>2472</v>
      </c>
      <c r="E188" s="106">
        <v>713</v>
      </c>
      <c r="F188" s="96" t="str">
        <f>VLOOKUP(E188,VIP!$A$2:$O11587,2,0)</f>
        <v>DRBR016</v>
      </c>
      <c r="G188" s="96" t="str">
        <f>VLOOKUP(E188,'LISTADO ATM'!$A$2:$B$898,2,0)</f>
        <v xml:space="preserve">ATM Oficina Las Américas </v>
      </c>
      <c r="H188" s="96" t="str">
        <f>VLOOKUP(E188,VIP!$A$2:$O16508,7,FALSE)</f>
        <v>Si</v>
      </c>
      <c r="I188" s="96" t="str">
        <f>VLOOKUP(E188,VIP!$A$2:$O8473,8,FALSE)</f>
        <v>Si</v>
      </c>
      <c r="J188" s="96" t="str">
        <f>VLOOKUP(E188,VIP!$A$2:$O8423,8,FALSE)</f>
        <v>Si</v>
      </c>
      <c r="K188" s="96" t="str">
        <f>VLOOKUP(E188,VIP!$A$2:$O11997,6,0)</f>
        <v>NO</v>
      </c>
      <c r="L188" s="101" t="s">
        <v>2430</v>
      </c>
      <c r="M188" s="104" t="s">
        <v>2547</v>
      </c>
      <c r="N188" s="103" t="s">
        <v>2476</v>
      </c>
      <c r="O188" s="96" t="s">
        <v>2477</v>
      </c>
      <c r="P188" s="104"/>
      <c r="Q188" s="109">
        <v>44256.787881944445</v>
      </c>
    </row>
    <row r="189" spans="1:18" s="105" customFormat="1" ht="18" x14ac:dyDescent="0.25">
      <c r="A189" s="96" t="str">
        <f>VLOOKUP(E189,'LISTADO ATM'!$A$2:$C$899,3,0)</f>
        <v>ESTE</v>
      </c>
      <c r="B189" s="108">
        <v>335806083</v>
      </c>
      <c r="C189" s="100">
        <v>44256.174930555557</v>
      </c>
      <c r="D189" s="96" t="s">
        <v>2487</v>
      </c>
      <c r="E189" s="106">
        <v>830</v>
      </c>
      <c r="F189" s="96" t="str">
        <f>VLOOKUP(E189,VIP!$A$2:$O11597,2,0)</f>
        <v>DRBR830</v>
      </c>
      <c r="G189" s="96" t="str">
        <f>VLOOKUP(E189,'LISTADO ATM'!$A$2:$B$898,2,0)</f>
        <v xml:space="preserve">ATM UNP Sabana Grande de Boyá </v>
      </c>
      <c r="H189" s="96" t="str">
        <f>VLOOKUP(E189,VIP!$A$2:$O16518,7,FALSE)</f>
        <v>Si</v>
      </c>
      <c r="I189" s="96" t="str">
        <f>VLOOKUP(E189,VIP!$A$2:$O8483,8,FALSE)</f>
        <v>Si</v>
      </c>
      <c r="J189" s="96" t="str">
        <f>VLOOKUP(E189,VIP!$A$2:$O8433,8,FALSE)</f>
        <v>Si</v>
      </c>
      <c r="K189" s="96" t="str">
        <f>VLOOKUP(E189,VIP!$A$2:$O12007,6,0)</f>
        <v>NO</v>
      </c>
      <c r="L189" s="101" t="s">
        <v>2430</v>
      </c>
      <c r="M189" s="104" t="s">
        <v>2547</v>
      </c>
      <c r="N189" s="103" t="s">
        <v>2476</v>
      </c>
      <c r="O189" s="96" t="s">
        <v>2490</v>
      </c>
      <c r="P189" s="104"/>
      <c r="Q189" s="109">
        <v>44256.43440972222</v>
      </c>
    </row>
    <row r="190" spans="1:18" s="105" customFormat="1" ht="18" x14ac:dyDescent="0.25">
      <c r="A190" s="96" t="str">
        <f>VLOOKUP(E190,'LISTADO ATM'!$A$2:$C$899,3,0)</f>
        <v>DISTRITO NACIONAL</v>
      </c>
      <c r="B190" s="108">
        <v>335806082</v>
      </c>
      <c r="C190" s="100">
        <v>44256.172847222224</v>
      </c>
      <c r="D190" s="96" t="s">
        <v>2487</v>
      </c>
      <c r="E190" s="106">
        <v>883</v>
      </c>
      <c r="F190" s="96" t="str">
        <f>VLOOKUP(E190,VIP!$A$2:$O11600,2,0)</f>
        <v>DRBR883</v>
      </c>
      <c r="G190" s="96" t="str">
        <f>VLOOKUP(E190,'LISTADO ATM'!$A$2:$B$898,2,0)</f>
        <v xml:space="preserve">ATM Oficina Filadelfia Plaza </v>
      </c>
      <c r="H190" s="96" t="str">
        <f>VLOOKUP(E190,VIP!$A$2:$O16521,7,FALSE)</f>
        <v>Si</v>
      </c>
      <c r="I190" s="96" t="str">
        <f>VLOOKUP(E190,VIP!$A$2:$O8486,8,FALSE)</f>
        <v>Si</v>
      </c>
      <c r="J190" s="96" t="str">
        <f>VLOOKUP(E190,VIP!$A$2:$O8436,8,FALSE)</f>
        <v>Si</v>
      </c>
      <c r="K190" s="96" t="str">
        <f>VLOOKUP(E190,VIP!$A$2:$O12010,6,0)</f>
        <v>NO</v>
      </c>
      <c r="L190" s="101" t="s">
        <v>2430</v>
      </c>
      <c r="M190" s="104" t="s">
        <v>2547</v>
      </c>
      <c r="N190" s="103" t="s">
        <v>2476</v>
      </c>
      <c r="O190" s="96" t="s">
        <v>2490</v>
      </c>
      <c r="P190" s="104"/>
      <c r="Q190" s="109">
        <v>44256.600717592592</v>
      </c>
    </row>
    <row r="191" spans="1:18" s="105" customFormat="1" ht="18" x14ac:dyDescent="0.25">
      <c r="A191" s="96" t="str">
        <f>VLOOKUP(E191,'LISTADO ATM'!$A$2:$C$899,3,0)</f>
        <v>NORTE</v>
      </c>
      <c r="B191" s="108">
        <v>335806081</v>
      </c>
      <c r="C191" s="100">
        <v>44256.170601851853</v>
      </c>
      <c r="D191" s="96" t="s">
        <v>2503</v>
      </c>
      <c r="E191" s="106">
        <v>894</v>
      </c>
      <c r="F191" s="96" t="str">
        <f>VLOOKUP(E191,VIP!$A$2:$O11561,2,0)</f>
        <v>DRBR894</v>
      </c>
      <c r="G191" s="96" t="str">
        <f>VLOOKUP(E191,'LISTADO ATM'!$A$2:$B$898,2,0)</f>
        <v>ATM Eco Petroleo Estero Hondo</v>
      </c>
      <c r="H191" s="96" t="str">
        <f>VLOOKUP(E191,VIP!$A$2:$O16482,7,FALSE)</f>
        <v>NO</v>
      </c>
      <c r="I191" s="96" t="str">
        <f>VLOOKUP(E191,VIP!$A$2:$O8447,8,FALSE)</f>
        <v>NO</v>
      </c>
      <c r="J191" s="96" t="str">
        <f>VLOOKUP(E191,VIP!$A$2:$O8397,8,FALSE)</f>
        <v>NO</v>
      </c>
      <c r="K191" s="96" t="str">
        <f>VLOOKUP(E191,VIP!$A$2:$O11971,6,0)</f>
        <v>NO</v>
      </c>
      <c r="L191" s="101" t="s">
        <v>2462</v>
      </c>
      <c r="M191" s="104" t="s">
        <v>2547</v>
      </c>
      <c r="N191" s="103" t="s">
        <v>2476</v>
      </c>
      <c r="O191" s="96" t="s">
        <v>2504</v>
      </c>
      <c r="P191" s="104"/>
      <c r="Q191" s="109">
        <v>44256.600717592592</v>
      </c>
    </row>
    <row r="192" spans="1:18" s="105" customFormat="1" ht="18" x14ac:dyDescent="0.25">
      <c r="A192" s="96" t="str">
        <f>VLOOKUP(E192,'LISTADO ATM'!$A$2:$C$899,3,0)</f>
        <v>NORTE</v>
      </c>
      <c r="B192" s="108">
        <v>335806080</v>
      </c>
      <c r="C192" s="100">
        <v>44256.169259259259</v>
      </c>
      <c r="D192" s="96" t="s">
        <v>2487</v>
      </c>
      <c r="E192" s="106">
        <v>950</v>
      </c>
      <c r="F192" s="96" t="str">
        <f>VLOOKUP(E192,VIP!$A$2:$O11603,2,0)</f>
        <v>DRBR12G</v>
      </c>
      <c r="G192" s="96" t="str">
        <f>VLOOKUP(E192,'LISTADO ATM'!$A$2:$B$898,2,0)</f>
        <v xml:space="preserve">ATM Oficina Monterrico </v>
      </c>
      <c r="H192" s="96" t="str">
        <f>VLOOKUP(E192,VIP!$A$2:$O16524,7,FALSE)</f>
        <v>Si</v>
      </c>
      <c r="I192" s="96" t="str">
        <f>VLOOKUP(E192,VIP!$A$2:$O8489,8,FALSE)</f>
        <v>Si</v>
      </c>
      <c r="J192" s="96" t="str">
        <f>VLOOKUP(E192,VIP!$A$2:$O8439,8,FALSE)</f>
        <v>Si</v>
      </c>
      <c r="K192" s="96" t="str">
        <f>VLOOKUP(E192,VIP!$A$2:$O12013,6,0)</f>
        <v>SI</v>
      </c>
      <c r="L192" s="101" t="s">
        <v>2430</v>
      </c>
      <c r="M192" s="104" t="s">
        <v>2547</v>
      </c>
      <c r="N192" s="103" t="s">
        <v>2476</v>
      </c>
      <c r="O192" s="96" t="s">
        <v>2490</v>
      </c>
      <c r="P192" s="104"/>
      <c r="Q192" s="109">
        <v>44256.787835648145</v>
      </c>
    </row>
    <row r="193" spans="1:17" s="105" customFormat="1" ht="18" x14ac:dyDescent="0.25">
      <c r="A193" s="96" t="str">
        <f>VLOOKUP(E193,'LISTADO ATM'!$A$2:$C$899,3,0)</f>
        <v>DISTRITO NACIONAL</v>
      </c>
      <c r="B193" s="108">
        <v>335806079</v>
      </c>
      <c r="C193" s="100">
        <v>44256.124363425923</v>
      </c>
      <c r="D193" s="96" t="s">
        <v>2189</v>
      </c>
      <c r="E193" s="106">
        <v>850</v>
      </c>
      <c r="F193" s="96" t="str">
        <f>VLOOKUP(E193,VIP!$A$2:$O11563,2,0)</f>
        <v>DRBR850</v>
      </c>
      <c r="G193" s="96" t="str">
        <f>VLOOKUP(E193,'LISTADO ATM'!$A$2:$B$898,2,0)</f>
        <v xml:space="preserve">ATM Hotel Be Live Hamaca </v>
      </c>
      <c r="H193" s="96" t="str">
        <f>VLOOKUP(E193,VIP!$A$2:$O16484,7,FALSE)</f>
        <v>Si</v>
      </c>
      <c r="I193" s="96" t="str">
        <f>VLOOKUP(E193,VIP!$A$2:$O8449,8,FALSE)</f>
        <v>Si</v>
      </c>
      <c r="J193" s="96" t="str">
        <f>VLOOKUP(E193,VIP!$A$2:$O8399,8,FALSE)</f>
        <v>Si</v>
      </c>
      <c r="K193" s="96" t="str">
        <f>VLOOKUP(E193,VIP!$A$2:$O11973,6,0)</f>
        <v>NO</v>
      </c>
      <c r="L193" s="101" t="s">
        <v>2254</v>
      </c>
      <c r="M193" s="104" t="s">
        <v>2547</v>
      </c>
      <c r="N193" s="103" t="s">
        <v>2476</v>
      </c>
      <c r="O193" s="96" t="s">
        <v>2478</v>
      </c>
      <c r="P193" s="104"/>
      <c r="Q193" s="109">
        <v>44256.43440972222</v>
      </c>
    </row>
    <row r="194" spans="1:17" s="105" customFormat="1" ht="18" x14ac:dyDescent="0.25">
      <c r="A194" s="96" t="str">
        <f>VLOOKUP(E194,'LISTADO ATM'!$A$2:$C$899,3,0)</f>
        <v>SUR</v>
      </c>
      <c r="B194" s="108">
        <v>335806078</v>
      </c>
      <c r="C194" s="100">
        <v>44256.123692129629</v>
      </c>
      <c r="D194" s="96" t="s">
        <v>2189</v>
      </c>
      <c r="E194" s="106">
        <v>84</v>
      </c>
      <c r="F194" s="96" t="str">
        <f>VLOOKUP(E194,VIP!$A$2:$O11564,2,0)</f>
        <v>DRBR084</v>
      </c>
      <c r="G194" s="96" t="str">
        <f>VLOOKUP(E194,'LISTADO ATM'!$A$2:$B$898,2,0)</f>
        <v xml:space="preserve">ATM Oficina Multicentro Sirena San Cristóbal </v>
      </c>
      <c r="H194" s="96" t="str">
        <f>VLOOKUP(E194,VIP!$A$2:$O16485,7,FALSE)</f>
        <v>Si</v>
      </c>
      <c r="I194" s="96" t="str">
        <f>VLOOKUP(E194,VIP!$A$2:$O8450,8,FALSE)</f>
        <v>Si</v>
      </c>
      <c r="J194" s="96" t="str">
        <f>VLOOKUP(E194,VIP!$A$2:$O8400,8,FALSE)</f>
        <v>Si</v>
      </c>
      <c r="K194" s="96" t="str">
        <f>VLOOKUP(E194,VIP!$A$2:$O11974,6,0)</f>
        <v>SI</v>
      </c>
      <c r="L194" s="101" t="s">
        <v>2254</v>
      </c>
      <c r="M194" s="104" t="s">
        <v>2547</v>
      </c>
      <c r="N194" s="103" t="s">
        <v>2476</v>
      </c>
      <c r="O194" s="96" t="s">
        <v>2478</v>
      </c>
      <c r="P194" s="104"/>
      <c r="Q194" s="109">
        <v>44256.600717592592</v>
      </c>
    </row>
    <row r="195" spans="1:17" s="105" customFormat="1" ht="18" x14ac:dyDescent="0.25">
      <c r="A195" s="96" t="str">
        <f>VLOOKUP(E195,'LISTADO ATM'!$A$2:$C$899,3,0)</f>
        <v>SUR</v>
      </c>
      <c r="B195" s="108">
        <v>335806077</v>
      </c>
      <c r="C195" s="100">
        <v>44256.123032407406</v>
      </c>
      <c r="D195" s="96" t="s">
        <v>2189</v>
      </c>
      <c r="E195" s="106">
        <v>619</v>
      </c>
      <c r="F195" s="96" t="str">
        <f>VLOOKUP(E195,VIP!$A$2:$O11565,2,0)</f>
        <v>DRBR619</v>
      </c>
      <c r="G195" s="96" t="str">
        <f>VLOOKUP(E195,'LISTADO ATM'!$A$2:$B$898,2,0)</f>
        <v xml:space="preserve">ATM Academia P.N. Hatillo (San Cristóbal) </v>
      </c>
      <c r="H195" s="96" t="str">
        <f>VLOOKUP(E195,VIP!$A$2:$O16486,7,FALSE)</f>
        <v>Si</v>
      </c>
      <c r="I195" s="96" t="str">
        <f>VLOOKUP(E195,VIP!$A$2:$O8451,8,FALSE)</f>
        <v>Si</v>
      </c>
      <c r="J195" s="96" t="str">
        <f>VLOOKUP(E195,VIP!$A$2:$O8401,8,FALSE)</f>
        <v>Si</v>
      </c>
      <c r="K195" s="96" t="str">
        <f>VLOOKUP(E195,VIP!$A$2:$O11975,6,0)</f>
        <v>NO</v>
      </c>
      <c r="L195" s="101" t="s">
        <v>2254</v>
      </c>
      <c r="M195" s="104" t="s">
        <v>2547</v>
      </c>
      <c r="N195" s="103" t="s">
        <v>2476</v>
      </c>
      <c r="O195" s="96" t="s">
        <v>2478</v>
      </c>
      <c r="P195" s="104"/>
      <c r="Q195" s="109">
        <v>44256.43440972222</v>
      </c>
    </row>
    <row r="196" spans="1:17" s="105" customFormat="1" ht="18" x14ac:dyDescent="0.25">
      <c r="A196" s="96" t="str">
        <f>VLOOKUP(E196,'LISTADO ATM'!$A$2:$C$899,3,0)</f>
        <v>DISTRITO NACIONAL</v>
      </c>
      <c r="B196" s="108">
        <v>335806076</v>
      </c>
      <c r="C196" s="100">
        <v>44256.033090277779</v>
      </c>
      <c r="D196" s="96" t="s">
        <v>2513</v>
      </c>
      <c r="E196" s="106">
        <v>911</v>
      </c>
      <c r="F196" s="96" t="str">
        <f>VLOOKUP(E196,VIP!$A$2:$O11553,2,0)</f>
        <v>DRBR911</v>
      </c>
      <c r="G196" s="96" t="str">
        <f>VLOOKUP(E196,'LISTADO ATM'!$A$2:$B$898,2,0)</f>
        <v xml:space="preserve">ATM Oficina Venezuela II </v>
      </c>
      <c r="H196" s="96" t="str">
        <f>VLOOKUP(E196,VIP!$A$2:$O16474,7,FALSE)</f>
        <v>Si</v>
      </c>
      <c r="I196" s="96" t="str">
        <f>VLOOKUP(E196,VIP!$A$2:$O8439,8,FALSE)</f>
        <v>Si</v>
      </c>
      <c r="J196" s="96" t="str">
        <f>VLOOKUP(E196,VIP!$A$2:$O8389,8,FALSE)</f>
        <v>Si</v>
      </c>
      <c r="K196" s="96" t="str">
        <f>VLOOKUP(E196,VIP!$A$2:$O11963,6,0)</f>
        <v>SI</v>
      </c>
      <c r="L196" s="101" t="s">
        <v>2254</v>
      </c>
      <c r="M196" s="104" t="s">
        <v>2547</v>
      </c>
      <c r="N196" s="103" t="s">
        <v>2476</v>
      </c>
      <c r="O196" s="96" t="s">
        <v>2478</v>
      </c>
      <c r="P196" s="104"/>
      <c r="Q196" s="109">
        <v>44256.43440972222</v>
      </c>
    </row>
    <row r="197" spans="1:17" s="105" customFormat="1" ht="18" x14ac:dyDescent="0.25">
      <c r="A197" s="96" t="str">
        <f>VLOOKUP(E197,'LISTADO ATM'!$A$2:$C$899,3,0)</f>
        <v>NORTE</v>
      </c>
      <c r="B197" s="108">
        <v>335806075</v>
      </c>
      <c r="C197" s="100">
        <v>44256.032060185185</v>
      </c>
      <c r="D197" s="96" t="s">
        <v>2514</v>
      </c>
      <c r="E197" s="106">
        <v>364</v>
      </c>
      <c r="F197" s="96" t="str">
        <f>VLOOKUP(E197,VIP!$A$2:$O11554,2,0)</f>
        <v>DRBR364</v>
      </c>
      <c r="G197" s="96" t="str">
        <f>VLOOKUP(E197,'LISTADO ATM'!$A$2:$B$898,2,0)</f>
        <v>ATM Tabadom Holding Santiago</v>
      </c>
      <c r="H197" s="96" t="str">
        <f>VLOOKUP(E197,VIP!$A$2:$O16475,7,FALSE)</f>
        <v>Si</v>
      </c>
      <c r="I197" s="96" t="str">
        <f>VLOOKUP(E197,VIP!$A$2:$O8440,8,FALSE)</f>
        <v>Si</v>
      </c>
      <c r="J197" s="96" t="str">
        <f>VLOOKUP(E197,VIP!$A$2:$O8390,8,FALSE)</f>
        <v>Si</v>
      </c>
      <c r="K197" s="96" t="str">
        <f>VLOOKUP(E197,VIP!$A$2:$O11964,6,0)</f>
        <v>NO</v>
      </c>
      <c r="L197" s="101" t="s">
        <v>2254</v>
      </c>
      <c r="M197" s="104" t="s">
        <v>2547</v>
      </c>
      <c r="N197" s="103" t="s">
        <v>2476</v>
      </c>
      <c r="O197" s="96" t="s">
        <v>2500</v>
      </c>
      <c r="P197" s="104"/>
      <c r="Q197" s="109">
        <v>44256.723553240743</v>
      </c>
    </row>
    <row r="198" spans="1:17" s="105" customFormat="1" ht="18" x14ac:dyDescent="0.25">
      <c r="A198" s="96" t="str">
        <f>VLOOKUP(E198,'LISTADO ATM'!$A$2:$C$899,3,0)</f>
        <v>DISTRITO NACIONAL</v>
      </c>
      <c r="B198" s="108">
        <v>335806074</v>
      </c>
      <c r="C198" s="100">
        <v>44256.030891203707</v>
      </c>
      <c r="D198" s="96" t="s">
        <v>2515</v>
      </c>
      <c r="E198" s="106">
        <v>227</v>
      </c>
      <c r="F198" s="96" t="str">
        <f>VLOOKUP(E198,VIP!$A$2:$O11555,2,0)</f>
        <v>DRBR227</v>
      </c>
      <c r="G198" s="96" t="str">
        <f>VLOOKUP(E198,'LISTADO ATM'!$A$2:$B$898,2,0)</f>
        <v xml:space="preserve">ATM S/M Bravo Av. Enriquillo </v>
      </c>
      <c r="H198" s="96" t="str">
        <f>VLOOKUP(E198,VIP!$A$2:$O16476,7,FALSE)</f>
        <v>Si</v>
      </c>
      <c r="I198" s="96" t="str">
        <f>VLOOKUP(E198,VIP!$A$2:$O8441,8,FALSE)</f>
        <v>Si</v>
      </c>
      <c r="J198" s="96" t="str">
        <f>VLOOKUP(E198,VIP!$A$2:$O8391,8,FALSE)</f>
        <v>Si</v>
      </c>
      <c r="K198" s="96" t="str">
        <f>VLOOKUP(E198,VIP!$A$2:$O11965,6,0)</f>
        <v>NO</v>
      </c>
      <c r="L198" s="101" t="s">
        <v>2440</v>
      </c>
      <c r="M198" s="104" t="s">
        <v>2547</v>
      </c>
      <c r="N198" s="103" t="s">
        <v>2476</v>
      </c>
      <c r="O198" s="96" t="s">
        <v>2478</v>
      </c>
      <c r="P198" s="104"/>
      <c r="Q198" s="109">
        <v>44256.43440972222</v>
      </c>
    </row>
    <row r="199" spans="1:17" s="105" customFormat="1" ht="18" x14ac:dyDescent="0.25">
      <c r="A199" s="96" t="str">
        <f>VLOOKUP(E199,'LISTADO ATM'!$A$2:$C$899,3,0)</f>
        <v>NORTE</v>
      </c>
      <c r="B199" s="108">
        <v>335806073</v>
      </c>
      <c r="C199" s="100">
        <v>44256.022824074076</v>
      </c>
      <c r="D199" s="96" t="s">
        <v>2516</v>
      </c>
      <c r="E199" s="106">
        <v>228</v>
      </c>
      <c r="F199" s="96" t="str">
        <f>VLOOKUP(E199,VIP!$A$2:$O11556,2,0)</f>
        <v>DRBR228</v>
      </c>
      <c r="G199" s="96" t="str">
        <f>VLOOKUP(E199,'LISTADO ATM'!$A$2:$B$898,2,0)</f>
        <v xml:space="preserve">ATM Oficina SAJOMA </v>
      </c>
      <c r="H199" s="96" t="str">
        <f>VLOOKUP(E199,VIP!$A$2:$O16477,7,FALSE)</f>
        <v>Si</v>
      </c>
      <c r="I199" s="96" t="str">
        <f>VLOOKUP(E199,VIP!$A$2:$O8442,8,FALSE)</f>
        <v>Si</v>
      </c>
      <c r="J199" s="96" t="str">
        <f>VLOOKUP(E199,VIP!$A$2:$O8392,8,FALSE)</f>
        <v>Si</v>
      </c>
      <c r="K199" s="96" t="str">
        <f>VLOOKUP(E199,VIP!$A$2:$O11966,6,0)</f>
        <v>NO</v>
      </c>
      <c r="L199" s="101" t="s">
        <v>2462</v>
      </c>
      <c r="M199" s="104" t="s">
        <v>2547</v>
      </c>
      <c r="N199" s="103" t="s">
        <v>2476</v>
      </c>
      <c r="O199" s="96" t="s">
        <v>2490</v>
      </c>
      <c r="P199" s="104"/>
      <c r="Q199" s="109">
        <v>44256.43440972222</v>
      </c>
    </row>
    <row r="200" spans="1:17" s="105" customFormat="1" ht="18" x14ac:dyDescent="0.25">
      <c r="A200" s="96" t="str">
        <f>VLOOKUP(E200,'LISTADO ATM'!$A$2:$C$899,3,0)</f>
        <v>DISTRITO NACIONAL</v>
      </c>
      <c r="B200" s="108">
        <v>335806072</v>
      </c>
      <c r="C200" s="100">
        <v>44256.014664351853</v>
      </c>
      <c r="D200" s="96" t="s">
        <v>2517</v>
      </c>
      <c r="E200" s="106">
        <v>744</v>
      </c>
      <c r="F200" s="96" t="str">
        <f>VLOOKUP(E200,VIP!$A$2:$O11557,2,0)</f>
        <v>DRBR289</v>
      </c>
      <c r="G200" s="96" t="str">
        <f>VLOOKUP(E200,'LISTADO ATM'!$A$2:$B$898,2,0)</f>
        <v xml:space="preserve">ATM Multicentro La Sirena Venezuela </v>
      </c>
      <c r="H200" s="96" t="str">
        <f>VLOOKUP(E200,VIP!$A$2:$O16478,7,FALSE)</f>
        <v>Si</v>
      </c>
      <c r="I200" s="96" t="str">
        <f>VLOOKUP(E200,VIP!$A$2:$O8443,8,FALSE)</f>
        <v>Si</v>
      </c>
      <c r="J200" s="96" t="str">
        <f>VLOOKUP(E200,VIP!$A$2:$O8393,8,FALSE)</f>
        <v>Si</v>
      </c>
      <c r="K200" s="96" t="str">
        <f>VLOOKUP(E200,VIP!$A$2:$O11967,6,0)</f>
        <v>SI</v>
      </c>
      <c r="L200" s="101" t="s">
        <v>2254</v>
      </c>
      <c r="M200" s="102" t="s">
        <v>2469</v>
      </c>
      <c r="N200" s="103" t="s">
        <v>2476</v>
      </c>
      <c r="O200" s="96" t="s">
        <v>2478</v>
      </c>
      <c r="P200" s="104"/>
      <c r="Q200" s="102" t="s">
        <v>2254</v>
      </c>
    </row>
    <row r="201" spans="1:17" s="105" customFormat="1" ht="18" x14ac:dyDescent="0.25">
      <c r="A201" s="96" t="str">
        <f>VLOOKUP(E201,'LISTADO ATM'!$A$2:$C$899,3,0)</f>
        <v>DISTRITO NACIONAL</v>
      </c>
      <c r="B201" s="108">
        <v>335806067</v>
      </c>
      <c r="C201" s="100">
        <v>44255.893483796295</v>
      </c>
      <c r="D201" s="96" t="s">
        <v>2189</v>
      </c>
      <c r="E201" s="106">
        <v>887</v>
      </c>
      <c r="F201" s="96" t="str">
        <f>VLOOKUP(E201,VIP!$A$2:$O11616,2,0)</f>
        <v>DRBR887</v>
      </c>
      <c r="G201" s="96" t="str">
        <f>VLOOKUP(E201,'LISTADO ATM'!$A$2:$B$898,2,0)</f>
        <v>ATM S/M Bravo Los Proceres</v>
      </c>
      <c r="H201" s="96" t="str">
        <f>VLOOKUP(E201,VIP!$A$2:$O16537,7,FALSE)</f>
        <v>Si</v>
      </c>
      <c r="I201" s="96" t="str">
        <f>VLOOKUP(E201,VIP!$A$2:$O8502,8,FALSE)</f>
        <v>Si</v>
      </c>
      <c r="J201" s="96" t="str">
        <f>VLOOKUP(E201,VIP!$A$2:$O8452,8,FALSE)</f>
        <v>Si</v>
      </c>
      <c r="K201" s="96" t="str">
        <f>VLOOKUP(E201,VIP!$A$2:$O12026,6,0)</f>
        <v>NO</v>
      </c>
      <c r="L201" s="101" t="s">
        <v>2496</v>
      </c>
      <c r="M201" s="104" t="s">
        <v>2547</v>
      </c>
      <c r="N201" s="103" t="s">
        <v>2476</v>
      </c>
      <c r="O201" s="96" t="s">
        <v>2478</v>
      </c>
      <c r="P201" s="104"/>
      <c r="Q201" s="109">
        <v>44256.600717592592</v>
      </c>
    </row>
    <row r="202" spans="1:17" s="105" customFormat="1" ht="18" x14ac:dyDescent="0.25">
      <c r="A202" s="96" t="str">
        <f>VLOOKUP(E202,'LISTADO ATM'!$A$2:$C$899,3,0)</f>
        <v>DISTRITO NACIONAL</v>
      </c>
      <c r="B202" s="108">
        <v>335806066</v>
      </c>
      <c r="C202" s="100">
        <v>44255.892476851855</v>
      </c>
      <c r="D202" s="96" t="s">
        <v>2189</v>
      </c>
      <c r="E202" s="106">
        <v>546</v>
      </c>
      <c r="F202" s="96" t="str">
        <f>VLOOKUP(E202,VIP!$A$2:$O11553,2,0)</f>
        <v>DRBR230</v>
      </c>
      <c r="G202" s="96" t="str">
        <f>VLOOKUP(E202,'LISTADO ATM'!$A$2:$B$898,2,0)</f>
        <v xml:space="preserve">ATM ITLA </v>
      </c>
      <c r="H202" s="96" t="str">
        <f>VLOOKUP(E202,VIP!$A$2:$O16474,7,FALSE)</f>
        <v>Si</v>
      </c>
      <c r="I202" s="96" t="str">
        <f>VLOOKUP(E202,VIP!$A$2:$O8439,8,FALSE)</f>
        <v>Si</v>
      </c>
      <c r="J202" s="96" t="str">
        <f>VLOOKUP(E202,VIP!$A$2:$O8389,8,FALSE)</f>
        <v>Si</v>
      </c>
      <c r="K202" s="96" t="str">
        <f>VLOOKUP(E202,VIP!$A$2:$O11963,6,0)</f>
        <v>NO</v>
      </c>
      <c r="L202" s="101" t="s">
        <v>2254</v>
      </c>
      <c r="M202" s="104" t="s">
        <v>2547</v>
      </c>
      <c r="N202" s="103" t="s">
        <v>2476</v>
      </c>
      <c r="O202" s="96" t="s">
        <v>2478</v>
      </c>
      <c r="P202" s="104"/>
      <c r="Q202" s="109">
        <v>44256.43440972222</v>
      </c>
    </row>
    <row r="203" spans="1:17" s="105" customFormat="1" ht="18" x14ac:dyDescent="0.25">
      <c r="A203" s="96" t="str">
        <f>VLOOKUP(E203,'LISTADO ATM'!$A$2:$C$899,3,0)</f>
        <v>ESTE</v>
      </c>
      <c r="B203" s="108">
        <v>335806065</v>
      </c>
      <c r="C203" s="100">
        <v>44255.884467592594</v>
      </c>
      <c r="D203" s="96" t="s">
        <v>2487</v>
      </c>
      <c r="E203" s="106">
        <v>219</v>
      </c>
      <c r="F203" s="96" t="str">
        <f>VLOOKUP(E203,VIP!$A$2:$O11554,2,0)</f>
        <v>DRBR219</v>
      </c>
      <c r="G203" s="96" t="str">
        <f>VLOOKUP(E203,'LISTADO ATM'!$A$2:$B$898,2,0)</f>
        <v xml:space="preserve">ATM Oficina La Altagracia (Higuey) </v>
      </c>
      <c r="H203" s="96" t="str">
        <f>VLOOKUP(E203,VIP!$A$2:$O16475,7,FALSE)</f>
        <v>Si</v>
      </c>
      <c r="I203" s="96" t="str">
        <f>VLOOKUP(E203,VIP!$A$2:$O8440,8,FALSE)</f>
        <v>Si</v>
      </c>
      <c r="J203" s="96" t="str">
        <f>VLOOKUP(E203,VIP!$A$2:$O8390,8,FALSE)</f>
        <v>Si</v>
      </c>
      <c r="K203" s="96" t="str">
        <f>VLOOKUP(E203,VIP!$A$2:$O11964,6,0)</f>
        <v>NO</v>
      </c>
      <c r="L203" s="101" t="s">
        <v>2430</v>
      </c>
      <c r="M203" s="104" t="s">
        <v>2547</v>
      </c>
      <c r="N203" s="103" t="s">
        <v>2476</v>
      </c>
      <c r="O203" s="96" t="s">
        <v>2506</v>
      </c>
      <c r="P203" s="104"/>
      <c r="Q203" s="109">
        <v>44256.788854166669</v>
      </c>
    </row>
    <row r="204" spans="1:17" s="105" customFormat="1" ht="18" x14ac:dyDescent="0.25">
      <c r="A204" s="96" t="str">
        <f>VLOOKUP(E204,'LISTADO ATM'!$A$2:$C$899,3,0)</f>
        <v>DISTRITO NACIONAL</v>
      </c>
      <c r="B204" s="108">
        <v>335806064</v>
      </c>
      <c r="C204" s="100">
        <v>44255.879050925927</v>
      </c>
      <c r="D204" s="96" t="s">
        <v>2487</v>
      </c>
      <c r="E204" s="106">
        <v>409</v>
      </c>
      <c r="F204" s="96" t="str">
        <f>VLOOKUP(E204,VIP!$A$2:$O11571,2,0)</f>
        <v>DRBR409</v>
      </c>
      <c r="G204" s="96" t="str">
        <f>VLOOKUP(E204,'LISTADO ATM'!$A$2:$B$898,2,0)</f>
        <v xml:space="preserve">ATM Oficina Las Palmas de Herrera I </v>
      </c>
      <c r="H204" s="96" t="str">
        <f>VLOOKUP(E204,VIP!$A$2:$O16492,7,FALSE)</f>
        <v>Si</v>
      </c>
      <c r="I204" s="96" t="str">
        <f>VLOOKUP(E204,VIP!$A$2:$O8457,8,FALSE)</f>
        <v>Si</v>
      </c>
      <c r="J204" s="96" t="str">
        <f>VLOOKUP(E204,VIP!$A$2:$O8407,8,FALSE)</f>
        <v>Si</v>
      </c>
      <c r="K204" s="96" t="str">
        <f>VLOOKUP(E204,VIP!$A$2:$O11981,6,0)</f>
        <v>NO</v>
      </c>
      <c r="L204" s="101" t="s">
        <v>2430</v>
      </c>
      <c r="M204" s="104" t="s">
        <v>2547</v>
      </c>
      <c r="N204" s="103" t="s">
        <v>2476</v>
      </c>
      <c r="O204" s="96" t="s">
        <v>2506</v>
      </c>
      <c r="P204" s="104"/>
      <c r="Q204" s="109">
        <v>44256.786817129629</v>
      </c>
    </row>
    <row r="205" spans="1:17" s="105" customFormat="1" ht="18" x14ac:dyDescent="0.25">
      <c r="A205" s="96" t="str">
        <f>VLOOKUP(E205,'LISTADO ATM'!$A$2:$C$899,3,0)</f>
        <v>DISTRITO NACIONAL</v>
      </c>
      <c r="B205" s="108">
        <v>335806063</v>
      </c>
      <c r="C205" s="100">
        <v>44255.874849537038</v>
      </c>
      <c r="D205" s="96" t="s">
        <v>2487</v>
      </c>
      <c r="E205" s="106">
        <v>567</v>
      </c>
      <c r="F205" s="96" t="str">
        <f>VLOOKUP(E205,VIP!$A$2:$O11556,2,0)</f>
        <v>DRBR015</v>
      </c>
      <c r="G205" s="96" t="str">
        <f>VLOOKUP(E205,'LISTADO ATM'!$A$2:$B$898,2,0)</f>
        <v xml:space="preserve">ATM Oficina Máximo Gómez </v>
      </c>
      <c r="H205" s="96" t="str">
        <f>VLOOKUP(E205,VIP!$A$2:$O16477,7,FALSE)</f>
        <v>Si</v>
      </c>
      <c r="I205" s="96" t="str">
        <f>VLOOKUP(E205,VIP!$A$2:$O8442,8,FALSE)</f>
        <v>Si</v>
      </c>
      <c r="J205" s="96" t="str">
        <f>VLOOKUP(E205,VIP!$A$2:$O8392,8,FALSE)</f>
        <v>Si</v>
      </c>
      <c r="K205" s="96" t="str">
        <f>VLOOKUP(E205,VIP!$A$2:$O11966,6,0)</f>
        <v>NO</v>
      </c>
      <c r="L205" s="101" t="s">
        <v>2462</v>
      </c>
      <c r="M205" s="102" t="s">
        <v>2469</v>
      </c>
      <c r="N205" s="103" t="s">
        <v>2476</v>
      </c>
      <c r="O205" s="96" t="s">
        <v>2506</v>
      </c>
      <c r="P205" s="104"/>
      <c r="Q205" s="102" t="s">
        <v>2462</v>
      </c>
    </row>
    <row r="206" spans="1:17" s="105" customFormat="1" ht="18" x14ac:dyDescent="0.25">
      <c r="A206" s="96" t="str">
        <f>VLOOKUP(E206,'LISTADO ATM'!$A$2:$C$899,3,0)</f>
        <v>NORTE</v>
      </c>
      <c r="B206" s="108">
        <v>335806062</v>
      </c>
      <c r="C206" s="100">
        <v>44255.873530092591</v>
      </c>
      <c r="D206" s="96" t="s">
        <v>2503</v>
      </c>
      <c r="E206" s="106">
        <v>731</v>
      </c>
      <c r="F206" s="96" t="str">
        <f>VLOOKUP(E206,VIP!$A$2:$O11591,2,0)</f>
        <v>DRBR311</v>
      </c>
      <c r="G206" s="96" t="str">
        <f>VLOOKUP(E206,'LISTADO ATM'!$A$2:$B$898,2,0)</f>
        <v xml:space="preserve">ATM UNP Villa González </v>
      </c>
      <c r="H206" s="96" t="str">
        <f>VLOOKUP(E206,VIP!$A$2:$O16512,7,FALSE)</f>
        <v>Si</v>
      </c>
      <c r="I206" s="96" t="str">
        <f>VLOOKUP(E206,VIP!$A$2:$O8477,8,FALSE)</f>
        <v>Si</v>
      </c>
      <c r="J206" s="96" t="str">
        <f>VLOOKUP(E206,VIP!$A$2:$O8427,8,FALSE)</f>
        <v>Si</v>
      </c>
      <c r="K206" s="96" t="str">
        <f>VLOOKUP(E206,VIP!$A$2:$O12001,6,0)</f>
        <v>NO</v>
      </c>
      <c r="L206" s="101" t="s">
        <v>2430</v>
      </c>
      <c r="M206" s="104" t="s">
        <v>2547</v>
      </c>
      <c r="N206" s="103" t="s">
        <v>2476</v>
      </c>
      <c r="O206" s="96" t="s">
        <v>2504</v>
      </c>
      <c r="P206" s="104"/>
      <c r="Q206" s="109">
        <v>44256.43440972222</v>
      </c>
    </row>
    <row r="207" spans="1:17" s="105" customFormat="1" ht="18" x14ac:dyDescent="0.25">
      <c r="A207" s="96" t="str">
        <f>VLOOKUP(E207,'LISTADO ATM'!$A$2:$C$899,3,0)</f>
        <v>ESTE</v>
      </c>
      <c r="B207" s="108">
        <v>335806061</v>
      </c>
      <c r="C207" s="100">
        <v>44255.872094907405</v>
      </c>
      <c r="D207" s="96" t="s">
        <v>2472</v>
      </c>
      <c r="E207" s="106">
        <v>673</v>
      </c>
      <c r="F207" s="96" t="str">
        <f>VLOOKUP(E207,VIP!$A$2:$O11558,2,0)</f>
        <v>DRBR673</v>
      </c>
      <c r="G207" s="96" t="str">
        <f>VLOOKUP(E207,'LISTADO ATM'!$A$2:$B$898,2,0)</f>
        <v>ATM Clínica Dr. Cruz Jiminián</v>
      </c>
      <c r="H207" s="96" t="str">
        <f>VLOOKUP(E207,VIP!$A$2:$O16479,7,FALSE)</f>
        <v>Si</v>
      </c>
      <c r="I207" s="96" t="str">
        <f>VLOOKUP(E207,VIP!$A$2:$O8444,8,FALSE)</f>
        <v>Si</v>
      </c>
      <c r="J207" s="96" t="str">
        <f>VLOOKUP(E207,VIP!$A$2:$O8394,8,FALSE)</f>
        <v>Si</v>
      </c>
      <c r="K207" s="96" t="str">
        <f>VLOOKUP(E207,VIP!$A$2:$O11968,6,0)</f>
        <v>NO</v>
      </c>
      <c r="L207" s="101" t="s">
        <v>2462</v>
      </c>
      <c r="M207" s="104" t="s">
        <v>2547</v>
      </c>
      <c r="N207" s="103" t="s">
        <v>2476</v>
      </c>
      <c r="O207" s="96" t="s">
        <v>2477</v>
      </c>
      <c r="P207" s="104"/>
      <c r="Q207" s="109">
        <v>44256.600717592592</v>
      </c>
    </row>
    <row r="208" spans="1:17" s="105" customFormat="1" ht="18" x14ac:dyDescent="0.25">
      <c r="A208" s="96" t="str">
        <f>VLOOKUP(E208,'LISTADO ATM'!$A$2:$C$899,3,0)</f>
        <v>DISTRITO NACIONAL</v>
      </c>
      <c r="B208" s="108">
        <v>335806060</v>
      </c>
      <c r="C208" s="100">
        <v>44255.870821759258</v>
      </c>
      <c r="D208" s="96" t="s">
        <v>2472</v>
      </c>
      <c r="E208" s="106">
        <v>407</v>
      </c>
      <c r="F208" s="96" t="str">
        <f>VLOOKUP(E208,VIP!$A$2:$O11570,2,0)</f>
        <v>DRBR407</v>
      </c>
      <c r="G208" s="96" t="str">
        <f>VLOOKUP(E208,'LISTADO ATM'!$A$2:$B$898,2,0)</f>
        <v xml:space="preserve">ATM Multicentro La Sirena Villa Mella </v>
      </c>
      <c r="H208" s="96" t="str">
        <f>VLOOKUP(E208,VIP!$A$2:$O16491,7,FALSE)</f>
        <v>Si</v>
      </c>
      <c r="I208" s="96" t="str">
        <f>VLOOKUP(E208,VIP!$A$2:$O8456,8,FALSE)</f>
        <v>Si</v>
      </c>
      <c r="J208" s="96" t="str">
        <f>VLOOKUP(E208,VIP!$A$2:$O8406,8,FALSE)</f>
        <v>Si</v>
      </c>
      <c r="K208" s="96" t="str">
        <f>VLOOKUP(E208,VIP!$A$2:$O11980,6,0)</f>
        <v>NO</v>
      </c>
      <c r="L208" s="101" t="s">
        <v>2430</v>
      </c>
      <c r="M208" s="104" t="s">
        <v>2547</v>
      </c>
      <c r="N208" s="103" t="s">
        <v>2476</v>
      </c>
      <c r="O208" s="96" t="s">
        <v>2477</v>
      </c>
      <c r="P208" s="104"/>
      <c r="Q208" s="109">
        <v>44256.600717592592</v>
      </c>
    </row>
    <row r="209" spans="1:17" s="105" customFormat="1" ht="18" x14ac:dyDescent="0.25">
      <c r="A209" s="96" t="str">
        <f>VLOOKUP(E209,'LISTADO ATM'!$A$2:$C$899,3,0)</f>
        <v>DISTRITO NACIONAL</v>
      </c>
      <c r="B209" s="108">
        <v>335806059</v>
      </c>
      <c r="C209" s="100">
        <v>44255.869456018518</v>
      </c>
      <c r="D209" s="96" t="s">
        <v>2503</v>
      </c>
      <c r="E209" s="106">
        <v>459</v>
      </c>
      <c r="F209" s="96" t="str">
        <f>VLOOKUP(E209,VIP!$A$2:$O11574,2,0)</f>
        <v>DRBR459</v>
      </c>
      <c r="G209" s="96" t="str">
        <f>VLOOKUP(E209,'LISTADO ATM'!$A$2:$B$898,2,0)</f>
        <v>ATM Estación Jima Bonao</v>
      </c>
      <c r="H209" s="96" t="str">
        <f>VLOOKUP(E209,VIP!$A$2:$O16495,7,FALSE)</f>
        <v>Si</v>
      </c>
      <c r="I209" s="96" t="str">
        <f>VLOOKUP(E209,VIP!$A$2:$O8460,8,FALSE)</f>
        <v>Si</v>
      </c>
      <c r="J209" s="96" t="str">
        <f>VLOOKUP(E209,VIP!$A$2:$O8410,8,FALSE)</f>
        <v>Si</v>
      </c>
      <c r="K209" s="96" t="str">
        <f>VLOOKUP(E209,VIP!$A$2:$O11984,6,0)</f>
        <v>NO</v>
      </c>
      <c r="L209" s="101" t="s">
        <v>2430</v>
      </c>
      <c r="M209" s="104" t="s">
        <v>2547</v>
      </c>
      <c r="N209" s="103" t="s">
        <v>2476</v>
      </c>
      <c r="O209" s="96" t="s">
        <v>2504</v>
      </c>
      <c r="P209" s="104"/>
      <c r="Q209" s="109">
        <v>44256.785520833335</v>
      </c>
    </row>
    <row r="210" spans="1:17" s="105" customFormat="1" ht="18" x14ac:dyDescent="0.25">
      <c r="A210" s="96" t="str">
        <f>VLOOKUP(E210,'LISTADO ATM'!$A$2:$C$899,3,0)</f>
        <v>DISTRITO NACIONAL</v>
      </c>
      <c r="B210" s="108">
        <v>335806058</v>
      </c>
      <c r="C210" s="100">
        <v>44255.864050925928</v>
      </c>
      <c r="D210" s="96" t="s">
        <v>2189</v>
      </c>
      <c r="E210" s="106">
        <v>585</v>
      </c>
      <c r="F210" s="96" t="str">
        <f>VLOOKUP(E210,VIP!$A$2:$O11561,2,0)</f>
        <v>DRBR083</v>
      </c>
      <c r="G210" s="96" t="str">
        <f>VLOOKUP(E210,'LISTADO ATM'!$A$2:$B$898,2,0)</f>
        <v xml:space="preserve">ATM Oficina Haina Oriental </v>
      </c>
      <c r="H210" s="96" t="str">
        <f>VLOOKUP(E210,VIP!$A$2:$O16482,7,FALSE)</f>
        <v>Si</v>
      </c>
      <c r="I210" s="96" t="str">
        <f>VLOOKUP(E210,VIP!$A$2:$O8447,8,FALSE)</f>
        <v>Si</v>
      </c>
      <c r="J210" s="96" t="str">
        <f>VLOOKUP(E210,VIP!$A$2:$O8397,8,FALSE)</f>
        <v>Si</v>
      </c>
      <c r="K210" s="96" t="str">
        <f>VLOOKUP(E210,VIP!$A$2:$O11971,6,0)</f>
        <v>NO</v>
      </c>
      <c r="L210" s="101" t="s">
        <v>2228</v>
      </c>
      <c r="M210" s="104" t="s">
        <v>2547</v>
      </c>
      <c r="N210" s="103" t="s">
        <v>2476</v>
      </c>
      <c r="O210" s="96" t="s">
        <v>2478</v>
      </c>
      <c r="P210" s="104"/>
      <c r="Q210" s="109">
        <v>44256.43440972222</v>
      </c>
    </row>
    <row r="211" spans="1:17" s="105" customFormat="1" ht="18" x14ac:dyDescent="0.25">
      <c r="A211" s="96" t="str">
        <f>VLOOKUP(E211,'LISTADO ATM'!$A$2:$C$899,3,0)</f>
        <v>ESTE</v>
      </c>
      <c r="B211" s="108">
        <v>335806057</v>
      </c>
      <c r="C211" s="100">
        <v>44255.862546296295</v>
      </c>
      <c r="D211" s="96" t="s">
        <v>2189</v>
      </c>
      <c r="E211" s="106">
        <v>830</v>
      </c>
      <c r="F211" s="96" t="str">
        <f>VLOOKUP(E211,VIP!$A$2:$O11562,2,0)</f>
        <v>DRBR830</v>
      </c>
      <c r="G211" s="96" t="str">
        <f>VLOOKUP(E211,'LISTADO ATM'!$A$2:$B$898,2,0)</f>
        <v xml:space="preserve">ATM UNP Sabana Grande de Boyá </v>
      </c>
      <c r="H211" s="96" t="str">
        <f>VLOOKUP(E211,VIP!$A$2:$O16483,7,FALSE)</f>
        <v>Si</v>
      </c>
      <c r="I211" s="96" t="str">
        <f>VLOOKUP(E211,VIP!$A$2:$O8448,8,FALSE)</f>
        <v>Si</v>
      </c>
      <c r="J211" s="96" t="str">
        <f>VLOOKUP(E211,VIP!$A$2:$O8398,8,FALSE)</f>
        <v>Si</v>
      </c>
      <c r="K211" s="96" t="str">
        <f>VLOOKUP(E211,VIP!$A$2:$O11972,6,0)</f>
        <v>NO</v>
      </c>
      <c r="L211" s="101" t="s">
        <v>2228</v>
      </c>
      <c r="M211" s="104" t="s">
        <v>2547</v>
      </c>
      <c r="N211" s="103" t="s">
        <v>2476</v>
      </c>
      <c r="O211" s="96" t="s">
        <v>2478</v>
      </c>
      <c r="P211" s="104"/>
      <c r="Q211" s="109">
        <v>44256.43440972222</v>
      </c>
    </row>
    <row r="212" spans="1:17" s="105" customFormat="1" ht="18" x14ac:dyDescent="0.25">
      <c r="A212" s="96" t="str">
        <f>VLOOKUP(E212,'LISTADO ATM'!$A$2:$C$899,3,0)</f>
        <v>DISTRITO NACIONAL</v>
      </c>
      <c r="B212" s="108">
        <v>335806056</v>
      </c>
      <c r="C212" s="100">
        <v>44255.861793981479</v>
      </c>
      <c r="D212" s="96" t="s">
        <v>2189</v>
      </c>
      <c r="E212" s="106">
        <v>557</v>
      </c>
      <c r="F212" s="96" t="str">
        <f>VLOOKUP(E212,VIP!$A$2:$O11563,2,0)</f>
        <v>DRBR022</v>
      </c>
      <c r="G212" s="96" t="str">
        <f>VLOOKUP(E212,'LISTADO ATM'!$A$2:$B$898,2,0)</f>
        <v xml:space="preserve">ATM Multicentro La Sirena Ave. Mella </v>
      </c>
      <c r="H212" s="96" t="str">
        <f>VLOOKUP(E212,VIP!$A$2:$O16484,7,FALSE)</f>
        <v>Si</v>
      </c>
      <c r="I212" s="96" t="str">
        <f>VLOOKUP(E212,VIP!$A$2:$O8449,8,FALSE)</f>
        <v>Si</v>
      </c>
      <c r="J212" s="96" t="str">
        <f>VLOOKUP(E212,VIP!$A$2:$O8399,8,FALSE)</f>
        <v>Si</v>
      </c>
      <c r="K212" s="96" t="str">
        <f>VLOOKUP(E212,VIP!$A$2:$O11973,6,0)</f>
        <v>SI</v>
      </c>
      <c r="L212" s="101" t="s">
        <v>2254</v>
      </c>
      <c r="M212" s="104" t="s">
        <v>2547</v>
      </c>
      <c r="N212" s="103" t="s">
        <v>2476</v>
      </c>
      <c r="O212" s="96" t="s">
        <v>2478</v>
      </c>
      <c r="P212" s="104"/>
      <c r="Q212" s="109">
        <v>44256.43440972222</v>
      </c>
    </row>
    <row r="213" spans="1:17" s="105" customFormat="1" ht="18" x14ac:dyDescent="0.25">
      <c r="A213" s="96" t="str">
        <f>VLOOKUP(E213,'LISTADO ATM'!$A$2:$C$899,3,0)</f>
        <v>DISTRITO NACIONAL</v>
      </c>
      <c r="B213" s="108">
        <v>335806055</v>
      </c>
      <c r="C213" s="100">
        <v>44255.859282407408</v>
      </c>
      <c r="D213" s="96" t="s">
        <v>2189</v>
      </c>
      <c r="E213" s="106">
        <v>37</v>
      </c>
      <c r="F213" s="96" t="str">
        <f>VLOOKUP(E213,VIP!$A$2:$O11564,2,0)</f>
        <v>DRBR037</v>
      </c>
      <c r="G213" s="96" t="str">
        <f>VLOOKUP(E213,'LISTADO ATM'!$A$2:$B$898,2,0)</f>
        <v xml:space="preserve">ATM Oficina Villa Mella </v>
      </c>
      <c r="H213" s="96" t="str">
        <f>VLOOKUP(E213,VIP!$A$2:$O16485,7,FALSE)</f>
        <v>Si</v>
      </c>
      <c r="I213" s="96" t="str">
        <f>VLOOKUP(E213,VIP!$A$2:$O8450,8,FALSE)</f>
        <v>Si</v>
      </c>
      <c r="J213" s="96" t="str">
        <f>VLOOKUP(E213,VIP!$A$2:$O8400,8,FALSE)</f>
        <v>Si</v>
      </c>
      <c r="K213" s="96" t="str">
        <f>VLOOKUP(E213,VIP!$A$2:$O11974,6,0)</f>
        <v>SI</v>
      </c>
      <c r="L213" s="101" t="s">
        <v>2254</v>
      </c>
      <c r="M213" s="102" t="s">
        <v>2469</v>
      </c>
      <c r="N213" s="103" t="s">
        <v>2476</v>
      </c>
      <c r="O213" s="96" t="s">
        <v>2478</v>
      </c>
      <c r="P213" s="104"/>
      <c r="Q213" s="102" t="s">
        <v>2254</v>
      </c>
    </row>
    <row r="214" spans="1:17" s="105" customFormat="1" ht="18" x14ac:dyDescent="0.25">
      <c r="A214" s="96" t="str">
        <f>VLOOKUP(E214,'LISTADO ATM'!$A$2:$C$899,3,0)</f>
        <v>SUR</v>
      </c>
      <c r="B214" s="108">
        <v>335806053</v>
      </c>
      <c r="C214" s="100">
        <v>44255.815046296295</v>
      </c>
      <c r="D214" s="96" t="s">
        <v>2189</v>
      </c>
      <c r="E214" s="106">
        <v>5</v>
      </c>
      <c r="F214" s="96" t="str">
        <f>VLOOKUP(E214,VIP!$A$2:$O11565,2,0)</f>
        <v>DRBR005</v>
      </c>
      <c r="G214" s="96" t="str">
        <f>VLOOKUP(E214,'LISTADO ATM'!$A$2:$B$898,2,0)</f>
        <v>ATM Oficina Autoservicio Villa Ofelia (San Juan)</v>
      </c>
      <c r="H214" s="96" t="str">
        <f>VLOOKUP(E214,VIP!$A$2:$O16486,7,FALSE)</f>
        <v>Si</v>
      </c>
      <c r="I214" s="96" t="str">
        <f>VLOOKUP(E214,VIP!$A$2:$O8451,8,FALSE)</f>
        <v>Si</v>
      </c>
      <c r="J214" s="96" t="str">
        <f>VLOOKUP(E214,VIP!$A$2:$O8401,8,FALSE)</f>
        <v>Si</v>
      </c>
      <c r="K214" s="96" t="str">
        <f>VLOOKUP(E214,VIP!$A$2:$O11975,6,0)</f>
        <v>NO</v>
      </c>
      <c r="L214" s="101" t="s">
        <v>2228</v>
      </c>
      <c r="M214" s="104" t="s">
        <v>2547</v>
      </c>
      <c r="N214" s="103" t="s">
        <v>2476</v>
      </c>
      <c r="O214" s="96" t="s">
        <v>2478</v>
      </c>
      <c r="P214" s="104"/>
      <c r="Q214" s="109">
        <v>44256.600717592592</v>
      </c>
    </row>
    <row r="215" spans="1:17" s="105" customFormat="1" ht="18" x14ac:dyDescent="0.25">
      <c r="A215" s="96" t="str">
        <f>VLOOKUP(E215,'LISTADO ATM'!$A$2:$C$899,3,0)</f>
        <v>DISTRITO NACIONAL</v>
      </c>
      <c r="B215" s="108">
        <v>335806052</v>
      </c>
      <c r="C215" s="100">
        <v>44255.81449074074</v>
      </c>
      <c r="D215" s="96" t="s">
        <v>2189</v>
      </c>
      <c r="E215" s="106">
        <v>355</v>
      </c>
      <c r="F215" s="96" t="str">
        <f>VLOOKUP(E215,VIP!$A$2:$O11611,2,0)</f>
        <v>DRBR355</v>
      </c>
      <c r="G215" s="96" t="str">
        <f>VLOOKUP(E215,'LISTADO ATM'!$A$2:$B$898,2,0)</f>
        <v xml:space="preserve">ATM UNP Metro II </v>
      </c>
      <c r="H215" s="96" t="str">
        <f>VLOOKUP(E215,VIP!$A$2:$O16532,7,FALSE)</f>
        <v>Si</v>
      </c>
      <c r="I215" s="96" t="str">
        <f>VLOOKUP(E215,VIP!$A$2:$O8497,8,FALSE)</f>
        <v>Si</v>
      </c>
      <c r="J215" s="96" t="str">
        <f>VLOOKUP(E215,VIP!$A$2:$O8447,8,FALSE)</f>
        <v>Si</v>
      </c>
      <c r="K215" s="96" t="str">
        <f>VLOOKUP(E215,VIP!$A$2:$O12021,6,0)</f>
        <v>SI</v>
      </c>
      <c r="L215" s="101" t="s">
        <v>2496</v>
      </c>
      <c r="M215" s="102" t="s">
        <v>2469</v>
      </c>
      <c r="N215" s="103" t="s">
        <v>2476</v>
      </c>
      <c r="O215" s="96" t="s">
        <v>2478</v>
      </c>
      <c r="P215" s="104"/>
      <c r="Q215" s="102" t="s">
        <v>2496</v>
      </c>
    </row>
    <row r="216" spans="1:17" s="105" customFormat="1" ht="18" x14ac:dyDescent="0.25">
      <c r="A216" s="96" t="str">
        <f>VLOOKUP(E216,'LISTADO ATM'!$A$2:$C$899,3,0)</f>
        <v>NORTE</v>
      </c>
      <c r="B216" s="108">
        <v>335806051</v>
      </c>
      <c r="C216" s="100">
        <v>44255.812256944446</v>
      </c>
      <c r="D216" s="96" t="s">
        <v>2190</v>
      </c>
      <c r="E216" s="106">
        <v>854</v>
      </c>
      <c r="F216" s="96" t="str">
        <f>VLOOKUP(E216,VIP!$A$2:$O11567,2,0)</f>
        <v>DRBR854</v>
      </c>
      <c r="G216" s="96" t="str">
        <f>VLOOKUP(E216,'LISTADO ATM'!$A$2:$B$898,2,0)</f>
        <v xml:space="preserve">ATM Centro Comercial Blanco Batista </v>
      </c>
      <c r="H216" s="96" t="str">
        <f>VLOOKUP(E216,VIP!$A$2:$O16488,7,FALSE)</f>
        <v>Si</v>
      </c>
      <c r="I216" s="96" t="str">
        <f>VLOOKUP(E216,VIP!$A$2:$O8453,8,FALSE)</f>
        <v>Si</v>
      </c>
      <c r="J216" s="96" t="str">
        <f>VLOOKUP(E216,VIP!$A$2:$O8403,8,FALSE)</f>
        <v>Si</v>
      </c>
      <c r="K216" s="96" t="str">
        <f>VLOOKUP(E216,VIP!$A$2:$O11977,6,0)</f>
        <v>NO</v>
      </c>
      <c r="L216" s="101" t="s">
        <v>2228</v>
      </c>
      <c r="M216" s="104" t="s">
        <v>2547</v>
      </c>
      <c r="N216" s="103" t="s">
        <v>2476</v>
      </c>
      <c r="O216" s="96" t="s">
        <v>2497</v>
      </c>
      <c r="P216" s="104"/>
      <c r="Q216" s="109">
        <v>44256.43440972222</v>
      </c>
    </row>
    <row r="217" spans="1:17" s="105" customFormat="1" ht="18" x14ac:dyDescent="0.25">
      <c r="A217" s="96" t="str">
        <f>VLOOKUP(E217,'LISTADO ATM'!$A$2:$C$899,3,0)</f>
        <v>ESTE</v>
      </c>
      <c r="B217" s="108">
        <v>335806049</v>
      </c>
      <c r="C217" s="100">
        <v>44255.787418981483</v>
      </c>
      <c r="D217" s="96" t="s">
        <v>2189</v>
      </c>
      <c r="E217" s="106">
        <v>385</v>
      </c>
      <c r="F217" s="96" t="str">
        <f>VLOOKUP(E217,VIP!$A$2:$O11568,2,0)</f>
        <v>DRBR385</v>
      </c>
      <c r="G217" s="96" t="str">
        <f>VLOOKUP(E217,'LISTADO ATM'!$A$2:$B$898,2,0)</f>
        <v xml:space="preserve">ATM Plaza Verón I </v>
      </c>
      <c r="H217" s="96" t="str">
        <f>VLOOKUP(E217,VIP!$A$2:$O16489,7,FALSE)</f>
        <v>Si</v>
      </c>
      <c r="I217" s="96" t="str">
        <f>VLOOKUP(E217,VIP!$A$2:$O8454,8,FALSE)</f>
        <v>Si</v>
      </c>
      <c r="J217" s="96" t="str">
        <f>VLOOKUP(E217,VIP!$A$2:$O8404,8,FALSE)</f>
        <v>Si</v>
      </c>
      <c r="K217" s="96" t="str">
        <f>VLOOKUP(E217,VIP!$A$2:$O11978,6,0)</f>
        <v>NO</v>
      </c>
      <c r="L217" s="101" t="s">
        <v>2511</v>
      </c>
      <c r="M217" s="104" t="s">
        <v>2547</v>
      </c>
      <c r="N217" s="103" t="s">
        <v>2476</v>
      </c>
      <c r="O217" s="96" t="s">
        <v>2478</v>
      </c>
      <c r="P217" s="104"/>
      <c r="Q217" s="109">
        <v>44256.600717592592</v>
      </c>
    </row>
    <row r="218" spans="1:17" s="105" customFormat="1" ht="18" x14ac:dyDescent="0.25">
      <c r="A218" s="96" t="str">
        <f>VLOOKUP(E218,'LISTADO ATM'!$A$2:$C$899,3,0)</f>
        <v>NORTE</v>
      </c>
      <c r="B218" s="108">
        <v>335806047</v>
      </c>
      <c r="C218" s="100">
        <v>44255.786180555559</v>
      </c>
      <c r="D218" s="96" t="s">
        <v>2190</v>
      </c>
      <c r="E218" s="106">
        <v>937</v>
      </c>
      <c r="F218" s="96" t="str">
        <f>VLOOKUP(E218,VIP!$A$2:$O11569,2,0)</f>
        <v>DRBR937</v>
      </c>
      <c r="G218" s="96" t="str">
        <f>VLOOKUP(E218,'LISTADO ATM'!$A$2:$B$898,2,0)</f>
        <v xml:space="preserve">ATM Autobanco Oficina La Vega II </v>
      </c>
      <c r="H218" s="96" t="str">
        <f>VLOOKUP(E218,VIP!$A$2:$O16490,7,FALSE)</f>
        <v>Si</v>
      </c>
      <c r="I218" s="96" t="str">
        <f>VLOOKUP(E218,VIP!$A$2:$O8455,8,FALSE)</f>
        <v>Si</v>
      </c>
      <c r="J218" s="96" t="str">
        <f>VLOOKUP(E218,VIP!$A$2:$O8405,8,FALSE)</f>
        <v>Si</v>
      </c>
      <c r="K218" s="96" t="str">
        <f>VLOOKUP(E218,VIP!$A$2:$O11979,6,0)</f>
        <v>NO</v>
      </c>
      <c r="L218" s="101" t="s">
        <v>2228</v>
      </c>
      <c r="M218" s="104" t="s">
        <v>2547</v>
      </c>
      <c r="N218" s="103" t="s">
        <v>2476</v>
      </c>
      <c r="O218" s="96" t="s">
        <v>2497</v>
      </c>
      <c r="P218" s="104"/>
      <c r="Q218" s="109">
        <v>44256.600717592592</v>
      </c>
    </row>
    <row r="219" spans="1:17" s="105" customFormat="1" ht="18" x14ac:dyDescent="0.25">
      <c r="A219" s="96" t="str">
        <f>VLOOKUP(E219,'LISTADO ATM'!$A$2:$C$899,3,0)</f>
        <v>ESTE</v>
      </c>
      <c r="B219" s="108">
        <v>335806046</v>
      </c>
      <c r="C219" s="100">
        <v>44255.78528935185</v>
      </c>
      <c r="D219" s="96" t="s">
        <v>2189</v>
      </c>
      <c r="E219" s="106">
        <v>802</v>
      </c>
      <c r="F219" s="96" t="str">
        <f>VLOOKUP(E219,VIP!$A$2:$O11570,2,0)</f>
        <v>DRBR802</v>
      </c>
      <c r="G219" s="96" t="str">
        <f>VLOOKUP(E219,'LISTADO ATM'!$A$2:$B$898,2,0)</f>
        <v xml:space="preserve">ATM UNP Aeropuerto La Romana </v>
      </c>
      <c r="H219" s="96" t="str">
        <f>VLOOKUP(E219,VIP!$A$2:$O16491,7,FALSE)</f>
        <v>Si</v>
      </c>
      <c r="I219" s="96" t="str">
        <f>VLOOKUP(E219,VIP!$A$2:$O8456,8,FALSE)</f>
        <v>Si</v>
      </c>
      <c r="J219" s="96" t="str">
        <f>VLOOKUP(E219,VIP!$A$2:$O8406,8,FALSE)</f>
        <v>Si</v>
      </c>
      <c r="K219" s="96" t="str">
        <f>VLOOKUP(E219,VIP!$A$2:$O11980,6,0)</f>
        <v>NO</v>
      </c>
      <c r="L219" s="101" t="s">
        <v>2228</v>
      </c>
      <c r="M219" s="104" t="s">
        <v>2547</v>
      </c>
      <c r="N219" s="103" t="s">
        <v>2476</v>
      </c>
      <c r="O219" s="96" t="s">
        <v>2478</v>
      </c>
      <c r="P219" s="104"/>
      <c r="Q219" s="109">
        <v>44256.759039351855</v>
      </c>
    </row>
    <row r="220" spans="1:17" s="105" customFormat="1" ht="18" x14ac:dyDescent="0.25">
      <c r="A220" s="96" t="str">
        <f>VLOOKUP(E220,'LISTADO ATM'!$A$2:$C$899,3,0)</f>
        <v>DISTRITO NACIONAL</v>
      </c>
      <c r="B220" s="108">
        <v>335806045</v>
      </c>
      <c r="C220" s="100">
        <v>44255.784398148149</v>
      </c>
      <c r="D220" s="96" t="s">
        <v>2189</v>
      </c>
      <c r="E220" s="106">
        <v>918</v>
      </c>
      <c r="F220" s="96" t="str">
        <f>VLOOKUP(E220,VIP!$A$2:$O11571,2,0)</f>
        <v>DRBR918</v>
      </c>
      <c r="G220" s="96" t="str">
        <f>VLOOKUP(E220,'LISTADO ATM'!$A$2:$B$898,2,0)</f>
        <v xml:space="preserve">ATM S/M Liverpool de la Jacobo Majluta </v>
      </c>
      <c r="H220" s="96" t="str">
        <f>VLOOKUP(E220,VIP!$A$2:$O16492,7,FALSE)</f>
        <v>Si</v>
      </c>
      <c r="I220" s="96" t="str">
        <f>VLOOKUP(E220,VIP!$A$2:$O8457,8,FALSE)</f>
        <v>Si</v>
      </c>
      <c r="J220" s="96" t="str">
        <f>VLOOKUP(E220,VIP!$A$2:$O8407,8,FALSE)</f>
        <v>Si</v>
      </c>
      <c r="K220" s="96" t="str">
        <f>VLOOKUP(E220,VIP!$A$2:$O11981,6,0)</f>
        <v>NO</v>
      </c>
      <c r="L220" s="101" t="s">
        <v>2434</v>
      </c>
      <c r="M220" s="104" t="s">
        <v>2547</v>
      </c>
      <c r="N220" s="103" t="s">
        <v>2476</v>
      </c>
      <c r="O220" s="96" t="s">
        <v>2478</v>
      </c>
      <c r="P220" s="104"/>
      <c r="Q220" s="109">
        <v>44256.777800925927</v>
      </c>
    </row>
    <row r="221" spans="1:17" s="105" customFormat="1" ht="18" x14ac:dyDescent="0.25">
      <c r="A221" s="96" t="str">
        <f>VLOOKUP(E221,'LISTADO ATM'!$A$2:$C$899,3,0)</f>
        <v>DISTRITO NACIONAL</v>
      </c>
      <c r="B221" s="108">
        <v>335806044</v>
      </c>
      <c r="C221" s="100">
        <v>44255.722071759257</v>
      </c>
      <c r="D221" s="96" t="s">
        <v>2472</v>
      </c>
      <c r="E221" s="106">
        <v>26</v>
      </c>
      <c r="F221" s="96" t="str">
        <f>VLOOKUP(E221,VIP!$A$2:$O11550,2,0)</f>
        <v>DRBR221</v>
      </c>
      <c r="G221" s="96" t="str">
        <f>VLOOKUP(E221,'LISTADO ATM'!$A$2:$B$898,2,0)</f>
        <v>ATM S/M Jumbo San Isidro</v>
      </c>
      <c r="H221" s="96" t="str">
        <f>VLOOKUP(E221,VIP!$A$2:$O16471,7,FALSE)</f>
        <v>Si</v>
      </c>
      <c r="I221" s="96" t="str">
        <f>VLOOKUP(E221,VIP!$A$2:$O8436,8,FALSE)</f>
        <v>Si</v>
      </c>
      <c r="J221" s="96" t="str">
        <f>VLOOKUP(E221,VIP!$A$2:$O8386,8,FALSE)</f>
        <v>Si</v>
      </c>
      <c r="K221" s="96" t="str">
        <f>VLOOKUP(E221,VIP!$A$2:$O11960,6,0)</f>
        <v>NO</v>
      </c>
      <c r="L221" s="101" t="s">
        <v>2430</v>
      </c>
      <c r="M221" s="104" t="s">
        <v>2547</v>
      </c>
      <c r="N221" s="103" t="s">
        <v>2476</v>
      </c>
      <c r="O221" s="96" t="s">
        <v>2477</v>
      </c>
      <c r="P221" s="104"/>
      <c r="Q221" s="109">
        <v>44256.600717592592</v>
      </c>
    </row>
    <row r="222" spans="1:17" s="105" customFormat="1" ht="18" x14ac:dyDescent="0.25">
      <c r="A222" s="96" t="str">
        <f>VLOOKUP(E222,'LISTADO ATM'!$A$2:$C$899,3,0)</f>
        <v>DISTRITO NACIONAL</v>
      </c>
      <c r="B222" s="108">
        <v>335806042</v>
      </c>
      <c r="C222" s="100">
        <v>44255.693668981483</v>
      </c>
      <c r="D222" s="96" t="s">
        <v>2487</v>
      </c>
      <c r="E222" s="106">
        <v>715</v>
      </c>
      <c r="F222" s="96" t="str">
        <f>VLOOKUP(E222,VIP!$A$2:$O11588,2,0)</f>
        <v>DRBR992</v>
      </c>
      <c r="G222" s="96" t="str">
        <f>VLOOKUP(E222,'LISTADO ATM'!$A$2:$B$898,2,0)</f>
        <v xml:space="preserve">ATM Oficina 27 de Febrero (Lobby) </v>
      </c>
      <c r="H222" s="96" t="str">
        <f>VLOOKUP(E222,VIP!$A$2:$O16509,7,FALSE)</f>
        <v>Si</v>
      </c>
      <c r="I222" s="96" t="str">
        <f>VLOOKUP(E222,VIP!$A$2:$O8474,8,FALSE)</f>
        <v>Si</v>
      </c>
      <c r="J222" s="96" t="str">
        <f>VLOOKUP(E222,VIP!$A$2:$O8424,8,FALSE)</f>
        <v>Si</v>
      </c>
      <c r="K222" s="96" t="str">
        <f>VLOOKUP(E222,VIP!$A$2:$O11998,6,0)</f>
        <v>NO</v>
      </c>
      <c r="L222" s="101" t="s">
        <v>2430</v>
      </c>
      <c r="M222" s="104" t="s">
        <v>2547</v>
      </c>
      <c r="N222" s="103" t="s">
        <v>2476</v>
      </c>
      <c r="O222" s="96" t="s">
        <v>2506</v>
      </c>
      <c r="P222" s="104"/>
      <c r="Q222" s="109">
        <v>44256.761712962965</v>
      </c>
    </row>
    <row r="223" spans="1:17" s="105" customFormat="1" ht="18" x14ac:dyDescent="0.25">
      <c r="A223" s="96" t="str">
        <f>VLOOKUP(E223,'LISTADO ATM'!$A$2:$C$899,3,0)</f>
        <v>NORTE</v>
      </c>
      <c r="B223" s="108">
        <v>335806040</v>
      </c>
      <c r="C223" s="100">
        <v>44255.692083333335</v>
      </c>
      <c r="D223" s="96" t="s">
        <v>2487</v>
      </c>
      <c r="E223" s="106">
        <v>151</v>
      </c>
      <c r="F223" s="96" t="str">
        <f>VLOOKUP(E223,VIP!$A$2:$O11552,2,0)</f>
        <v>DRBR151</v>
      </c>
      <c r="G223" s="96" t="str">
        <f>VLOOKUP(E223,'LISTADO ATM'!$A$2:$B$898,2,0)</f>
        <v xml:space="preserve">ATM Oficina Nagua </v>
      </c>
      <c r="H223" s="96" t="str">
        <f>VLOOKUP(E223,VIP!$A$2:$O16473,7,FALSE)</f>
        <v>Si</v>
      </c>
      <c r="I223" s="96" t="str">
        <f>VLOOKUP(E223,VIP!$A$2:$O8438,8,FALSE)</f>
        <v>Si</v>
      </c>
      <c r="J223" s="96" t="str">
        <f>VLOOKUP(E223,VIP!$A$2:$O8388,8,FALSE)</f>
        <v>Si</v>
      </c>
      <c r="K223" s="96" t="str">
        <f>VLOOKUP(E223,VIP!$A$2:$O11962,6,0)</f>
        <v>SI</v>
      </c>
      <c r="L223" s="101" t="s">
        <v>2462</v>
      </c>
      <c r="M223" s="104" t="s">
        <v>2547</v>
      </c>
      <c r="N223" s="103" t="s">
        <v>2476</v>
      </c>
      <c r="O223" s="96" t="s">
        <v>2506</v>
      </c>
      <c r="P223" s="104"/>
      <c r="Q223" s="109">
        <v>44256.43440972222</v>
      </c>
    </row>
    <row r="224" spans="1:17" s="105" customFormat="1" ht="18" x14ac:dyDescent="0.25">
      <c r="A224" s="96" t="str">
        <f>VLOOKUP(E224,'LISTADO ATM'!$A$2:$C$899,3,0)</f>
        <v>DISTRITO NACIONAL</v>
      </c>
      <c r="B224" s="108">
        <v>335806039</v>
      </c>
      <c r="C224" s="100">
        <v>44255.690821759257</v>
      </c>
      <c r="D224" s="96" t="s">
        <v>2472</v>
      </c>
      <c r="E224" s="106">
        <v>684</v>
      </c>
      <c r="F224" s="96" t="str">
        <f>VLOOKUP(E224,VIP!$A$2:$O11584,2,0)</f>
        <v>DRBR684</v>
      </c>
      <c r="G224" s="96" t="str">
        <f>VLOOKUP(E224,'LISTADO ATM'!$A$2:$B$898,2,0)</f>
        <v>ATM Estación Texaco Prolongación 27 Febrero</v>
      </c>
      <c r="H224" s="96" t="str">
        <f>VLOOKUP(E224,VIP!$A$2:$O16505,7,FALSE)</f>
        <v>NO</v>
      </c>
      <c r="I224" s="96" t="str">
        <f>VLOOKUP(E224,VIP!$A$2:$O8470,8,FALSE)</f>
        <v>NO</v>
      </c>
      <c r="J224" s="96" t="str">
        <f>VLOOKUP(E224,VIP!$A$2:$O8420,8,FALSE)</f>
        <v>NO</v>
      </c>
      <c r="K224" s="96" t="str">
        <f>VLOOKUP(E224,VIP!$A$2:$O11994,6,0)</f>
        <v>NO</v>
      </c>
      <c r="L224" s="101" t="s">
        <v>2430</v>
      </c>
      <c r="M224" s="104" t="s">
        <v>2547</v>
      </c>
      <c r="N224" s="103" t="s">
        <v>2476</v>
      </c>
      <c r="O224" s="96" t="s">
        <v>2477</v>
      </c>
      <c r="P224" s="104"/>
      <c r="Q224" s="109">
        <v>44256.781585648147</v>
      </c>
    </row>
    <row r="225" spans="1:17" s="105" customFormat="1" ht="18" x14ac:dyDescent="0.25">
      <c r="A225" s="96" t="str">
        <f>VLOOKUP(E225,'LISTADO ATM'!$A$2:$C$899,3,0)</f>
        <v>NORTE</v>
      </c>
      <c r="B225" s="108">
        <v>335806038</v>
      </c>
      <c r="C225" s="100">
        <v>44255.689386574071</v>
      </c>
      <c r="D225" s="96" t="s">
        <v>2487</v>
      </c>
      <c r="E225" s="106">
        <v>181</v>
      </c>
      <c r="F225" s="96" t="str">
        <f>VLOOKUP(E225,VIP!$A$2:$O11554,2,0)</f>
        <v>DRBR181</v>
      </c>
      <c r="G225" s="96" t="str">
        <f>VLOOKUP(E225,'LISTADO ATM'!$A$2:$B$898,2,0)</f>
        <v xml:space="preserve">ATM Oficina Sabaneta </v>
      </c>
      <c r="H225" s="96" t="str">
        <f>VLOOKUP(E225,VIP!$A$2:$O16475,7,FALSE)</f>
        <v>Si</v>
      </c>
      <c r="I225" s="96" t="str">
        <f>VLOOKUP(E225,VIP!$A$2:$O8440,8,FALSE)</f>
        <v>Si</v>
      </c>
      <c r="J225" s="96" t="str">
        <f>VLOOKUP(E225,VIP!$A$2:$O8390,8,FALSE)</f>
        <v>Si</v>
      </c>
      <c r="K225" s="96" t="str">
        <f>VLOOKUP(E225,VIP!$A$2:$O11964,6,0)</f>
        <v>SI</v>
      </c>
      <c r="L225" s="101" t="s">
        <v>2430</v>
      </c>
      <c r="M225" s="104" t="s">
        <v>2547</v>
      </c>
      <c r="N225" s="103" t="s">
        <v>2476</v>
      </c>
      <c r="O225" s="96" t="s">
        <v>2506</v>
      </c>
      <c r="P225" s="104"/>
      <c r="Q225" s="109">
        <v>44256.43440972222</v>
      </c>
    </row>
    <row r="226" spans="1:17" s="105" customFormat="1" ht="18" x14ac:dyDescent="0.25">
      <c r="A226" s="96" t="str">
        <f>VLOOKUP(E226,'LISTADO ATM'!$A$2:$C$899,3,0)</f>
        <v>NORTE</v>
      </c>
      <c r="B226" s="108">
        <v>335806037</v>
      </c>
      <c r="C226" s="100">
        <v>44255.6872337963</v>
      </c>
      <c r="D226" s="96" t="s">
        <v>2503</v>
      </c>
      <c r="E226" s="106">
        <v>720</v>
      </c>
      <c r="F226" s="96" t="str">
        <f>VLOOKUP(E226,VIP!$A$2:$O11590,2,0)</f>
        <v>DRBR12E</v>
      </c>
      <c r="G226" s="96" t="str">
        <f>VLOOKUP(E226,'LISTADO ATM'!$A$2:$B$898,2,0)</f>
        <v xml:space="preserve">ATM OMSA (Santiago) </v>
      </c>
      <c r="H226" s="96" t="str">
        <f>VLOOKUP(E226,VIP!$A$2:$O16511,7,FALSE)</f>
        <v>Si</v>
      </c>
      <c r="I226" s="96" t="str">
        <f>VLOOKUP(E226,VIP!$A$2:$O8476,8,FALSE)</f>
        <v>Si</v>
      </c>
      <c r="J226" s="96" t="str">
        <f>VLOOKUP(E226,VIP!$A$2:$O8426,8,FALSE)</f>
        <v>Si</v>
      </c>
      <c r="K226" s="96" t="str">
        <f>VLOOKUP(E226,VIP!$A$2:$O12000,6,0)</f>
        <v>NO</v>
      </c>
      <c r="L226" s="101" t="s">
        <v>2430</v>
      </c>
      <c r="M226" s="104" t="s">
        <v>2547</v>
      </c>
      <c r="N226" s="103" t="s">
        <v>2476</v>
      </c>
      <c r="O226" s="96" t="s">
        <v>2504</v>
      </c>
      <c r="P226" s="104"/>
      <c r="Q226" s="109">
        <v>44256.43440972222</v>
      </c>
    </row>
    <row r="227" spans="1:17" s="105" customFormat="1" ht="18" x14ac:dyDescent="0.25">
      <c r="A227" s="96" t="str">
        <f>VLOOKUP(E227,'LISTADO ATM'!$A$2:$C$899,3,0)</f>
        <v>NORTE</v>
      </c>
      <c r="B227" s="108">
        <v>335806036</v>
      </c>
      <c r="C227" s="100">
        <v>44255.68608796296</v>
      </c>
      <c r="D227" s="96" t="s">
        <v>2503</v>
      </c>
      <c r="E227" s="106">
        <v>396</v>
      </c>
      <c r="F227" s="96" t="str">
        <f>VLOOKUP(E227,VIP!$A$2:$O11568,2,0)</f>
        <v>DRBR396</v>
      </c>
      <c r="G227" s="96" t="str">
        <f>VLOOKUP(E227,'LISTADO ATM'!$A$2:$B$898,2,0)</f>
        <v xml:space="preserve">ATM Oficina Plaza Ulloa (La Fuente) </v>
      </c>
      <c r="H227" s="96" t="str">
        <f>VLOOKUP(E227,VIP!$A$2:$O16489,7,FALSE)</f>
        <v>Si</v>
      </c>
      <c r="I227" s="96" t="str">
        <f>VLOOKUP(E227,VIP!$A$2:$O8454,8,FALSE)</f>
        <v>Si</v>
      </c>
      <c r="J227" s="96" t="str">
        <f>VLOOKUP(E227,VIP!$A$2:$O8404,8,FALSE)</f>
        <v>Si</v>
      </c>
      <c r="K227" s="96" t="str">
        <f>VLOOKUP(E227,VIP!$A$2:$O11978,6,0)</f>
        <v>NO</v>
      </c>
      <c r="L227" s="101" t="s">
        <v>2430</v>
      </c>
      <c r="M227" s="104" t="s">
        <v>2547</v>
      </c>
      <c r="N227" s="103" t="s">
        <v>2476</v>
      </c>
      <c r="O227" s="96" t="s">
        <v>2504</v>
      </c>
      <c r="P227" s="104"/>
      <c r="Q227" s="109">
        <v>44256.43440972222</v>
      </c>
    </row>
    <row r="228" spans="1:17" s="105" customFormat="1" ht="18" x14ac:dyDescent="0.25">
      <c r="A228" s="96" t="str">
        <f>VLOOKUP(E228,'LISTADO ATM'!$A$2:$C$899,3,0)</f>
        <v>NORTE</v>
      </c>
      <c r="B228" s="108">
        <v>335806034</v>
      </c>
      <c r="C228" s="100">
        <v>44255.684953703705</v>
      </c>
      <c r="D228" s="96" t="s">
        <v>2503</v>
      </c>
      <c r="E228" s="106">
        <v>990</v>
      </c>
      <c r="F228" s="96" t="str">
        <f>VLOOKUP(E228,VIP!$A$2:$O11608,2,0)</f>
        <v>DRBR742</v>
      </c>
      <c r="G228" s="96" t="str">
        <f>VLOOKUP(E228,'LISTADO ATM'!$A$2:$B$898,2,0)</f>
        <v xml:space="preserve">ATM Autoservicio Bonao II </v>
      </c>
      <c r="H228" s="96" t="str">
        <f>VLOOKUP(E228,VIP!$A$2:$O16529,7,FALSE)</f>
        <v>Si</v>
      </c>
      <c r="I228" s="96" t="str">
        <f>VLOOKUP(E228,VIP!$A$2:$O8494,8,FALSE)</f>
        <v>Si</v>
      </c>
      <c r="J228" s="96" t="str">
        <f>VLOOKUP(E228,VIP!$A$2:$O8444,8,FALSE)</f>
        <v>Si</v>
      </c>
      <c r="K228" s="96" t="str">
        <f>VLOOKUP(E228,VIP!$A$2:$O12018,6,0)</f>
        <v>NO</v>
      </c>
      <c r="L228" s="101" t="s">
        <v>2430</v>
      </c>
      <c r="M228" s="104" t="s">
        <v>2547</v>
      </c>
      <c r="N228" s="103" t="s">
        <v>2476</v>
      </c>
      <c r="O228" s="96" t="s">
        <v>2504</v>
      </c>
      <c r="P228" s="104"/>
      <c r="Q228" s="109">
        <v>44256.600717592592</v>
      </c>
    </row>
    <row r="229" spans="1:17" s="105" customFormat="1" ht="18" x14ac:dyDescent="0.25">
      <c r="A229" s="96" t="str">
        <f>VLOOKUP(E229,'LISTADO ATM'!$A$2:$C$899,3,0)</f>
        <v>SUR</v>
      </c>
      <c r="B229" s="108">
        <v>335806032</v>
      </c>
      <c r="C229" s="100">
        <v>44255.683946759258</v>
      </c>
      <c r="D229" s="96" t="s">
        <v>2487</v>
      </c>
      <c r="E229" s="106">
        <v>767</v>
      </c>
      <c r="F229" s="96" t="str">
        <f>VLOOKUP(E229,VIP!$A$2:$O11593,2,0)</f>
        <v>DRBR059</v>
      </c>
      <c r="G229" s="96" t="str">
        <f>VLOOKUP(E229,'LISTADO ATM'!$A$2:$B$898,2,0)</f>
        <v xml:space="preserve">ATM S/M Diverso (Azua) </v>
      </c>
      <c r="H229" s="96" t="str">
        <f>VLOOKUP(E229,VIP!$A$2:$O16514,7,FALSE)</f>
        <v>Si</v>
      </c>
      <c r="I229" s="96" t="str">
        <f>VLOOKUP(E229,VIP!$A$2:$O8479,8,FALSE)</f>
        <v>No</v>
      </c>
      <c r="J229" s="96" t="str">
        <f>VLOOKUP(E229,VIP!$A$2:$O8429,8,FALSE)</f>
        <v>No</v>
      </c>
      <c r="K229" s="96" t="str">
        <f>VLOOKUP(E229,VIP!$A$2:$O12003,6,0)</f>
        <v>NO</v>
      </c>
      <c r="L229" s="101" t="s">
        <v>2430</v>
      </c>
      <c r="M229" s="104" t="s">
        <v>2547</v>
      </c>
      <c r="N229" s="103" t="s">
        <v>2476</v>
      </c>
      <c r="O229" s="96" t="s">
        <v>2506</v>
      </c>
      <c r="P229" s="104"/>
      <c r="Q229" s="109">
        <v>44256.43440972222</v>
      </c>
    </row>
    <row r="230" spans="1:17" s="105" customFormat="1" ht="18" x14ac:dyDescent="0.25">
      <c r="A230" s="96" t="str">
        <f>VLOOKUP(E230,'LISTADO ATM'!$A$2:$C$899,3,0)</f>
        <v>NORTE</v>
      </c>
      <c r="B230" s="108">
        <v>335806026</v>
      </c>
      <c r="C230" s="100">
        <v>44255.681898148148</v>
      </c>
      <c r="D230" s="96" t="s">
        <v>2487</v>
      </c>
      <c r="E230" s="106">
        <v>965</v>
      </c>
      <c r="F230" s="96" t="str">
        <f>VLOOKUP(E230,VIP!$A$2:$O11606,2,0)</f>
        <v>DRBR965</v>
      </c>
      <c r="G230" s="96" t="str">
        <f>VLOOKUP(E230,'LISTADO ATM'!$A$2:$B$898,2,0)</f>
        <v xml:space="preserve">ATM S/M La Fuente FUN (Santiago) </v>
      </c>
      <c r="H230" s="96" t="str">
        <f>VLOOKUP(E230,VIP!$A$2:$O16527,7,FALSE)</f>
        <v>Si</v>
      </c>
      <c r="I230" s="96" t="str">
        <f>VLOOKUP(E230,VIP!$A$2:$O8492,8,FALSE)</f>
        <v>Si</v>
      </c>
      <c r="J230" s="96" t="str">
        <f>VLOOKUP(E230,VIP!$A$2:$O8442,8,FALSE)</f>
        <v>Si</v>
      </c>
      <c r="K230" s="96" t="str">
        <f>VLOOKUP(E230,VIP!$A$2:$O12016,6,0)</f>
        <v>NO</v>
      </c>
      <c r="L230" s="101" t="s">
        <v>2430</v>
      </c>
      <c r="M230" s="104" t="s">
        <v>2547</v>
      </c>
      <c r="N230" s="103" t="s">
        <v>2476</v>
      </c>
      <c r="O230" s="96" t="s">
        <v>2506</v>
      </c>
      <c r="P230" s="104"/>
      <c r="Q230" s="109">
        <v>44256.781909722224</v>
      </c>
    </row>
    <row r="231" spans="1:17" s="105" customFormat="1" ht="18" x14ac:dyDescent="0.25">
      <c r="A231" s="96" t="str">
        <f>VLOOKUP(E231,'LISTADO ATM'!$A$2:$C$899,3,0)</f>
        <v>ESTE</v>
      </c>
      <c r="B231" s="108">
        <v>335806022</v>
      </c>
      <c r="C231" s="100">
        <v>44255.6796875</v>
      </c>
      <c r="D231" s="96" t="s">
        <v>2472</v>
      </c>
      <c r="E231" s="106">
        <v>609</v>
      </c>
      <c r="F231" s="96" t="str">
        <f>VLOOKUP(E231,VIP!$A$2:$O11580,2,0)</f>
        <v>DRBR120</v>
      </c>
      <c r="G231" s="96" t="str">
        <f>VLOOKUP(E231,'LISTADO ATM'!$A$2:$B$898,2,0)</f>
        <v xml:space="preserve">ATM S/M Jumbo (San Pedro) </v>
      </c>
      <c r="H231" s="96" t="str">
        <f>VLOOKUP(E231,VIP!$A$2:$O16501,7,FALSE)</f>
        <v>Si</v>
      </c>
      <c r="I231" s="96" t="str">
        <f>VLOOKUP(E231,VIP!$A$2:$O8466,8,FALSE)</f>
        <v>Si</v>
      </c>
      <c r="J231" s="96" t="str">
        <f>VLOOKUP(E231,VIP!$A$2:$O8416,8,FALSE)</f>
        <v>Si</v>
      </c>
      <c r="K231" s="96" t="str">
        <f>VLOOKUP(E231,VIP!$A$2:$O11990,6,0)</f>
        <v>NO</v>
      </c>
      <c r="L231" s="101" t="s">
        <v>2430</v>
      </c>
      <c r="M231" s="104" t="s">
        <v>2547</v>
      </c>
      <c r="N231" s="103" t="s">
        <v>2476</v>
      </c>
      <c r="O231" s="96" t="s">
        <v>2477</v>
      </c>
      <c r="P231" s="104"/>
      <c r="Q231" s="109">
        <v>44256.43440972222</v>
      </c>
    </row>
    <row r="232" spans="1:17" s="105" customFormat="1" ht="18" x14ac:dyDescent="0.25">
      <c r="A232" s="96" t="str">
        <f>VLOOKUP(E232,'LISTADO ATM'!$A$2:$C$899,3,0)</f>
        <v>DISTRITO NACIONAL</v>
      </c>
      <c r="B232" s="108">
        <v>335806019</v>
      </c>
      <c r="C232" s="100">
        <v>44255.678530092591</v>
      </c>
      <c r="D232" s="96" t="s">
        <v>2472</v>
      </c>
      <c r="E232" s="106">
        <v>572</v>
      </c>
      <c r="F232" s="96" t="str">
        <f>VLOOKUP(E232,VIP!$A$2:$O11561,2,0)</f>
        <v>DRBR174</v>
      </c>
      <c r="G232" s="96" t="str">
        <f>VLOOKUP(E232,'LISTADO ATM'!$A$2:$B$898,2,0)</f>
        <v xml:space="preserve">ATM Olé Ovando </v>
      </c>
      <c r="H232" s="96" t="str">
        <f>VLOOKUP(E232,VIP!$A$2:$O16482,7,FALSE)</f>
        <v>Si</v>
      </c>
      <c r="I232" s="96" t="str">
        <f>VLOOKUP(E232,VIP!$A$2:$O8447,8,FALSE)</f>
        <v>Si</v>
      </c>
      <c r="J232" s="96" t="str">
        <f>VLOOKUP(E232,VIP!$A$2:$O8397,8,FALSE)</f>
        <v>Si</v>
      </c>
      <c r="K232" s="96" t="str">
        <f>VLOOKUP(E232,VIP!$A$2:$O11971,6,0)</f>
        <v>NO</v>
      </c>
      <c r="L232" s="101" t="s">
        <v>2462</v>
      </c>
      <c r="M232" s="104" t="s">
        <v>2547</v>
      </c>
      <c r="N232" s="103" t="s">
        <v>2476</v>
      </c>
      <c r="O232" s="96" t="s">
        <v>2477</v>
      </c>
      <c r="P232" s="104"/>
      <c r="Q232" s="109">
        <v>44256.600717592592</v>
      </c>
    </row>
    <row r="233" spans="1:17" s="105" customFormat="1" ht="18" x14ac:dyDescent="0.25">
      <c r="A233" s="96" t="str">
        <f>VLOOKUP(E233,'LISTADO ATM'!$A$2:$C$899,3,0)</f>
        <v>ESTE</v>
      </c>
      <c r="B233" s="108">
        <v>335806017</v>
      </c>
      <c r="C233" s="100">
        <v>44255.675520833334</v>
      </c>
      <c r="D233" s="96" t="s">
        <v>2472</v>
      </c>
      <c r="E233" s="106">
        <v>844</v>
      </c>
      <c r="F233" s="96" t="str">
        <f>VLOOKUP(E233,VIP!$A$2:$O11562,2,0)</f>
        <v>DRBR844</v>
      </c>
      <c r="G233" s="96" t="str">
        <f>VLOOKUP(E233,'LISTADO ATM'!$A$2:$B$898,2,0)</f>
        <v xml:space="preserve">ATM San Juan Shopping Center (Bávaro) </v>
      </c>
      <c r="H233" s="96" t="str">
        <f>VLOOKUP(E233,VIP!$A$2:$O16483,7,FALSE)</f>
        <v>Si</v>
      </c>
      <c r="I233" s="96" t="str">
        <f>VLOOKUP(E233,VIP!$A$2:$O8448,8,FALSE)</f>
        <v>Si</v>
      </c>
      <c r="J233" s="96" t="str">
        <f>VLOOKUP(E233,VIP!$A$2:$O8398,8,FALSE)</f>
        <v>Si</v>
      </c>
      <c r="K233" s="96" t="str">
        <f>VLOOKUP(E233,VIP!$A$2:$O11972,6,0)</f>
        <v>NO</v>
      </c>
      <c r="L233" s="101" t="s">
        <v>2462</v>
      </c>
      <c r="M233" s="104" t="s">
        <v>2547</v>
      </c>
      <c r="N233" s="103" t="s">
        <v>2476</v>
      </c>
      <c r="O233" s="96" t="s">
        <v>2477</v>
      </c>
      <c r="P233" s="104"/>
      <c r="Q233" s="109">
        <v>44256.43440972222</v>
      </c>
    </row>
    <row r="234" spans="1:17" s="105" customFormat="1" ht="18" x14ac:dyDescent="0.25">
      <c r="A234" s="96" t="str">
        <f>VLOOKUP(E234,'LISTADO ATM'!$A$2:$C$899,3,0)</f>
        <v>NORTE</v>
      </c>
      <c r="B234" s="108">
        <v>335806016</v>
      </c>
      <c r="C234" s="100">
        <v>44255.670914351853</v>
      </c>
      <c r="D234" s="96" t="s">
        <v>2487</v>
      </c>
      <c r="E234" s="106">
        <v>292</v>
      </c>
      <c r="F234" s="96" t="str">
        <f>VLOOKUP(E234,VIP!$A$2:$O11563,2,0)</f>
        <v>DRBR292</v>
      </c>
      <c r="G234" s="96" t="str">
        <f>VLOOKUP(E234,'LISTADO ATM'!$A$2:$B$898,2,0)</f>
        <v xml:space="preserve">ATM UNP Castañuelas (Montecristi) </v>
      </c>
      <c r="H234" s="96" t="str">
        <f>VLOOKUP(E234,VIP!$A$2:$O16484,7,FALSE)</f>
        <v>Si</v>
      </c>
      <c r="I234" s="96" t="str">
        <f>VLOOKUP(E234,VIP!$A$2:$O8449,8,FALSE)</f>
        <v>Si</v>
      </c>
      <c r="J234" s="96" t="str">
        <f>VLOOKUP(E234,VIP!$A$2:$O8399,8,FALSE)</f>
        <v>Si</v>
      </c>
      <c r="K234" s="96" t="str">
        <f>VLOOKUP(E234,VIP!$A$2:$O11973,6,0)</f>
        <v>NO</v>
      </c>
      <c r="L234" s="101" t="s">
        <v>2462</v>
      </c>
      <c r="M234" s="104" t="s">
        <v>2547</v>
      </c>
      <c r="N234" s="103" t="s">
        <v>2476</v>
      </c>
      <c r="O234" s="96" t="s">
        <v>2506</v>
      </c>
      <c r="P234" s="104"/>
      <c r="Q234" s="109">
        <v>44256.781226851854</v>
      </c>
    </row>
    <row r="235" spans="1:17" s="105" customFormat="1" ht="18" x14ac:dyDescent="0.25">
      <c r="A235" s="96" t="str">
        <f>VLOOKUP(E235,'LISTADO ATM'!$A$2:$C$899,3,0)</f>
        <v>NORTE</v>
      </c>
      <c r="B235" s="108">
        <v>335806014</v>
      </c>
      <c r="C235" s="100">
        <v>44255.669305555559</v>
      </c>
      <c r="D235" s="96" t="s">
        <v>2503</v>
      </c>
      <c r="E235" s="106">
        <v>492</v>
      </c>
      <c r="F235" s="96" t="e">
        <f>VLOOKUP(E235,VIP!$A$2:$O11575,2,0)</f>
        <v>#N/A</v>
      </c>
      <c r="G235" s="96" t="str">
        <f>VLOOKUP(E235,'LISTADO ATM'!$A$2:$B$898,2,0)</f>
        <v>ATM S/M Nacional  El Dorado Santiago</v>
      </c>
      <c r="H235" s="96" t="e">
        <f>VLOOKUP(E235,VIP!$A$2:$O16496,7,FALSE)</f>
        <v>#N/A</v>
      </c>
      <c r="I235" s="96" t="e">
        <f>VLOOKUP(E235,VIP!$A$2:$O8461,8,FALSE)</f>
        <v>#N/A</v>
      </c>
      <c r="J235" s="96" t="e">
        <f>VLOOKUP(E235,VIP!$A$2:$O8411,8,FALSE)</f>
        <v>#N/A</v>
      </c>
      <c r="K235" s="96" t="e">
        <f>VLOOKUP(E235,VIP!$A$2:$O11985,6,0)</f>
        <v>#N/A</v>
      </c>
      <c r="L235" s="101" t="s">
        <v>2430</v>
      </c>
      <c r="M235" s="104" t="s">
        <v>2547</v>
      </c>
      <c r="N235" s="103" t="s">
        <v>2476</v>
      </c>
      <c r="O235" s="96" t="s">
        <v>2504</v>
      </c>
      <c r="P235" s="104"/>
      <c r="Q235" s="109">
        <v>44256.777569444443</v>
      </c>
    </row>
    <row r="236" spans="1:17" s="105" customFormat="1" ht="18" x14ac:dyDescent="0.25">
      <c r="A236" s="96" t="str">
        <f>VLOOKUP(E236,'LISTADO ATM'!$A$2:$C$899,3,0)</f>
        <v>SUR</v>
      </c>
      <c r="B236" s="108">
        <v>335806013</v>
      </c>
      <c r="C236" s="100">
        <v>44255.644942129627</v>
      </c>
      <c r="D236" s="96" t="s">
        <v>2472</v>
      </c>
      <c r="E236" s="106">
        <v>252</v>
      </c>
      <c r="F236" s="96" t="str">
        <f>VLOOKUP(E236,VIP!$A$2:$O11565,2,0)</f>
        <v>DRBR252</v>
      </c>
      <c r="G236" s="96" t="str">
        <f>VLOOKUP(E236,'LISTADO ATM'!$A$2:$B$898,2,0)</f>
        <v xml:space="preserve">ATM Banco Agrícola (Barahona) </v>
      </c>
      <c r="H236" s="96" t="str">
        <f>VLOOKUP(E236,VIP!$A$2:$O16486,7,FALSE)</f>
        <v>Si</v>
      </c>
      <c r="I236" s="96" t="str">
        <f>VLOOKUP(E236,VIP!$A$2:$O8451,8,FALSE)</f>
        <v>Si</v>
      </c>
      <c r="J236" s="96" t="str">
        <f>VLOOKUP(E236,VIP!$A$2:$O8401,8,FALSE)</f>
        <v>Si</v>
      </c>
      <c r="K236" s="96" t="str">
        <f>VLOOKUP(E236,VIP!$A$2:$O11975,6,0)</f>
        <v>NO</v>
      </c>
      <c r="L236" s="101" t="s">
        <v>2430</v>
      </c>
      <c r="M236" s="104" t="s">
        <v>2547</v>
      </c>
      <c r="N236" s="103" t="s">
        <v>2476</v>
      </c>
      <c r="O236" s="96" t="s">
        <v>2477</v>
      </c>
      <c r="P236" s="104"/>
      <c r="Q236" s="109">
        <v>44256.43440972222</v>
      </c>
    </row>
    <row r="237" spans="1:17" s="105" customFormat="1" ht="18" x14ac:dyDescent="0.25">
      <c r="A237" s="96" t="str">
        <f>VLOOKUP(E237,'LISTADO ATM'!$A$2:$C$899,3,0)</f>
        <v>NORTE</v>
      </c>
      <c r="B237" s="108">
        <v>335806012</v>
      </c>
      <c r="C237" s="100">
        <v>44255.631678240738</v>
      </c>
      <c r="D237" s="96" t="s">
        <v>2190</v>
      </c>
      <c r="E237" s="106">
        <v>373</v>
      </c>
      <c r="F237" s="96" t="str">
        <f>VLOOKUP(E237,VIP!$A$2:$O11481,2,0)</f>
        <v>DRBR373</v>
      </c>
      <c r="G237" s="96" t="str">
        <f>VLOOKUP(E237,'LISTADO ATM'!$A$2:$B$898,2,0)</f>
        <v>S/M Tangui Nagua</v>
      </c>
      <c r="H237" s="96" t="str">
        <f>VLOOKUP(E237,VIP!$A$2:$O16402,7,FALSE)</f>
        <v>N/A</v>
      </c>
      <c r="I237" s="96" t="str">
        <f>VLOOKUP(E237,VIP!$A$2:$O8367,8,FALSE)</f>
        <v>N/A</v>
      </c>
      <c r="J237" s="96" t="str">
        <f>VLOOKUP(E237,VIP!$A$2:$O8317,8,FALSE)</f>
        <v>N/A</v>
      </c>
      <c r="K237" s="96" t="str">
        <f>VLOOKUP(E237,VIP!$A$2:$O11891,6,0)</f>
        <v>N/A</v>
      </c>
      <c r="L237" s="101" t="s">
        <v>2254</v>
      </c>
      <c r="M237" s="104" t="s">
        <v>2547</v>
      </c>
      <c r="N237" s="103" t="s">
        <v>2476</v>
      </c>
      <c r="O237" s="96" t="s">
        <v>2500</v>
      </c>
      <c r="P237" s="104"/>
      <c r="Q237" s="109">
        <v>44256.43440972222</v>
      </c>
    </row>
    <row r="238" spans="1:17" s="105" customFormat="1" ht="18" x14ac:dyDescent="0.25">
      <c r="A238" s="96" t="str">
        <f>VLOOKUP(E238,'LISTADO ATM'!$A$2:$C$899,3,0)</f>
        <v>DISTRITO NACIONAL</v>
      </c>
      <c r="B238" s="108">
        <v>335806011</v>
      </c>
      <c r="C238" s="100">
        <v>44255.631261574075</v>
      </c>
      <c r="D238" s="96" t="s">
        <v>2487</v>
      </c>
      <c r="E238" s="106">
        <v>231</v>
      </c>
      <c r="F238" s="96" t="str">
        <f>VLOOKUP(E238,VIP!$A$2:$O11482,2,0)</f>
        <v>DRBR231</v>
      </c>
      <c r="G238" s="96" t="str">
        <f>VLOOKUP(E238,'LISTADO ATM'!$A$2:$B$898,2,0)</f>
        <v xml:space="preserve">ATM Oficina Zona Oriental </v>
      </c>
      <c r="H238" s="96" t="str">
        <f>VLOOKUP(E238,VIP!$A$2:$O16403,7,FALSE)</f>
        <v>Si</v>
      </c>
      <c r="I238" s="96" t="str">
        <f>VLOOKUP(E238,VIP!$A$2:$O8368,8,FALSE)</f>
        <v>Si</v>
      </c>
      <c r="J238" s="96" t="str">
        <f>VLOOKUP(E238,VIP!$A$2:$O8318,8,FALSE)</f>
        <v>Si</v>
      </c>
      <c r="K238" s="96" t="str">
        <f>VLOOKUP(E238,VIP!$A$2:$O11892,6,0)</f>
        <v>SI</v>
      </c>
      <c r="L238" s="101" t="s">
        <v>2430</v>
      </c>
      <c r="M238" s="102" t="s">
        <v>2469</v>
      </c>
      <c r="N238" s="103" t="s">
        <v>2476</v>
      </c>
      <c r="O238" s="96" t="s">
        <v>2490</v>
      </c>
      <c r="P238" s="104"/>
      <c r="Q238" s="102" t="s">
        <v>2430</v>
      </c>
    </row>
    <row r="239" spans="1:17" s="105" customFormat="1" ht="18" x14ac:dyDescent="0.25">
      <c r="A239" s="96" t="str">
        <f>VLOOKUP(E239,'LISTADO ATM'!$A$2:$C$899,3,0)</f>
        <v>DISTRITO NACIONAL</v>
      </c>
      <c r="B239" s="108">
        <v>335806010</v>
      </c>
      <c r="C239" s="100">
        <v>44255.629502314812</v>
      </c>
      <c r="D239" s="96" t="s">
        <v>2189</v>
      </c>
      <c r="E239" s="106">
        <v>841</v>
      </c>
      <c r="F239" s="96" t="str">
        <f>VLOOKUP(E239,VIP!$A$2:$O11483,2,0)</f>
        <v>DRBR841</v>
      </c>
      <c r="G239" s="96" t="str">
        <f>VLOOKUP(E239,'LISTADO ATM'!$A$2:$B$898,2,0)</f>
        <v xml:space="preserve">ATM CEA </v>
      </c>
      <c r="H239" s="96" t="str">
        <f>VLOOKUP(E239,VIP!$A$2:$O16404,7,FALSE)</f>
        <v>Si</v>
      </c>
      <c r="I239" s="96" t="str">
        <f>VLOOKUP(E239,VIP!$A$2:$O8369,8,FALSE)</f>
        <v>No</v>
      </c>
      <c r="J239" s="96" t="str">
        <f>VLOOKUP(E239,VIP!$A$2:$O8319,8,FALSE)</f>
        <v>No</v>
      </c>
      <c r="K239" s="96" t="str">
        <f>VLOOKUP(E239,VIP!$A$2:$O11893,6,0)</f>
        <v>NO</v>
      </c>
      <c r="L239" s="101" t="s">
        <v>2254</v>
      </c>
      <c r="M239" s="104" t="s">
        <v>2547</v>
      </c>
      <c r="N239" s="103" t="s">
        <v>2476</v>
      </c>
      <c r="O239" s="96" t="s">
        <v>2478</v>
      </c>
      <c r="P239" s="104"/>
      <c r="Q239" s="109">
        <v>44256.43440972222</v>
      </c>
    </row>
    <row r="240" spans="1:17" s="105" customFormat="1" ht="18" x14ac:dyDescent="0.25">
      <c r="A240" s="96" t="str">
        <f>VLOOKUP(E240,'LISTADO ATM'!$A$2:$C$899,3,0)</f>
        <v>ESTE</v>
      </c>
      <c r="B240" s="108">
        <v>335806009</v>
      </c>
      <c r="C240" s="100">
        <v>44255.628981481481</v>
      </c>
      <c r="D240" s="96" t="s">
        <v>2472</v>
      </c>
      <c r="E240" s="106">
        <v>211</v>
      </c>
      <c r="F240" s="96" t="str">
        <f>VLOOKUP(E240,VIP!$A$2:$O11484,2,0)</f>
        <v>DRBR211</v>
      </c>
      <c r="G240" s="96" t="str">
        <f>VLOOKUP(E240,'LISTADO ATM'!$A$2:$B$898,2,0)</f>
        <v xml:space="preserve">ATM Oficina La Romana I </v>
      </c>
      <c r="H240" s="96" t="str">
        <f>VLOOKUP(E240,VIP!$A$2:$O16405,7,FALSE)</f>
        <v>Si</v>
      </c>
      <c r="I240" s="96" t="str">
        <f>VLOOKUP(E240,VIP!$A$2:$O8370,8,FALSE)</f>
        <v>Si</v>
      </c>
      <c r="J240" s="96" t="str">
        <f>VLOOKUP(E240,VIP!$A$2:$O8320,8,FALSE)</f>
        <v>Si</v>
      </c>
      <c r="K240" s="96" t="str">
        <f>VLOOKUP(E240,VIP!$A$2:$O11894,6,0)</f>
        <v>NO</v>
      </c>
      <c r="L240" s="101" t="s">
        <v>2430</v>
      </c>
      <c r="M240" s="104" t="s">
        <v>2547</v>
      </c>
      <c r="N240" s="103" t="s">
        <v>2476</v>
      </c>
      <c r="O240" s="96" t="s">
        <v>2477</v>
      </c>
      <c r="P240" s="104"/>
      <c r="Q240" s="109">
        <v>44256.77685185185</v>
      </c>
    </row>
    <row r="241" spans="1:17" s="105" customFormat="1" ht="18" x14ac:dyDescent="0.25">
      <c r="A241" s="96" t="str">
        <f>VLOOKUP(E241,'LISTADO ATM'!$A$2:$C$899,3,0)</f>
        <v>NORTE</v>
      </c>
      <c r="B241" s="108">
        <v>335806007</v>
      </c>
      <c r="C241" s="100">
        <v>44255.625069444446</v>
      </c>
      <c r="D241" s="96" t="s">
        <v>2487</v>
      </c>
      <c r="E241" s="106">
        <v>119</v>
      </c>
      <c r="F241" s="96" t="str">
        <f>VLOOKUP(E241,VIP!$A$2:$O11486,2,0)</f>
        <v>DRBR119</v>
      </c>
      <c r="G241" s="96" t="str">
        <f>VLOOKUP(E241,'LISTADO ATM'!$A$2:$B$898,2,0)</f>
        <v>ATM Oficina La Barranquita</v>
      </c>
      <c r="H241" s="96" t="str">
        <f>VLOOKUP(E241,VIP!$A$2:$O16407,7,FALSE)</f>
        <v>N/A</v>
      </c>
      <c r="I241" s="96" t="str">
        <f>VLOOKUP(E241,VIP!$A$2:$O8372,8,FALSE)</f>
        <v>N/A</v>
      </c>
      <c r="J241" s="96" t="str">
        <f>VLOOKUP(E241,VIP!$A$2:$O8322,8,FALSE)</f>
        <v>N/A</v>
      </c>
      <c r="K241" s="96" t="str">
        <f>VLOOKUP(E241,VIP!$A$2:$O11896,6,0)</f>
        <v>N/A</v>
      </c>
      <c r="L241" s="101" t="s">
        <v>2430</v>
      </c>
      <c r="M241" s="104" t="s">
        <v>2547</v>
      </c>
      <c r="N241" s="103" t="s">
        <v>2476</v>
      </c>
      <c r="O241" s="96" t="s">
        <v>2490</v>
      </c>
      <c r="P241" s="104"/>
      <c r="Q241" s="109">
        <v>44256.719201388885</v>
      </c>
    </row>
    <row r="242" spans="1:17" s="105" customFormat="1" ht="18" x14ac:dyDescent="0.25">
      <c r="A242" s="96" t="str">
        <f>VLOOKUP(E242,'LISTADO ATM'!$A$2:$C$899,3,0)</f>
        <v>ESTE</v>
      </c>
      <c r="B242" s="108">
        <v>335806006</v>
      </c>
      <c r="C242" s="100">
        <v>44255.622800925928</v>
      </c>
      <c r="D242" s="96" t="s">
        <v>2472</v>
      </c>
      <c r="E242" s="106">
        <v>114</v>
      </c>
      <c r="F242" s="96" t="str">
        <f>VLOOKUP(E242,VIP!$A$2:$O11487,2,0)</f>
        <v>DRBR114</v>
      </c>
      <c r="G242" s="96" t="str">
        <f>VLOOKUP(E242,'LISTADO ATM'!$A$2:$B$898,2,0)</f>
        <v xml:space="preserve">ATM Oficina Hato Mayor </v>
      </c>
      <c r="H242" s="96" t="str">
        <f>VLOOKUP(E242,VIP!$A$2:$O16408,7,FALSE)</f>
        <v>Si</v>
      </c>
      <c r="I242" s="96" t="str">
        <f>VLOOKUP(E242,VIP!$A$2:$O8373,8,FALSE)</f>
        <v>Si</v>
      </c>
      <c r="J242" s="96" t="str">
        <f>VLOOKUP(E242,VIP!$A$2:$O8323,8,FALSE)</f>
        <v>Si</v>
      </c>
      <c r="K242" s="96" t="str">
        <f>VLOOKUP(E242,VIP!$A$2:$O11897,6,0)</f>
        <v>NO</v>
      </c>
      <c r="L242" s="101" t="s">
        <v>2430</v>
      </c>
      <c r="M242" s="104" t="s">
        <v>2547</v>
      </c>
      <c r="N242" s="103" t="s">
        <v>2476</v>
      </c>
      <c r="O242" s="96" t="s">
        <v>2477</v>
      </c>
      <c r="P242" s="104"/>
      <c r="Q242" s="109">
        <v>44256.77002314815</v>
      </c>
    </row>
    <row r="243" spans="1:17" s="105" customFormat="1" ht="18" x14ac:dyDescent="0.25">
      <c r="A243" s="96" t="str">
        <f>VLOOKUP(E243,'LISTADO ATM'!$A$2:$C$899,3,0)</f>
        <v>DISTRITO NACIONAL</v>
      </c>
      <c r="B243" s="108">
        <v>335806005</v>
      </c>
      <c r="C243" s="100">
        <v>44255.620138888888</v>
      </c>
      <c r="D243" s="96" t="s">
        <v>2472</v>
      </c>
      <c r="E243" s="106">
        <v>60</v>
      </c>
      <c r="F243" s="96" t="str">
        <f>VLOOKUP(E243,VIP!$A$2:$O11488,2,0)</f>
        <v>DRBR060</v>
      </c>
      <c r="G243" s="96" t="str">
        <f>VLOOKUP(E243,'LISTADO ATM'!$A$2:$B$898,2,0)</f>
        <v xml:space="preserve">ATM Autobanco 27 de Febrero </v>
      </c>
      <c r="H243" s="96" t="str">
        <f>VLOOKUP(E243,VIP!$A$2:$O16409,7,FALSE)</f>
        <v>Si</v>
      </c>
      <c r="I243" s="96" t="str">
        <f>VLOOKUP(E243,VIP!$A$2:$O8374,8,FALSE)</f>
        <v>Si</v>
      </c>
      <c r="J243" s="96" t="str">
        <f>VLOOKUP(E243,VIP!$A$2:$O8324,8,FALSE)</f>
        <v>Si</v>
      </c>
      <c r="K243" s="96" t="str">
        <f>VLOOKUP(E243,VIP!$A$2:$O11898,6,0)</f>
        <v>NO</v>
      </c>
      <c r="L243" s="101" t="s">
        <v>2430</v>
      </c>
      <c r="M243" s="104" t="s">
        <v>2547</v>
      </c>
      <c r="N243" s="103" t="s">
        <v>2476</v>
      </c>
      <c r="O243" s="96" t="s">
        <v>2477</v>
      </c>
      <c r="P243" s="104"/>
      <c r="Q243" s="109">
        <v>44256.766145833331</v>
      </c>
    </row>
    <row r="244" spans="1:17" s="105" customFormat="1" ht="18" x14ac:dyDescent="0.25">
      <c r="A244" s="96" t="str">
        <f>VLOOKUP(E244,'LISTADO ATM'!$A$2:$C$899,3,0)</f>
        <v>DISTRITO NACIONAL</v>
      </c>
      <c r="B244" s="108">
        <v>335806004</v>
      </c>
      <c r="C244" s="100">
        <v>44255.607094907406</v>
      </c>
      <c r="D244" s="96" t="s">
        <v>2472</v>
      </c>
      <c r="E244" s="106">
        <v>938</v>
      </c>
      <c r="F244" s="96" t="str">
        <f>VLOOKUP(E244,VIP!$A$2:$O11489,2,0)</f>
        <v>DRBR938</v>
      </c>
      <c r="G244" s="96" t="str">
        <f>VLOOKUP(E244,'LISTADO ATM'!$A$2:$B$898,2,0)</f>
        <v xml:space="preserve">ATM Autobanco Oficina Filadelfia Plaza </v>
      </c>
      <c r="H244" s="96" t="str">
        <f>VLOOKUP(E244,VIP!$A$2:$O16410,7,FALSE)</f>
        <v>Si</v>
      </c>
      <c r="I244" s="96" t="str">
        <f>VLOOKUP(E244,VIP!$A$2:$O8375,8,FALSE)</f>
        <v>Si</v>
      </c>
      <c r="J244" s="96" t="str">
        <f>VLOOKUP(E244,VIP!$A$2:$O8325,8,FALSE)</f>
        <v>Si</v>
      </c>
      <c r="K244" s="96" t="str">
        <f>VLOOKUP(E244,VIP!$A$2:$O11899,6,0)</f>
        <v>NO</v>
      </c>
      <c r="L244" s="101" t="s">
        <v>2462</v>
      </c>
      <c r="M244" s="104" t="s">
        <v>2547</v>
      </c>
      <c r="N244" s="103" t="s">
        <v>2476</v>
      </c>
      <c r="O244" s="96" t="s">
        <v>2477</v>
      </c>
      <c r="P244" s="104"/>
      <c r="Q244" s="109">
        <v>44256.776423611111</v>
      </c>
    </row>
    <row r="245" spans="1:17" s="105" customFormat="1" ht="18" x14ac:dyDescent="0.25">
      <c r="A245" s="96" t="str">
        <f>VLOOKUP(E245,'LISTADO ATM'!$A$2:$C$899,3,0)</f>
        <v>NORTE</v>
      </c>
      <c r="B245" s="108">
        <v>335806003</v>
      </c>
      <c r="C245" s="100">
        <v>44255.605636574073</v>
      </c>
      <c r="D245" s="96" t="s">
        <v>2487</v>
      </c>
      <c r="E245" s="106">
        <v>882</v>
      </c>
      <c r="F245" s="96" t="str">
        <f>VLOOKUP(E245,VIP!$A$2:$O11490,2,0)</f>
        <v>DRBR882</v>
      </c>
      <c r="G245" s="96" t="str">
        <f>VLOOKUP(E245,'LISTADO ATM'!$A$2:$B$898,2,0)</f>
        <v xml:space="preserve">ATM Oficina Moca II </v>
      </c>
      <c r="H245" s="96" t="str">
        <f>VLOOKUP(E245,VIP!$A$2:$O16411,7,FALSE)</f>
        <v>Si</v>
      </c>
      <c r="I245" s="96" t="str">
        <f>VLOOKUP(E245,VIP!$A$2:$O8376,8,FALSE)</f>
        <v>Si</v>
      </c>
      <c r="J245" s="96" t="str">
        <f>VLOOKUP(E245,VIP!$A$2:$O8326,8,FALSE)</f>
        <v>Si</v>
      </c>
      <c r="K245" s="96" t="str">
        <f>VLOOKUP(E245,VIP!$A$2:$O11900,6,0)</f>
        <v>SI</v>
      </c>
      <c r="L245" s="101" t="s">
        <v>2462</v>
      </c>
      <c r="M245" s="104" t="s">
        <v>2547</v>
      </c>
      <c r="N245" s="103" t="s">
        <v>2476</v>
      </c>
      <c r="O245" s="96" t="s">
        <v>2490</v>
      </c>
      <c r="P245" s="104"/>
      <c r="Q245" s="109">
        <v>44256.43440972222</v>
      </c>
    </row>
    <row r="246" spans="1:17" s="105" customFormat="1" ht="18" x14ac:dyDescent="0.25">
      <c r="A246" s="96" t="str">
        <f>VLOOKUP(E246,'LISTADO ATM'!$A$2:$C$899,3,0)</f>
        <v>DISTRITO NACIONAL</v>
      </c>
      <c r="B246" s="108">
        <v>335806002</v>
      </c>
      <c r="C246" s="100">
        <v>44255.599722222221</v>
      </c>
      <c r="D246" s="96" t="s">
        <v>2487</v>
      </c>
      <c r="E246" s="106">
        <v>813</v>
      </c>
      <c r="F246" s="96" t="str">
        <f>VLOOKUP(E246,VIP!$A$2:$O11595,2,0)</f>
        <v>DRBR815</v>
      </c>
      <c r="G246" s="96" t="str">
        <f>VLOOKUP(E246,'LISTADO ATM'!$A$2:$B$898,2,0)</f>
        <v>ATM Occidental Mall</v>
      </c>
      <c r="H246" s="96" t="str">
        <f>VLOOKUP(E246,VIP!$A$2:$O16516,7,FALSE)</f>
        <v>Si</v>
      </c>
      <c r="I246" s="96" t="str">
        <f>VLOOKUP(E246,VIP!$A$2:$O8481,8,FALSE)</f>
        <v>Si</v>
      </c>
      <c r="J246" s="96" t="str">
        <f>VLOOKUP(E246,VIP!$A$2:$O8431,8,FALSE)</f>
        <v>Si</v>
      </c>
      <c r="K246" s="96" t="str">
        <f>VLOOKUP(E246,VIP!$A$2:$O12005,6,0)</f>
        <v>NO</v>
      </c>
      <c r="L246" s="101" t="s">
        <v>2430</v>
      </c>
      <c r="M246" s="104" t="s">
        <v>2547</v>
      </c>
      <c r="N246" s="103" t="s">
        <v>2476</v>
      </c>
      <c r="O246" s="96" t="s">
        <v>2490</v>
      </c>
      <c r="P246" s="104"/>
      <c r="Q246" s="109">
        <v>44256.778287037036</v>
      </c>
    </row>
    <row r="247" spans="1:17" s="105" customFormat="1" ht="18" x14ac:dyDescent="0.25">
      <c r="A247" s="96" t="str">
        <f>VLOOKUP(E247,'LISTADO ATM'!$A$2:$C$899,3,0)</f>
        <v>NORTE</v>
      </c>
      <c r="B247" s="108">
        <v>335805999</v>
      </c>
      <c r="C247" s="100">
        <v>44255.589594907404</v>
      </c>
      <c r="D247" s="96" t="s">
        <v>2487</v>
      </c>
      <c r="E247" s="106">
        <v>756</v>
      </c>
      <c r="F247" s="96" t="str">
        <f>VLOOKUP(E247,VIP!$A$2:$O11493,2,0)</f>
        <v>DRBR756</v>
      </c>
      <c r="G247" s="96" t="str">
        <f>VLOOKUP(E247,'LISTADO ATM'!$A$2:$B$898,2,0)</f>
        <v xml:space="preserve">ATM UNP Villa La Mata (Cotuí) </v>
      </c>
      <c r="H247" s="96" t="str">
        <f>VLOOKUP(E247,VIP!$A$2:$O16414,7,FALSE)</f>
        <v>Si</v>
      </c>
      <c r="I247" s="96" t="str">
        <f>VLOOKUP(E247,VIP!$A$2:$O8379,8,FALSE)</f>
        <v>Si</v>
      </c>
      <c r="J247" s="96" t="str">
        <f>VLOOKUP(E247,VIP!$A$2:$O8329,8,FALSE)</f>
        <v>Si</v>
      </c>
      <c r="K247" s="96" t="str">
        <f>VLOOKUP(E247,VIP!$A$2:$O11903,6,0)</f>
        <v>NO</v>
      </c>
      <c r="L247" s="101" t="s">
        <v>2462</v>
      </c>
      <c r="M247" s="104" t="s">
        <v>2547</v>
      </c>
      <c r="N247" s="103" t="s">
        <v>2476</v>
      </c>
      <c r="O247" s="96" t="s">
        <v>2490</v>
      </c>
      <c r="P247" s="104"/>
      <c r="Q247" s="109">
        <v>44256.600717592592</v>
      </c>
    </row>
    <row r="248" spans="1:17" s="105" customFormat="1" ht="18" x14ac:dyDescent="0.25">
      <c r="A248" s="96" t="str">
        <f>VLOOKUP(E248,'LISTADO ATM'!$A$2:$C$899,3,0)</f>
        <v>DISTRITO NACIONAL</v>
      </c>
      <c r="B248" s="108">
        <v>335805996</v>
      </c>
      <c r="C248" s="100">
        <v>44255.588414351849</v>
      </c>
      <c r="D248" s="96" t="s">
        <v>2487</v>
      </c>
      <c r="E248" s="106">
        <v>527</v>
      </c>
      <c r="F248" s="96" t="str">
        <f>VLOOKUP(E248,VIP!$A$2:$O11576,2,0)</f>
        <v>DRBR527</v>
      </c>
      <c r="G248" s="96" t="str">
        <f>VLOOKUP(E248,'LISTADO ATM'!$A$2:$B$898,2,0)</f>
        <v>ATM Oficina Zona Oriental II</v>
      </c>
      <c r="H248" s="96" t="str">
        <f>VLOOKUP(E248,VIP!$A$2:$O16497,7,FALSE)</f>
        <v>Si</v>
      </c>
      <c r="I248" s="96" t="str">
        <f>VLOOKUP(E248,VIP!$A$2:$O8462,8,FALSE)</f>
        <v>Si</v>
      </c>
      <c r="J248" s="96" t="str">
        <f>VLOOKUP(E248,VIP!$A$2:$O8412,8,FALSE)</f>
        <v>Si</v>
      </c>
      <c r="K248" s="96" t="str">
        <f>VLOOKUP(E248,VIP!$A$2:$O11986,6,0)</f>
        <v>SI</v>
      </c>
      <c r="L248" s="101" t="s">
        <v>2430</v>
      </c>
      <c r="M248" s="104" t="s">
        <v>2547</v>
      </c>
      <c r="N248" s="103" t="s">
        <v>2476</v>
      </c>
      <c r="O248" s="96" t="s">
        <v>2490</v>
      </c>
      <c r="P248" s="104"/>
      <c r="Q248" s="109">
        <v>44256.776979166665</v>
      </c>
    </row>
    <row r="249" spans="1:17" s="105" customFormat="1" ht="18" x14ac:dyDescent="0.25">
      <c r="A249" s="96" t="str">
        <f>VLOOKUP(E249,'LISTADO ATM'!$A$2:$C$899,3,0)</f>
        <v>SUR</v>
      </c>
      <c r="B249" s="108">
        <v>335805984</v>
      </c>
      <c r="C249" s="100">
        <v>44255.579259259262</v>
      </c>
      <c r="D249" s="96" t="s">
        <v>2487</v>
      </c>
      <c r="E249" s="106">
        <v>134</v>
      </c>
      <c r="F249" s="96" t="str">
        <f>VLOOKUP(E249,VIP!$A$2:$O11496,2,0)</f>
        <v>DRBR134</v>
      </c>
      <c r="G249" s="96" t="str">
        <f>VLOOKUP(E249,'LISTADO ATM'!$A$2:$B$898,2,0)</f>
        <v xml:space="preserve">ATM Oficina San José de Ocoa </v>
      </c>
      <c r="H249" s="96" t="str">
        <f>VLOOKUP(E249,VIP!$A$2:$O16417,7,FALSE)</f>
        <v>Si</v>
      </c>
      <c r="I249" s="96" t="str">
        <f>VLOOKUP(E249,VIP!$A$2:$O8382,8,FALSE)</f>
        <v>Si</v>
      </c>
      <c r="J249" s="96" t="str">
        <f>VLOOKUP(E249,VIP!$A$2:$O8332,8,FALSE)</f>
        <v>Si</v>
      </c>
      <c r="K249" s="96" t="str">
        <f>VLOOKUP(E249,VIP!$A$2:$O11906,6,0)</f>
        <v>SI</v>
      </c>
      <c r="L249" s="101" t="s">
        <v>2462</v>
      </c>
      <c r="M249" s="104" t="s">
        <v>2547</v>
      </c>
      <c r="N249" s="103" t="s">
        <v>2476</v>
      </c>
      <c r="O249" s="96" t="s">
        <v>2490</v>
      </c>
      <c r="P249" s="104"/>
      <c r="Q249" s="109">
        <v>44256.600717592592</v>
      </c>
    </row>
    <row r="250" spans="1:17" s="105" customFormat="1" ht="18" x14ac:dyDescent="0.25">
      <c r="A250" s="96" t="str">
        <f>VLOOKUP(E250,'LISTADO ATM'!$A$2:$C$899,3,0)</f>
        <v>DISTRITO NACIONAL</v>
      </c>
      <c r="B250" s="108">
        <v>335805982</v>
      </c>
      <c r="C250" s="100">
        <v>44255.577696759261</v>
      </c>
      <c r="D250" s="96" t="s">
        <v>2189</v>
      </c>
      <c r="E250" s="106">
        <v>889</v>
      </c>
      <c r="F250" s="96" t="str">
        <f>VLOOKUP(E250,VIP!$A$2:$O11497,2,0)</f>
        <v>DRBR889</v>
      </c>
      <c r="G250" s="96" t="str">
        <f>VLOOKUP(E250,'LISTADO ATM'!$A$2:$B$898,2,0)</f>
        <v>ATM Oficina Plaza Lama Máximo Gómez II</v>
      </c>
      <c r="H250" s="96" t="str">
        <f>VLOOKUP(E250,VIP!$A$2:$O16418,7,FALSE)</f>
        <v>Si</v>
      </c>
      <c r="I250" s="96" t="str">
        <f>VLOOKUP(E250,VIP!$A$2:$O8383,8,FALSE)</f>
        <v>Si</v>
      </c>
      <c r="J250" s="96" t="str">
        <f>VLOOKUP(E250,VIP!$A$2:$O8333,8,FALSE)</f>
        <v>Si</v>
      </c>
      <c r="K250" s="96" t="str">
        <f>VLOOKUP(E250,VIP!$A$2:$O11907,6,0)</f>
        <v>NO</v>
      </c>
      <c r="L250" s="101" t="s">
        <v>2434</v>
      </c>
      <c r="M250" s="104" t="s">
        <v>2547</v>
      </c>
      <c r="N250" s="103" t="s">
        <v>2476</v>
      </c>
      <c r="O250" s="96" t="s">
        <v>2478</v>
      </c>
      <c r="P250" s="104"/>
      <c r="Q250" s="109">
        <v>44256.600717592592</v>
      </c>
    </row>
    <row r="251" spans="1:17" s="105" customFormat="1" ht="18" x14ac:dyDescent="0.25">
      <c r="A251" s="96" t="str">
        <f>VLOOKUP(E251,'LISTADO ATM'!$A$2:$C$899,3,0)</f>
        <v>ESTE</v>
      </c>
      <c r="B251" s="108">
        <v>335805980</v>
      </c>
      <c r="C251" s="100">
        <v>44255.576655092591</v>
      </c>
      <c r="D251" s="96" t="s">
        <v>2487</v>
      </c>
      <c r="E251" s="106">
        <v>121</v>
      </c>
      <c r="F251" s="96" t="str">
        <f>VLOOKUP(E251,VIP!$A$2:$O11498,2,0)</f>
        <v>DRBR121</v>
      </c>
      <c r="G251" s="96" t="str">
        <f>VLOOKUP(E251,'LISTADO ATM'!$A$2:$B$898,2,0)</f>
        <v xml:space="preserve">ATM Oficina Bayaguana </v>
      </c>
      <c r="H251" s="96" t="str">
        <f>VLOOKUP(E251,VIP!$A$2:$O16419,7,FALSE)</f>
        <v>Si</v>
      </c>
      <c r="I251" s="96" t="str">
        <f>VLOOKUP(E251,VIP!$A$2:$O8384,8,FALSE)</f>
        <v>Si</v>
      </c>
      <c r="J251" s="96" t="str">
        <f>VLOOKUP(E251,VIP!$A$2:$O8334,8,FALSE)</f>
        <v>Si</v>
      </c>
      <c r="K251" s="96" t="str">
        <f>VLOOKUP(E251,VIP!$A$2:$O11908,6,0)</f>
        <v>SI</v>
      </c>
      <c r="L251" s="101" t="s">
        <v>2430</v>
      </c>
      <c r="M251" s="104" t="s">
        <v>2547</v>
      </c>
      <c r="N251" s="103" t="s">
        <v>2476</v>
      </c>
      <c r="O251" s="96" t="s">
        <v>2490</v>
      </c>
      <c r="P251" s="104"/>
      <c r="Q251" s="109">
        <v>44256.43440972222</v>
      </c>
    </row>
    <row r="252" spans="1:17" s="105" customFormat="1" ht="18" x14ac:dyDescent="0.25">
      <c r="A252" s="96" t="str">
        <f>VLOOKUP(E252,'LISTADO ATM'!$A$2:$C$899,3,0)</f>
        <v>ESTE</v>
      </c>
      <c r="B252" s="108">
        <v>335805977</v>
      </c>
      <c r="C252" s="100">
        <v>44255.571562500001</v>
      </c>
      <c r="D252" s="96" t="s">
        <v>2472</v>
      </c>
      <c r="E252" s="106">
        <v>934</v>
      </c>
      <c r="F252" s="96" t="str">
        <f>VLOOKUP(E252,VIP!$A$2:$O11602,2,0)</f>
        <v>DRBR934</v>
      </c>
      <c r="G252" s="96" t="str">
        <f>VLOOKUP(E252,'LISTADO ATM'!$A$2:$B$898,2,0)</f>
        <v>ATM Hotel Dreams La Romana</v>
      </c>
      <c r="H252" s="96" t="str">
        <f>VLOOKUP(E252,VIP!$A$2:$O16523,7,FALSE)</f>
        <v>Si</v>
      </c>
      <c r="I252" s="96" t="str">
        <f>VLOOKUP(E252,VIP!$A$2:$O8488,8,FALSE)</f>
        <v>Si</v>
      </c>
      <c r="J252" s="96" t="str">
        <f>VLOOKUP(E252,VIP!$A$2:$O8438,8,FALSE)</f>
        <v>Si</v>
      </c>
      <c r="K252" s="96" t="str">
        <f>VLOOKUP(E252,VIP!$A$2:$O12012,6,0)</f>
        <v>NO</v>
      </c>
      <c r="L252" s="101" t="s">
        <v>2430</v>
      </c>
      <c r="M252" s="104" t="s">
        <v>2547</v>
      </c>
      <c r="N252" s="103" t="s">
        <v>2476</v>
      </c>
      <c r="O252" s="96" t="s">
        <v>2477</v>
      </c>
      <c r="P252" s="104"/>
      <c r="Q252" s="109">
        <v>44256.774525462963</v>
      </c>
    </row>
    <row r="253" spans="1:17" s="105" customFormat="1" ht="18" x14ac:dyDescent="0.25">
      <c r="A253" s="96" t="str">
        <f>VLOOKUP(E253,'LISTADO ATM'!$A$2:$C$899,3,0)</f>
        <v>NORTE</v>
      </c>
      <c r="B253" s="108">
        <v>335805976</v>
      </c>
      <c r="C253" s="100">
        <v>44255.569618055553</v>
      </c>
      <c r="D253" s="96" t="s">
        <v>2503</v>
      </c>
      <c r="E253" s="106">
        <v>862</v>
      </c>
      <c r="F253" s="96" t="str">
        <f>VLOOKUP(E253,VIP!$A$2:$O11599,2,0)</f>
        <v>DRBR862</v>
      </c>
      <c r="G253" s="96" t="str">
        <f>VLOOKUP(E253,'LISTADO ATM'!$A$2:$B$898,2,0)</f>
        <v xml:space="preserve">ATM S/M Doble A (Sabaneta) </v>
      </c>
      <c r="H253" s="96" t="str">
        <f>VLOOKUP(E253,VIP!$A$2:$O16520,7,FALSE)</f>
        <v>Si</v>
      </c>
      <c r="I253" s="96" t="str">
        <f>VLOOKUP(E253,VIP!$A$2:$O8485,8,FALSE)</f>
        <v>Si</v>
      </c>
      <c r="J253" s="96" t="str">
        <f>VLOOKUP(E253,VIP!$A$2:$O8435,8,FALSE)</f>
        <v>Si</v>
      </c>
      <c r="K253" s="96" t="str">
        <f>VLOOKUP(E253,VIP!$A$2:$O12009,6,0)</f>
        <v>NO</v>
      </c>
      <c r="L253" s="101" t="s">
        <v>2430</v>
      </c>
      <c r="M253" s="102" t="s">
        <v>2469</v>
      </c>
      <c r="N253" s="103" t="s">
        <v>2476</v>
      </c>
      <c r="O253" s="96" t="s">
        <v>2504</v>
      </c>
      <c r="P253" s="104"/>
      <c r="Q253" s="102" t="s">
        <v>2430</v>
      </c>
    </row>
    <row r="254" spans="1:17" s="105" customFormat="1" ht="18" x14ac:dyDescent="0.25">
      <c r="A254" s="96" t="str">
        <f>VLOOKUP(E254,'LISTADO ATM'!$A$2:$C$899,3,0)</f>
        <v>NORTE</v>
      </c>
      <c r="B254" s="108">
        <v>335805975</v>
      </c>
      <c r="C254" s="100">
        <v>44255.565162037034</v>
      </c>
      <c r="D254" s="96" t="s">
        <v>2487</v>
      </c>
      <c r="E254" s="106">
        <v>144</v>
      </c>
      <c r="F254" s="96" t="str">
        <f>VLOOKUP(E254,VIP!$A$2:$O11501,2,0)</f>
        <v>DRBR144</v>
      </c>
      <c r="G254" s="96" t="str">
        <f>VLOOKUP(E254,'LISTADO ATM'!$A$2:$B$898,2,0)</f>
        <v xml:space="preserve">ATM Oficina Villa Altagracia </v>
      </c>
      <c r="H254" s="96" t="str">
        <f>VLOOKUP(E254,VIP!$A$2:$O16422,7,FALSE)</f>
        <v>Si</v>
      </c>
      <c r="I254" s="96" t="str">
        <f>VLOOKUP(E254,VIP!$A$2:$O8387,8,FALSE)</f>
        <v>Si</v>
      </c>
      <c r="J254" s="96" t="str">
        <f>VLOOKUP(E254,VIP!$A$2:$O8337,8,FALSE)</f>
        <v>Si</v>
      </c>
      <c r="K254" s="96" t="str">
        <f>VLOOKUP(E254,VIP!$A$2:$O11911,6,0)</f>
        <v>SI</v>
      </c>
      <c r="L254" s="101" t="s">
        <v>2430</v>
      </c>
      <c r="M254" s="104" t="s">
        <v>2547</v>
      </c>
      <c r="N254" s="103" t="s">
        <v>2476</v>
      </c>
      <c r="O254" s="96" t="s">
        <v>2490</v>
      </c>
      <c r="P254" s="104"/>
      <c r="Q254" s="109">
        <v>44256.43440972222</v>
      </c>
    </row>
    <row r="255" spans="1:17" s="105" customFormat="1" ht="18" x14ac:dyDescent="0.25">
      <c r="A255" s="96" t="str">
        <f>VLOOKUP(E255,'LISTADO ATM'!$A$2:$C$899,3,0)</f>
        <v>ESTE</v>
      </c>
      <c r="B255" s="108">
        <v>335805972</v>
      </c>
      <c r="C255" s="100">
        <v>44255.527997685182</v>
      </c>
      <c r="D255" s="96" t="s">
        <v>2472</v>
      </c>
      <c r="E255" s="106">
        <v>104</v>
      </c>
      <c r="F255" s="96" t="str">
        <f>VLOOKUP(E255,VIP!$A$2:$O11502,2,0)</f>
        <v>DRBR104</v>
      </c>
      <c r="G255" s="96" t="str">
        <f>VLOOKUP(E255,'LISTADO ATM'!$A$2:$B$898,2,0)</f>
        <v xml:space="preserve">ATM Jumbo Higuey </v>
      </c>
      <c r="H255" s="96" t="str">
        <f>VLOOKUP(E255,VIP!$A$2:$O16423,7,FALSE)</f>
        <v>Si</v>
      </c>
      <c r="I255" s="96" t="str">
        <f>VLOOKUP(E255,VIP!$A$2:$O8388,8,FALSE)</f>
        <v>Si</v>
      </c>
      <c r="J255" s="96" t="str">
        <f>VLOOKUP(E255,VIP!$A$2:$O8338,8,FALSE)</f>
        <v>Si</v>
      </c>
      <c r="K255" s="96" t="str">
        <f>VLOOKUP(E255,VIP!$A$2:$O11912,6,0)</f>
        <v>NO</v>
      </c>
      <c r="L255" s="101" t="s">
        <v>2430</v>
      </c>
      <c r="M255" s="102" t="s">
        <v>2469</v>
      </c>
      <c r="N255" s="103" t="s">
        <v>2476</v>
      </c>
      <c r="O255" s="96" t="s">
        <v>2477</v>
      </c>
      <c r="P255" s="104"/>
      <c r="Q255" s="102" t="s">
        <v>2430</v>
      </c>
    </row>
    <row r="256" spans="1:17" s="105" customFormat="1" ht="18" x14ac:dyDescent="0.25">
      <c r="A256" s="96" t="str">
        <f>VLOOKUP(E256,'LISTADO ATM'!$A$2:$C$899,3,0)</f>
        <v>ESTE</v>
      </c>
      <c r="B256" s="108">
        <v>335805970</v>
      </c>
      <c r="C256" s="100">
        <v>44255.519571759258</v>
      </c>
      <c r="D256" s="96" t="s">
        <v>2472</v>
      </c>
      <c r="E256" s="106">
        <v>111</v>
      </c>
      <c r="F256" s="96" t="str">
        <f>VLOOKUP(E256,VIP!$A$2:$O11503,2,0)</f>
        <v>DRBR111</v>
      </c>
      <c r="G256" s="96" t="str">
        <f>VLOOKUP(E256,'LISTADO ATM'!$A$2:$B$898,2,0)</f>
        <v xml:space="preserve">ATM Oficina San Pedro </v>
      </c>
      <c r="H256" s="96" t="str">
        <f>VLOOKUP(E256,VIP!$A$2:$O16424,7,FALSE)</f>
        <v>Si</v>
      </c>
      <c r="I256" s="96" t="str">
        <f>VLOOKUP(E256,VIP!$A$2:$O8389,8,FALSE)</f>
        <v>Si</v>
      </c>
      <c r="J256" s="96" t="str">
        <f>VLOOKUP(E256,VIP!$A$2:$O8339,8,FALSE)</f>
        <v>Si</v>
      </c>
      <c r="K256" s="96" t="str">
        <f>VLOOKUP(E256,VIP!$A$2:$O11913,6,0)</f>
        <v>SI</v>
      </c>
      <c r="L256" s="101" t="s">
        <v>2462</v>
      </c>
      <c r="M256" s="104" t="s">
        <v>2547</v>
      </c>
      <c r="N256" s="103" t="s">
        <v>2476</v>
      </c>
      <c r="O256" s="96" t="s">
        <v>2477</v>
      </c>
      <c r="P256" s="104"/>
      <c r="Q256" s="109">
        <v>44256.43440972222</v>
      </c>
    </row>
    <row r="257" spans="1:17" s="105" customFormat="1" ht="18" x14ac:dyDescent="0.25">
      <c r="A257" s="96" t="str">
        <f>VLOOKUP(E257,'LISTADO ATM'!$A$2:$C$899,3,0)</f>
        <v>NORTE</v>
      </c>
      <c r="B257" s="108">
        <v>335805969</v>
      </c>
      <c r="C257" s="100">
        <v>44255.517500000002</v>
      </c>
      <c r="D257" s="96" t="s">
        <v>2487</v>
      </c>
      <c r="E257" s="106">
        <v>95</v>
      </c>
      <c r="F257" s="96" t="str">
        <f>VLOOKUP(E257,VIP!$A$2:$O11504,2,0)</f>
        <v>DRBR095</v>
      </c>
      <c r="G257" s="96" t="str">
        <f>VLOOKUP(E257,'LISTADO ATM'!$A$2:$B$898,2,0)</f>
        <v xml:space="preserve">ATM Oficina Tenares </v>
      </c>
      <c r="H257" s="96" t="str">
        <f>VLOOKUP(E257,VIP!$A$2:$O16425,7,FALSE)</f>
        <v>Si</v>
      </c>
      <c r="I257" s="96" t="str">
        <f>VLOOKUP(E257,VIP!$A$2:$O8390,8,FALSE)</f>
        <v>Si</v>
      </c>
      <c r="J257" s="96" t="str">
        <f>VLOOKUP(E257,VIP!$A$2:$O8340,8,FALSE)</f>
        <v>Si</v>
      </c>
      <c r="K257" s="96" t="str">
        <f>VLOOKUP(E257,VIP!$A$2:$O11914,6,0)</f>
        <v>SI</v>
      </c>
      <c r="L257" s="101" t="s">
        <v>2462</v>
      </c>
      <c r="M257" s="104" t="s">
        <v>2547</v>
      </c>
      <c r="N257" s="103" t="s">
        <v>2476</v>
      </c>
      <c r="O257" s="96" t="s">
        <v>2490</v>
      </c>
      <c r="P257" s="104"/>
      <c r="Q257" s="109">
        <v>44256.600717592592</v>
      </c>
    </row>
    <row r="258" spans="1:17" s="105" customFormat="1" ht="18" x14ac:dyDescent="0.25">
      <c r="A258" s="96" t="str">
        <f>VLOOKUP(E258,'LISTADO ATM'!$A$2:$C$899,3,0)</f>
        <v>SUR</v>
      </c>
      <c r="B258" s="108">
        <v>335805968</v>
      </c>
      <c r="C258" s="100">
        <v>44255.483055555553</v>
      </c>
      <c r="D258" s="96" t="s">
        <v>2189</v>
      </c>
      <c r="E258" s="106">
        <v>470</v>
      </c>
      <c r="F258" s="96" t="str">
        <f>VLOOKUP(E258,VIP!$A$2:$O11505,2,0)</f>
        <v>DRBR470</v>
      </c>
      <c r="G258" s="96" t="str">
        <f>VLOOKUP(E258,'LISTADO ATM'!$A$2:$B$898,2,0)</f>
        <v xml:space="preserve">ATM Hospital Taiwán (Azua) </v>
      </c>
      <c r="H258" s="96" t="str">
        <f>VLOOKUP(E258,VIP!$A$2:$O16426,7,FALSE)</f>
        <v>Si</v>
      </c>
      <c r="I258" s="96" t="str">
        <f>VLOOKUP(E258,VIP!$A$2:$O8391,8,FALSE)</f>
        <v>Si</v>
      </c>
      <c r="J258" s="96" t="str">
        <f>VLOOKUP(E258,VIP!$A$2:$O8341,8,FALSE)</f>
        <v>Si</v>
      </c>
      <c r="K258" s="96" t="str">
        <f>VLOOKUP(E258,VIP!$A$2:$O11915,6,0)</f>
        <v>NO</v>
      </c>
      <c r="L258" s="101" t="s">
        <v>2510</v>
      </c>
      <c r="M258" s="104" t="s">
        <v>2547</v>
      </c>
      <c r="N258" s="103" t="s">
        <v>2476</v>
      </c>
      <c r="O258" s="96" t="s">
        <v>2478</v>
      </c>
      <c r="P258" s="104"/>
      <c r="Q258" s="109">
        <v>44256.43440972222</v>
      </c>
    </row>
    <row r="259" spans="1:17" s="105" customFormat="1" ht="18" x14ac:dyDescent="0.25">
      <c r="A259" s="96" t="str">
        <f>VLOOKUP(E259,'LISTADO ATM'!$A$2:$C$899,3,0)</f>
        <v>SUR</v>
      </c>
      <c r="B259" s="108">
        <v>335805964</v>
      </c>
      <c r="C259" s="100">
        <v>44255.476550925923</v>
      </c>
      <c r="D259" s="96" t="s">
        <v>2189</v>
      </c>
      <c r="E259" s="106">
        <v>871</v>
      </c>
      <c r="F259" s="96" t="str">
        <f>VLOOKUP(E259,VIP!$A$2:$O11507,2,0)</f>
        <v>DRBR871</v>
      </c>
      <c r="G259" s="96" t="str">
        <f>VLOOKUP(E259,'LISTADO ATM'!$A$2:$B$898,2,0)</f>
        <v>ATM Plaza Cultural San Juan</v>
      </c>
      <c r="H259" s="96" t="str">
        <f>VLOOKUP(E259,VIP!$A$2:$O16428,7,FALSE)</f>
        <v>N/A</v>
      </c>
      <c r="I259" s="96" t="str">
        <f>VLOOKUP(E259,VIP!$A$2:$O8393,8,FALSE)</f>
        <v>N/A</v>
      </c>
      <c r="J259" s="96" t="str">
        <f>VLOOKUP(E259,VIP!$A$2:$O8343,8,FALSE)</f>
        <v>N/A</v>
      </c>
      <c r="K259" s="96" t="str">
        <f>VLOOKUP(E259,VIP!$A$2:$O11917,6,0)</f>
        <v>N/A</v>
      </c>
      <c r="L259" s="101" t="s">
        <v>2462</v>
      </c>
      <c r="M259" s="104" t="s">
        <v>2547</v>
      </c>
      <c r="N259" s="103" t="s">
        <v>2476</v>
      </c>
      <c r="O259" s="96" t="s">
        <v>2478</v>
      </c>
      <c r="P259" s="104"/>
      <c r="Q259" s="109">
        <v>44256.43440972222</v>
      </c>
    </row>
    <row r="260" spans="1:17" s="105" customFormat="1" ht="18" x14ac:dyDescent="0.25">
      <c r="A260" s="96" t="str">
        <f>VLOOKUP(E260,'LISTADO ATM'!$A$2:$C$899,3,0)</f>
        <v>ESTE</v>
      </c>
      <c r="B260" s="108">
        <v>335805963</v>
      </c>
      <c r="C260" s="100">
        <v>44255.475069444445</v>
      </c>
      <c r="D260" s="96" t="s">
        <v>2189</v>
      </c>
      <c r="E260" s="106">
        <v>366</v>
      </c>
      <c r="F260" s="96" t="str">
        <f>VLOOKUP(E260,VIP!$A$2:$O11508,2,0)</f>
        <v>DRBR366</v>
      </c>
      <c r="G260" s="96" t="str">
        <f>VLOOKUP(E260,'LISTADO ATM'!$A$2:$B$898,2,0)</f>
        <v>ATM Oficina Boulevard (Higuey) II</v>
      </c>
      <c r="H260" s="96" t="str">
        <f>VLOOKUP(E260,VIP!$A$2:$O16429,7,FALSE)</f>
        <v>N/A</v>
      </c>
      <c r="I260" s="96" t="str">
        <f>VLOOKUP(E260,VIP!$A$2:$O8394,8,FALSE)</f>
        <v>N/A</v>
      </c>
      <c r="J260" s="96" t="str">
        <f>VLOOKUP(E260,VIP!$A$2:$O8344,8,FALSE)</f>
        <v>N/A</v>
      </c>
      <c r="K260" s="96" t="str">
        <f>VLOOKUP(E260,VIP!$A$2:$O11918,6,0)</f>
        <v>N/A</v>
      </c>
      <c r="L260" s="101" t="s">
        <v>2510</v>
      </c>
      <c r="M260" s="104" t="s">
        <v>2547</v>
      </c>
      <c r="N260" s="103" t="s">
        <v>2476</v>
      </c>
      <c r="O260" s="96" t="s">
        <v>2478</v>
      </c>
      <c r="P260" s="104"/>
      <c r="Q260" s="109">
        <v>44256.77679398148</v>
      </c>
    </row>
    <row r="261" spans="1:17" s="105" customFormat="1" ht="18" x14ac:dyDescent="0.25">
      <c r="A261" s="96" t="str">
        <f>VLOOKUP(E261,'LISTADO ATM'!$A$2:$C$899,3,0)</f>
        <v>ESTE</v>
      </c>
      <c r="B261" s="108">
        <v>335805961</v>
      </c>
      <c r="C261" s="100">
        <v>44255.473310185182</v>
      </c>
      <c r="D261" s="96" t="s">
        <v>2189</v>
      </c>
      <c r="E261" s="106">
        <v>27</v>
      </c>
      <c r="F261" s="96" t="str">
        <f>VLOOKUP(E261,VIP!$A$2:$O11510,2,0)</f>
        <v>DRBR027</v>
      </c>
      <c r="G261" s="96" t="str">
        <f>VLOOKUP(E261,'LISTADO ATM'!$A$2:$B$898,2,0)</f>
        <v>ATM Oficina El Seibo II</v>
      </c>
      <c r="H261" s="96" t="str">
        <f>VLOOKUP(E261,VIP!$A$2:$O16431,7,FALSE)</f>
        <v>Si</v>
      </c>
      <c r="I261" s="96" t="str">
        <f>VLOOKUP(E261,VIP!$A$2:$O8396,8,FALSE)</f>
        <v>Si</v>
      </c>
      <c r="J261" s="96" t="str">
        <f>VLOOKUP(E261,VIP!$A$2:$O8346,8,FALSE)</f>
        <v>Si</v>
      </c>
      <c r="K261" s="96" t="str">
        <f>VLOOKUP(E261,VIP!$A$2:$O11920,6,0)</f>
        <v>NO</v>
      </c>
      <c r="L261" s="101" t="s">
        <v>2510</v>
      </c>
      <c r="M261" s="102" t="s">
        <v>2469</v>
      </c>
      <c r="N261" s="103" t="s">
        <v>2476</v>
      </c>
      <c r="O261" s="96" t="s">
        <v>2478</v>
      </c>
      <c r="P261" s="104"/>
      <c r="Q261" s="102" t="s">
        <v>2510</v>
      </c>
    </row>
    <row r="262" spans="1:17" s="105" customFormat="1" ht="18" x14ac:dyDescent="0.25">
      <c r="A262" s="96" t="str">
        <f>VLOOKUP(E262,'LISTADO ATM'!$A$2:$C$899,3,0)</f>
        <v>NORTE</v>
      </c>
      <c r="B262" s="108">
        <v>335805957</v>
      </c>
      <c r="C262" s="100">
        <v>44255.407523148147</v>
      </c>
      <c r="D262" s="96" t="s">
        <v>2487</v>
      </c>
      <c r="E262" s="106">
        <v>985</v>
      </c>
      <c r="F262" s="96" t="str">
        <f>VLOOKUP(E262,VIP!$A$2:$O11607,2,0)</f>
        <v>DRBR985</v>
      </c>
      <c r="G262" s="96" t="str">
        <f>VLOOKUP(E262,'LISTADO ATM'!$A$2:$B$898,2,0)</f>
        <v xml:space="preserve">ATM Oficina Dajabón II </v>
      </c>
      <c r="H262" s="96" t="str">
        <f>VLOOKUP(E262,VIP!$A$2:$O16528,7,FALSE)</f>
        <v>Si</v>
      </c>
      <c r="I262" s="96" t="str">
        <f>VLOOKUP(E262,VIP!$A$2:$O8493,8,FALSE)</f>
        <v>Si</v>
      </c>
      <c r="J262" s="96" t="str">
        <f>VLOOKUP(E262,VIP!$A$2:$O8443,8,FALSE)</f>
        <v>Si</v>
      </c>
      <c r="K262" s="96" t="str">
        <f>VLOOKUP(E262,VIP!$A$2:$O12017,6,0)</f>
        <v>NO</v>
      </c>
      <c r="L262" s="101" t="s">
        <v>2430</v>
      </c>
      <c r="M262" s="104" t="s">
        <v>2547</v>
      </c>
      <c r="N262" s="103" t="s">
        <v>2476</v>
      </c>
      <c r="O262" s="96" t="s">
        <v>2490</v>
      </c>
      <c r="P262" s="104"/>
      <c r="Q262" s="109">
        <v>44256.600717592592</v>
      </c>
    </row>
    <row r="263" spans="1:17" s="105" customFormat="1" ht="18" x14ac:dyDescent="0.25">
      <c r="A263" s="96" t="str">
        <f>VLOOKUP(E263,'LISTADO ATM'!$A$2:$C$899,3,0)</f>
        <v>NORTE</v>
      </c>
      <c r="B263" s="108">
        <v>335805956</v>
      </c>
      <c r="C263" s="100">
        <v>44255.405335648145</v>
      </c>
      <c r="D263" s="96" t="s">
        <v>2503</v>
      </c>
      <c r="E263" s="106">
        <v>315</v>
      </c>
      <c r="F263" s="96" t="str">
        <f>VLOOKUP(E263,VIP!$A$2:$O11482,2,0)</f>
        <v>DRBR315</v>
      </c>
      <c r="G263" s="96" t="str">
        <f>VLOOKUP(E263,'LISTADO ATM'!$A$2:$B$898,2,0)</f>
        <v xml:space="preserve">ATM Oficina Estrella Sadalá </v>
      </c>
      <c r="H263" s="96" t="str">
        <f>VLOOKUP(E263,VIP!$A$2:$O16403,7,FALSE)</f>
        <v>Si</v>
      </c>
      <c r="I263" s="96" t="str">
        <f>VLOOKUP(E263,VIP!$A$2:$O8368,8,FALSE)</f>
        <v>Si</v>
      </c>
      <c r="J263" s="96" t="str">
        <f>VLOOKUP(E263,VIP!$A$2:$O8318,8,FALSE)</f>
        <v>Si</v>
      </c>
      <c r="K263" s="96" t="str">
        <f>VLOOKUP(E263,VIP!$A$2:$O11892,6,0)</f>
        <v>NO</v>
      </c>
      <c r="L263" s="101" t="s">
        <v>2507</v>
      </c>
      <c r="M263" s="104" t="s">
        <v>2547</v>
      </c>
      <c r="N263" s="103" t="s">
        <v>2476</v>
      </c>
      <c r="O263" s="96" t="s">
        <v>2504</v>
      </c>
      <c r="P263" s="104"/>
      <c r="Q263" s="109">
        <v>44256.43440972222</v>
      </c>
    </row>
    <row r="264" spans="1:17" s="105" customFormat="1" ht="18" x14ac:dyDescent="0.25">
      <c r="A264" s="96" t="str">
        <f>VLOOKUP(E264,'LISTADO ATM'!$A$2:$C$899,3,0)</f>
        <v>SUR</v>
      </c>
      <c r="B264" s="108">
        <v>335805955</v>
      </c>
      <c r="C264" s="100">
        <v>44255.401944444442</v>
      </c>
      <c r="D264" s="96" t="s">
        <v>2487</v>
      </c>
      <c r="E264" s="106">
        <v>50</v>
      </c>
      <c r="F264" s="96" t="str">
        <f>VLOOKUP(E264,VIP!$A$2:$O11483,2,0)</f>
        <v>DRBR050</v>
      </c>
      <c r="G264" s="96" t="str">
        <f>VLOOKUP(E264,'LISTADO ATM'!$A$2:$B$898,2,0)</f>
        <v xml:space="preserve">ATM Oficina Padre Las Casas (Azua) </v>
      </c>
      <c r="H264" s="96" t="str">
        <f>VLOOKUP(E264,VIP!$A$2:$O16404,7,FALSE)</f>
        <v>Si</v>
      </c>
      <c r="I264" s="96" t="str">
        <f>VLOOKUP(E264,VIP!$A$2:$O8369,8,FALSE)</f>
        <v>Si</v>
      </c>
      <c r="J264" s="96" t="str">
        <f>VLOOKUP(E264,VIP!$A$2:$O8319,8,FALSE)</f>
        <v>Si</v>
      </c>
      <c r="K264" s="96" t="str">
        <f>VLOOKUP(E264,VIP!$A$2:$O11893,6,0)</f>
        <v>NO</v>
      </c>
      <c r="L264" s="101" t="s">
        <v>2430</v>
      </c>
      <c r="M264" s="104" t="s">
        <v>2547</v>
      </c>
      <c r="N264" s="103" t="s">
        <v>2476</v>
      </c>
      <c r="O264" s="96" t="s">
        <v>2490</v>
      </c>
      <c r="P264" s="104"/>
      <c r="Q264" s="109">
        <v>44256.776423611111</v>
      </c>
    </row>
    <row r="265" spans="1:17" s="105" customFormat="1" ht="18" x14ac:dyDescent="0.25">
      <c r="A265" s="96" t="str">
        <f>VLOOKUP(E265,'LISTADO ATM'!$A$2:$C$899,3,0)</f>
        <v>SUR</v>
      </c>
      <c r="B265" s="108">
        <v>335805953</v>
      </c>
      <c r="C265" s="100">
        <v>44255.394201388888</v>
      </c>
      <c r="D265" s="96" t="s">
        <v>2487</v>
      </c>
      <c r="E265" s="106">
        <v>101</v>
      </c>
      <c r="F265" s="96" t="str">
        <f>VLOOKUP(E265,VIP!$A$2:$O11485,2,0)</f>
        <v>DRBR101</v>
      </c>
      <c r="G265" s="96" t="str">
        <f>VLOOKUP(E265,'LISTADO ATM'!$A$2:$B$898,2,0)</f>
        <v xml:space="preserve">ATM Oficina San Juan de la Maguana I </v>
      </c>
      <c r="H265" s="96" t="str">
        <f>VLOOKUP(E265,VIP!$A$2:$O16406,7,FALSE)</f>
        <v>Si</v>
      </c>
      <c r="I265" s="96" t="str">
        <f>VLOOKUP(E265,VIP!$A$2:$O8371,8,FALSE)</f>
        <v>Si</v>
      </c>
      <c r="J265" s="96" t="str">
        <f>VLOOKUP(E265,VIP!$A$2:$O8321,8,FALSE)</f>
        <v>Si</v>
      </c>
      <c r="K265" s="96" t="str">
        <f>VLOOKUP(E265,VIP!$A$2:$O11895,6,0)</f>
        <v>SI</v>
      </c>
      <c r="L265" s="101" t="s">
        <v>2430</v>
      </c>
      <c r="M265" s="104" t="s">
        <v>2547</v>
      </c>
      <c r="N265" s="103" t="s">
        <v>2476</v>
      </c>
      <c r="O265" s="96" t="s">
        <v>2490</v>
      </c>
      <c r="P265" s="104"/>
      <c r="Q265" s="109">
        <v>44256.600717592592</v>
      </c>
    </row>
    <row r="266" spans="1:17" s="105" customFormat="1" ht="18" x14ac:dyDescent="0.25">
      <c r="A266" s="96" t="str">
        <f>VLOOKUP(E266,'LISTADO ATM'!$A$2:$C$899,3,0)</f>
        <v>NORTE</v>
      </c>
      <c r="B266" s="108">
        <v>335805951</v>
      </c>
      <c r="C266" s="100">
        <v>44255.384606481479</v>
      </c>
      <c r="D266" s="96" t="s">
        <v>2503</v>
      </c>
      <c r="E266" s="106">
        <v>136</v>
      </c>
      <c r="F266" s="96" t="str">
        <f>VLOOKUP(E266,VIP!$A$2:$O11486,2,0)</f>
        <v>DRBR136</v>
      </c>
      <c r="G266" s="96" t="str">
        <f>VLOOKUP(E266,'LISTADO ATM'!$A$2:$B$898,2,0)</f>
        <v>ATM S/M Xtra (Santiago)</v>
      </c>
      <c r="H266" s="96" t="str">
        <f>VLOOKUP(E266,VIP!$A$2:$O16407,7,FALSE)</f>
        <v>Si</v>
      </c>
      <c r="I266" s="96" t="str">
        <f>VLOOKUP(E266,VIP!$A$2:$O8372,8,FALSE)</f>
        <v>Si</v>
      </c>
      <c r="J266" s="96" t="str">
        <f>VLOOKUP(E266,VIP!$A$2:$O8322,8,FALSE)</f>
        <v>Si</v>
      </c>
      <c r="K266" s="96" t="str">
        <f>VLOOKUP(E266,VIP!$A$2:$O11896,6,0)</f>
        <v>NO</v>
      </c>
      <c r="L266" s="101" t="s">
        <v>2430</v>
      </c>
      <c r="M266" s="104" t="s">
        <v>2547</v>
      </c>
      <c r="N266" s="103" t="s">
        <v>2476</v>
      </c>
      <c r="O266" s="96" t="s">
        <v>2504</v>
      </c>
      <c r="P266" s="104"/>
      <c r="Q266" s="109">
        <v>44256.771956018521</v>
      </c>
    </row>
    <row r="267" spans="1:17" s="105" customFormat="1" ht="18" x14ac:dyDescent="0.25">
      <c r="A267" s="96" t="str">
        <f>VLOOKUP(E267,'LISTADO ATM'!$A$2:$C$899,3,0)</f>
        <v>NORTE</v>
      </c>
      <c r="B267" s="108">
        <v>335805950</v>
      </c>
      <c r="C267" s="100">
        <v>44255.382638888892</v>
      </c>
      <c r="D267" s="96" t="s">
        <v>2503</v>
      </c>
      <c r="E267" s="106">
        <v>604</v>
      </c>
      <c r="F267" s="96" t="str">
        <f>VLOOKUP(E267,VIP!$A$2:$O11579,2,0)</f>
        <v>DRBR401</v>
      </c>
      <c r="G267" s="96" t="str">
        <f>VLOOKUP(E267,'LISTADO ATM'!$A$2:$B$898,2,0)</f>
        <v xml:space="preserve">ATM Oficina Estancia Nueva (Moca) </v>
      </c>
      <c r="H267" s="96" t="str">
        <f>VLOOKUP(E267,VIP!$A$2:$O16500,7,FALSE)</f>
        <v>Si</v>
      </c>
      <c r="I267" s="96" t="str">
        <f>VLOOKUP(E267,VIP!$A$2:$O8465,8,FALSE)</f>
        <v>Si</v>
      </c>
      <c r="J267" s="96" t="str">
        <f>VLOOKUP(E267,VIP!$A$2:$O8415,8,FALSE)</f>
        <v>Si</v>
      </c>
      <c r="K267" s="96" t="str">
        <f>VLOOKUP(E267,VIP!$A$2:$O11989,6,0)</f>
        <v>NO</v>
      </c>
      <c r="L267" s="101" t="s">
        <v>2430</v>
      </c>
      <c r="M267" s="104" t="s">
        <v>2547</v>
      </c>
      <c r="N267" s="103" t="s">
        <v>2476</v>
      </c>
      <c r="O267" s="96" t="s">
        <v>2504</v>
      </c>
      <c r="P267" s="104"/>
      <c r="Q267" s="109">
        <v>44256.600717592592</v>
      </c>
    </row>
    <row r="268" spans="1:17" s="105" customFormat="1" ht="18" x14ac:dyDescent="0.25">
      <c r="A268" s="96" t="str">
        <f>VLOOKUP(E268,'LISTADO ATM'!$A$2:$C$899,3,0)</f>
        <v>DISTRITO NACIONAL</v>
      </c>
      <c r="B268" s="108">
        <v>335805949</v>
      </c>
      <c r="C268" s="100">
        <v>44255.380601851852</v>
      </c>
      <c r="D268" s="96" t="s">
        <v>2189</v>
      </c>
      <c r="E268" s="106">
        <v>685</v>
      </c>
      <c r="F268" s="96" t="str">
        <f>VLOOKUP(E268,VIP!$A$2:$O11488,2,0)</f>
        <v>DRBR685</v>
      </c>
      <c r="G268" s="96" t="str">
        <f>VLOOKUP(E268,'LISTADO ATM'!$A$2:$B$898,2,0)</f>
        <v>ATM Autoservicio UASD</v>
      </c>
      <c r="H268" s="96" t="str">
        <f>VLOOKUP(E268,VIP!$A$2:$O16409,7,FALSE)</f>
        <v>NO</v>
      </c>
      <c r="I268" s="96" t="str">
        <f>VLOOKUP(E268,VIP!$A$2:$O8374,8,FALSE)</f>
        <v>SI</v>
      </c>
      <c r="J268" s="96" t="str">
        <f>VLOOKUP(E268,VIP!$A$2:$O8324,8,FALSE)</f>
        <v>SI</v>
      </c>
      <c r="K268" s="96" t="str">
        <f>VLOOKUP(E268,VIP!$A$2:$O11898,6,0)</f>
        <v>NO</v>
      </c>
      <c r="L268" s="101" t="s">
        <v>2254</v>
      </c>
      <c r="M268" s="104" t="s">
        <v>2547</v>
      </c>
      <c r="N268" s="103" t="s">
        <v>2476</v>
      </c>
      <c r="O268" s="96" t="s">
        <v>2478</v>
      </c>
      <c r="P268" s="104"/>
      <c r="Q268" s="109">
        <v>44256.43440972222</v>
      </c>
    </row>
    <row r="269" spans="1:17" s="105" customFormat="1" ht="18" x14ac:dyDescent="0.25">
      <c r="A269" s="96" t="str">
        <f>VLOOKUP(E269,'LISTADO ATM'!$A$2:$C$899,3,0)</f>
        <v>DISTRITO NACIONAL</v>
      </c>
      <c r="B269" s="108">
        <v>335805948</v>
      </c>
      <c r="C269" s="100">
        <v>44255.379583333335</v>
      </c>
      <c r="D269" s="96" t="s">
        <v>2189</v>
      </c>
      <c r="E269" s="106">
        <v>909</v>
      </c>
      <c r="F269" s="96" t="str">
        <f>VLOOKUP(E269,VIP!$A$2:$O11489,2,0)</f>
        <v>DRBR01A</v>
      </c>
      <c r="G269" s="96" t="str">
        <f>VLOOKUP(E269,'LISTADO ATM'!$A$2:$B$898,2,0)</f>
        <v xml:space="preserve">ATM UNP UASD </v>
      </c>
      <c r="H269" s="96" t="str">
        <f>VLOOKUP(E269,VIP!$A$2:$O16410,7,FALSE)</f>
        <v>Si</v>
      </c>
      <c r="I269" s="96" t="str">
        <f>VLOOKUP(E269,VIP!$A$2:$O8375,8,FALSE)</f>
        <v>Si</v>
      </c>
      <c r="J269" s="96" t="str">
        <f>VLOOKUP(E269,VIP!$A$2:$O8325,8,FALSE)</f>
        <v>Si</v>
      </c>
      <c r="K269" s="96" t="str">
        <f>VLOOKUP(E269,VIP!$A$2:$O11899,6,0)</f>
        <v>SI</v>
      </c>
      <c r="L269" s="101" t="s">
        <v>2254</v>
      </c>
      <c r="M269" s="104" t="s">
        <v>2547</v>
      </c>
      <c r="N269" s="103" t="s">
        <v>2476</v>
      </c>
      <c r="O269" s="96" t="s">
        <v>2478</v>
      </c>
      <c r="P269" s="104"/>
      <c r="Q269" s="109">
        <v>44256.43440972222</v>
      </c>
    </row>
    <row r="270" spans="1:17" s="105" customFormat="1" ht="18" x14ac:dyDescent="0.25">
      <c r="A270" s="96" t="str">
        <f>VLOOKUP(E270,'LISTADO ATM'!$A$2:$C$899,3,0)</f>
        <v>DISTRITO NACIONAL</v>
      </c>
      <c r="B270" s="108">
        <v>335805947</v>
      </c>
      <c r="C270" s="100">
        <v>44255.378379629627</v>
      </c>
      <c r="D270" s="96" t="s">
        <v>2189</v>
      </c>
      <c r="E270" s="106">
        <v>23</v>
      </c>
      <c r="F270" s="96" t="str">
        <f>VLOOKUP(E270,VIP!$A$2:$O11490,2,0)</f>
        <v>DRBR023</v>
      </c>
      <c r="G270" s="96" t="str">
        <f>VLOOKUP(E270,'LISTADO ATM'!$A$2:$B$898,2,0)</f>
        <v xml:space="preserve">ATM Oficina México </v>
      </c>
      <c r="H270" s="96" t="str">
        <f>VLOOKUP(E270,VIP!$A$2:$O16411,7,FALSE)</f>
        <v>Si</v>
      </c>
      <c r="I270" s="96" t="str">
        <f>VLOOKUP(E270,VIP!$A$2:$O8376,8,FALSE)</f>
        <v>Si</v>
      </c>
      <c r="J270" s="96" t="str">
        <f>VLOOKUP(E270,VIP!$A$2:$O8326,8,FALSE)</f>
        <v>Si</v>
      </c>
      <c r="K270" s="96" t="str">
        <f>VLOOKUP(E270,VIP!$A$2:$O11900,6,0)</f>
        <v>NO</v>
      </c>
      <c r="L270" s="101" t="s">
        <v>2254</v>
      </c>
      <c r="M270" s="104" t="s">
        <v>2547</v>
      </c>
      <c r="N270" s="103" t="s">
        <v>2476</v>
      </c>
      <c r="O270" s="96" t="s">
        <v>2478</v>
      </c>
      <c r="P270" s="104"/>
      <c r="Q270" s="109">
        <v>44256.43440972222</v>
      </c>
    </row>
    <row r="271" spans="1:17" s="105" customFormat="1" ht="18" x14ac:dyDescent="0.25">
      <c r="A271" s="96" t="str">
        <f>VLOOKUP(E271,'LISTADO ATM'!$A$2:$C$899,3,0)</f>
        <v>ESTE</v>
      </c>
      <c r="B271" s="108">
        <v>335805945</v>
      </c>
      <c r="C271" s="100">
        <v>44255.37295138889</v>
      </c>
      <c r="D271" s="96" t="s">
        <v>2472</v>
      </c>
      <c r="E271" s="106">
        <v>1</v>
      </c>
      <c r="F271" s="96" t="str">
        <f>VLOOKUP(E271,VIP!$A$2:$O11491,2,0)</f>
        <v>DRBR001</v>
      </c>
      <c r="G271" s="96" t="str">
        <f>VLOOKUP(E271,'LISTADO ATM'!$A$2:$B$898,2,0)</f>
        <v>ATM S/M San Rafael del Yuma</v>
      </c>
      <c r="H271" s="96" t="str">
        <f>VLOOKUP(E271,VIP!$A$2:$O16412,7,FALSE)</f>
        <v>Si</v>
      </c>
      <c r="I271" s="96" t="str">
        <f>VLOOKUP(E271,VIP!$A$2:$O8377,8,FALSE)</f>
        <v>Si</v>
      </c>
      <c r="J271" s="96" t="str">
        <f>VLOOKUP(E271,VIP!$A$2:$O8327,8,FALSE)</f>
        <v>Si</v>
      </c>
      <c r="K271" s="96" t="str">
        <f>VLOOKUP(E271,VIP!$A$2:$O11901,6,0)</f>
        <v>NO</v>
      </c>
      <c r="L271" s="101" t="s">
        <v>2430</v>
      </c>
      <c r="M271" s="104" t="s">
        <v>2547</v>
      </c>
      <c r="N271" s="103" t="s">
        <v>2476</v>
      </c>
      <c r="O271" s="96" t="s">
        <v>2477</v>
      </c>
      <c r="P271" s="104"/>
      <c r="Q271" s="109">
        <v>44256.766793981478</v>
      </c>
    </row>
    <row r="272" spans="1:17" s="105" customFormat="1" ht="18" x14ac:dyDescent="0.25">
      <c r="A272" s="96" t="str">
        <f>VLOOKUP(E272,'LISTADO ATM'!$A$2:$C$899,3,0)</f>
        <v>DISTRITO NACIONAL</v>
      </c>
      <c r="B272" s="108">
        <v>335805940</v>
      </c>
      <c r="C272" s="100">
        <v>44255.351261574076</v>
      </c>
      <c r="D272" s="96" t="s">
        <v>2189</v>
      </c>
      <c r="E272" s="106">
        <v>231</v>
      </c>
      <c r="F272" s="96" t="str">
        <f>VLOOKUP(E272,VIP!$A$2:$O11496,2,0)</f>
        <v>DRBR231</v>
      </c>
      <c r="G272" s="96" t="str">
        <f>VLOOKUP(E272,'LISTADO ATM'!$A$2:$B$898,2,0)</f>
        <v xml:space="preserve">ATM Oficina Zona Oriental </v>
      </c>
      <c r="H272" s="96" t="str">
        <f>VLOOKUP(E272,VIP!$A$2:$O16417,7,FALSE)</f>
        <v>Si</v>
      </c>
      <c r="I272" s="96" t="str">
        <f>VLOOKUP(E272,VIP!$A$2:$O8382,8,FALSE)</f>
        <v>Si</v>
      </c>
      <c r="J272" s="96" t="str">
        <f>VLOOKUP(E272,VIP!$A$2:$O8332,8,FALSE)</f>
        <v>Si</v>
      </c>
      <c r="K272" s="96" t="str">
        <f>VLOOKUP(E272,VIP!$A$2:$O11906,6,0)</f>
        <v>SI</v>
      </c>
      <c r="L272" s="101" t="s">
        <v>2508</v>
      </c>
      <c r="M272" s="102" t="s">
        <v>2469</v>
      </c>
      <c r="N272" s="103" t="s">
        <v>2476</v>
      </c>
      <c r="O272" s="96" t="s">
        <v>2478</v>
      </c>
      <c r="P272" s="104"/>
      <c r="Q272" s="102" t="s">
        <v>2508</v>
      </c>
    </row>
    <row r="273" spans="1:17" s="105" customFormat="1" ht="18" x14ac:dyDescent="0.25">
      <c r="A273" s="96" t="str">
        <f>VLOOKUP(E273,'LISTADO ATM'!$A$2:$C$899,3,0)</f>
        <v>DISTRITO NACIONAL</v>
      </c>
      <c r="B273" s="108">
        <v>335805937</v>
      </c>
      <c r="C273" s="100">
        <v>44255.31894675926</v>
      </c>
      <c r="D273" s="96" t="s">
        <v>2189</v>
      </c>
      <c r="E273" s="106">
        <v>938</v>
      </c>
      <c r="F273" s="96" t="str">
        <f>VLOOKUP(E273,VIP!$A$2:$O11481,2,0)</f>
        <v>DRBR938</v>
      </c>
      <c r="G273" s="96" t="str">
        <f>VLOOKUP(E273,'LISTADO ATM'!$A$2:$B$898,2,0)</f>
        <v xml:space="preserve">ATM Autobanco Oficina Filadelfia Plaza </v>
      </c>
      <c r="H273" s="96" t="str">
        <f>VLOOKUP(E273,VIP!$A$2:$O16402,7,FALSE)</f>
        <v>Si</v>
      </c>
      <c r="I273" s="96" t="str">
        <f>VLOOKUP(E273,VIP!$A$2:$O8367,8,FALSE)</f>
        <v>Si</v>
      </c>
      <c r="J273" s="96" t="str">
        <f>VLOOKUP(E273,VIP!$A$2:$O8317,8,FALSE)</f>
        <v>Si</v>
      </c>
      <c r="K273" s="96" t="str">
        <f>VLOOKUP(E273,VIP!$A$2:$O11891,6,0)</f>
        <v>NO</v>
      </c>
      <c r="L273" s="101" t="s">
        <v>2254</v>
      </c>
      <c r="M273" s="104" t="s">
        <v>2547</v>
      </c>
      <c r="N273" s="103" t="s">
        <v>2476</v>
      </c>
      <c r="O273" s="96" t="s">
        <v>2478</v>
      </c>
      <c r="P273" s="104"/>
      <c r="Q273" s="109">
        <v>44256.772083333337</v>
      </c>
    </row>
    <row r="274" spans="1:17" s="105" customFormat="1" ht="18" x14ac:dyDescent="0.25">
      <c r="A274" s="96" t="str">
        <f>VLOOKUP(E274,'LISTADO ATM'!$A$2:$C$899,3,0)</f>
        <v>DISTRITO NACIONAL</v>
      </c>
      <c r="B274" s="108">
        <v>335805935</v>
      </c>
      <c r="C274" s="100">
        <v>44255.316736111112</v>
      </c>
      <c r="D274" s="96" t="s">
        <v>2189</v>
      </c>
      <c r="E274" s="106">
        <v>578</v>
      </c>
      <c r="F274" s="96" t="str">
        <f>VLOOKUP(E274,VIP!$A$2:$O11483,2,0)</f>
        <v>DRBR324</v>
      </c>
      <c r="G274" s="96" t="str">
        <f>VLOOKUP(E274,'LISTADO ATM'!$A$2:$B$898,2,0)</f>
        <v xml:space="preserve">ATM Procuraduría General de la República </v>
      </c>
      <c r="H274" s="96" t="str">
        <f>VLOOKUP(E274,VIP!$A$2:$O16404,7,FALSE)</f>
        <v>Si</v>
      </c>
      <c r="I274" s="96" t="str">
        <f>VLOOKUP(E274,VIP!$A$2:$O8369,8,FALSE)</f>
        <v>No</v>
      </c>
      <c r="J274" s="96" t="str">
        <f>VLOOKUP(E274,VIP!$A$2:$O8319,8,FALSE)</f>
        <v>No</v>
      </c>
      <c r="K274" s="96" t="str">
        <f>VLOOKUP(E274,VIP!$A$2:$O11893,6,0)</f>
        <v>NO</v>
      </c>
      <c r="L274" s="101" t="s">
        <v>2254</v>
      </c>
      <c r="M274" s="104" t="s">
        <v>2547</v>
      </c>
      <c r="N274" s="103" t="s">
        <v>2476</v>
      </c>
      <c r="O274" s="96" t="s">
        <v>2478</v>
      </c>
      <c r="P274" s="104"/>
      <c r="Q274" s="109">
        <v>44256.392743055556</v>
      </c>
    </row>
    <row r="275" spans="1:17" s="105" customFormat="1" ht="18" x14ac:dyDescent="0.25">
      <c r="A275" s="96" t="str">
        <f>VLOOKUP(E275,'LISTADO ATM'!$A$2:$C$899,3,0)</f>
        <v>DISTRITO NACIONAL</v>
      </c>
      <c r="B275" s="108">
        <v>335805925</v>
      </c>
      <c r="C275" s="100">
        <v>44254.920219907406</v>
      </c>
      <c r="D275" s="96" t="s">
        <v>2472</v>
      </c>
      <c r="E275" s="106">
        <v>955</v>
      </c>
      <c r="F275" s="96" t="str">
        <f>VLOOKUP(E275,VIP!$A$2:$O11604,2,0)</f>
        <v>DRBR955</v>
      </c>
      <c r="G275" s="96" t="str">
        <f>VLOOKUP(E275,'LISTADO ATM'!$A$2:$B$898,2,0)</f>
        <v xml:space="preserve">ATM Oficina Americana Independencia II </v>
      </c>
      <c r="H275" s="96" t="str">
        <f>VLOOKUP(E275,VIP!$A$2:$O16525,7,FALSE)</f>
        <v>Si</v>
      </c>
      <c r="I275" s="96" t="str">
        <f>VLOOKUP(E275,VIP!$A$2:$O8490,8,FALSE)</f>
        <v>Si</v>
      </c>
      <c r="J275" s="96" t="str">
        <f>VLOOKUP(E275,VIP!$A$2:$O8440,8,FALSE)</f>
        <v>Si</v>
      </c>
      <c r="K275" s="96" t="str">
        <f>VLOOKUP(E275,VIP!$A$2:$O12014,6,0)</f>
        <v>NO</v>
      </c>
      <c r="L275" s="101" t="s">
        <v>2430</v>
      </c>
      <c r="M275" s="104" t="s">
        <v>2547</v>
      </c>
      <c r="N275" s="103" t="s">
        <v>2476</v>
      </c>
      <c r="O275" s="96" t="s">
        <v>2477</v>
      </c>
      <c r="P275" s="104"/>
      <c r="Q275" s="109">
        <v>44256.600717592592</v>
      </c>
    </row>
    <row r="276" spans="1:17" s="105" customFormat="1" ht="18" x14ac:dyDescent="0.25">
      <c r="A276" s="96" t="str">
        <f>VLOOKUP(E276,'LISTADO ATM'!$A$2:$C$899,3,0)</f>
        <v>NORTE</v>
      </c>
      <c r="B276" s="108">
        <v>335805924</v>
      </c>
      <c r="C276" s="100">
        <v>44254.918020833335</v>
      </c>
      <c r="D276" s="96" t="s">
        <v>2487</v>
      </c>
      <c r="E276" s="106">
        <v>903</v>
      </c>
      <c r="F276" s="96" t="str">
        <f>VLOOKUP(E276,VIP!$A$2:$O11601,2,0)</f>
        <v>DRBR903</v>
      </c>
      <c r="G276" s="96" t="str">
        <f>VLOOKUP(E276,'LISTADO ATM'!$A$2:$B$898,2,0)</f>
        <v xml:space="preserve">ATM Oficina La Vega Real I </v>
      </c>
      <c r="H276" s="96" t="str">
        <f>VLOOKUP(E276,VIP!$A$2:$O16522,7,FALSE)</f>
        <v>Si</v>
      </c>
      <c r="I276" s="96" t="str">
        <f>VLOOKUP(E276,VIP!$A$2:$O8487,8,FALSE)</f>
        <v>Si</v>
      </c>
      <c r="J276" s="96" t="str">
        <f>VLOOKUP(E276,VIP!$A$2:$O8437,8,FALSE)</f>
        <v>Si</v>
      </c>
      <c r="K276" s="96" t="str">
        <f>VLOOKUP(E276,VIP!$A$2:$O12011,6,0)</f>
        <v>NO</v>
      </c>
      <c r="L276" s="101" t="s">
        <v>2430</v>
      </c>
      <c r="M276" s="104" t="s">
        <v>2547</v>
      </c>
      <c r="N276" s="103" t="s">
        <v>2476</v>
      </c>
      <c r="O276" s="96" t="s">
        <v>2506</v>
      </c>
      <c r="P276" s="104"/>
      <c r="Q276" s="109">
        <v>44256.43440972222</v>
      </c>
    </row>
    <row r="277" spans="1:17" s="105" customFormat="1" ht="18" x14ac:dyDescent="0.25">
      <c r="A277" s="96" t="str">
        <f>VLOOKUP(E277,'LISTADO ATM'!$A$2:$C$899,3,0)</f>
        <v>SUR</v>
      </c>
      <c r="B277" s="108">
        <v>335805920</v>
      </c>
      <c r="C277" s="100">
        <v>44254.907708333332</v>
      </c>
      <c r="D277" s="96" t="s">
        <v>2487</v>
      </c>
      <c r="E277" s="106">
        <v>765</v>
      </c>
      <c r="F277" s="96" t="str">
        <f>VLOOKUP(E277,VIP!$A$2:$O11507,2,0)</f>
        <v>DRBR191</v>
      </c>
      <c r="G277" s="96" t="str">
        <f>VLOOKUP(E277,'LISTADO ATM'!$A$2:$B$898,2,0)</f>
        <v xml:space="preserve">ATM Oficina Azua I </v>
      </c>
      <c r="H277" s="96" t="str">
        <f>VLOOKUP(E277,VIP!$A$2:$O16383,7,FALSE)</f>
        <v>Si</v>
      </c>
      <c r="I277" s="96" t="str">
        <f>VLOOKUP(E277,VIP!$A$2:$O8348,8,FALSE)</f>
        <v>Si</v>
      </c>
      <c r="J277" s="96" t="str">
        <f>VLOOKUP(E277,VIP!$A$2:$O8298,8,FALSE)</f>
        <v>Si</v>
      </c>
      <c r="K277" s="96" t="str">
        <f>VLOOKUP(E277,VIP!$A$2:$O11872,6,0)</f>
        <v>NO</v>
      </c>
      <c r="L277" s="101" t="s">
        <v>2462</v>
      </c>
      <c r="M277" s="104" t="s">
        <v>2547</v>
      </c>
      <c r="N277" s="103" t="s">
        <v>2476</v>
      </c>
      <c r="O277" s="96" t="s">
        <v>2506</v>
      </c>
      <c r="P277" s="104"/>
      <c r="Q277" s="109">
        <v>44256.600717592592</v>
      </c>
    </row>
    <row r="278" spans="1:17" s="105" customFormat="1" ht="18" x14ac:dyDescent="0.25">
      <c r="A278" s="96" t="str">
        <f>VLOOKUP(E278,'LISTADO ATM'!$A$2:$C$899,3,0)</f>
        <v>NORTE</v>
      </c>
      <c r="B278" s="108">
        <v>335805919</v>
      </c>
      <c r="C278" s="100">
        <v>44254.900694444441</v>
      </c>
      <c r="D278" s="96" t="s">
        <v>2472</v>
      </c>
      <c r="E278" s="106">
        <v>689</v>
      </c>
      <c r="F278" s="96" t="str">
        <f>VLOOKUP(E278,VIP!$A$2:$O11554,2,0)</f>
        <v>DRBR689</v>
      </c>
      <c r="G278" s="96" t="str">
        <f>VLOOKUP(E278,'LISTADO ATM'!$A$2:$B$898,2,0)</f>
        <v>ATM Eco Petroleo Villa Gonzalez</v>
      </c>
      <c r="H278" s="96" t="str">
        <f>VLOOKUP(E278,VIP!$A$2:$O16475,7,FALSE)</f>
        <v>NO</v>
      </c>
      <c r="I278" s="96" t="str">
        <f>VLOOKUP(E278,VIP!$A$2:$O8440,8,FALSE)</f>
        <v>NO</v>
      </c>
      <c r="J278" s="96" t="str">
        <f>VLOOKUP(E278,VIP!$A$2:$O8390,8,FALSE)</f>
        <v>NO</v>
      </c>
      <c r="K278" s="96" t="str">
        <f>VLOOKUP(E278,VIP!$A$2:$O11964,6,0)</f>
        <v>NO</v>
      </c>
      <c r="L278" s="101" t="s">
        <v>2462</v>
      </c>
      <c r="M278" s="104" t="s">
        <v>2547</v>
      </c>
      <c r="N278" s="103" t="s">
        <v>2476</v>
      </c>
      <c r="O278" s="96" t="s">
        <v>2504</v>
      </c>
      <c r="P278" s="104"/>
      <c r="Q278" s="109">
        <v>44256.43440972222</v>
      </c>
    </row>
    <row r="279" spans="1:17" s="105" customFormat="1" ht="18" x14ac:dyDescent="0.25">
      <c r="A279" s="96" t="str">
        <f>VLOOKUP(E279,'LISTADO ATM'!$A$2:$C$899,3,0)</f>
        <v>NORTE</v>
      </c>
      <c r="B279" s="108">
        <v>335805918</v>
      </c>
      <c r="C279" s="100">
        <v>44254.89130787037</v>
      </c>
      <c r="D279" s="96" t="s">
        <v>2487</v>
      </c>
      <c r="E279" s="106">
        <v>796</v>
      </c>
      <c r="F279" s="96" t="str">
        <f>VLOOKUP(E279,VIP!$A$2:$O11594,2,0)</f>
        <v>DRBR155</v>
      </c>
      <c r="G279" s="96" t="str">
        <f>VLOOKUP(E279,'LISTADO ATM'!$A$2:$B$898,2,0)</f>
        <v xml:space="preserve">ATM Oficina Plaza Ventura (Nagua) </v>
      </c>
      <c r="H279" s="96" t="str">
        <f>VLOOKUP(E279,VIP!$A$2:$O16515,7,FALSE)</f>
        <v>Si</v>
      </c>
      <c r="I279" s="96" t="str">
        <f>VLOOKUP(E279,VIP!$A$2:$O8480,8,FALSE)</f>
        <v>Si</v>
      </c>
      <c r="J279" s="96" t="str">
        <f>VLOOKUP(E279,VIP!$A$2:$O8430,8,FALSE)</f>
        <v>Si</v>
      </c>
      <c r="K279" s="96" t="str">
        <f>VLOOKUP(E279,VIP!$A$2:$O12004,6,0)</f>
        <v>SI</v>
      </c>
      <c r="L279" s="101" t="s">
        <v>2430</v>
      </c>
      <c r="M279" s="104" t="s">
        <v>2547</v>
      </c>
      <c r="N279" s="103" t="s">
        <v>2476</v>
      </c>
      <c r="O279" s="96" t="s">
        <v>2506</v>
      </c>
      <c r="P279" s="104"/>
      <c r="Q279" s="109">
        <v>44256.600717592592</v>
      </c>
    </row>
    <row r="280" spans="1:17" s="105" customFormat="1" ht="18" x14ac:dyDescent="0.25">
      <c r="A280" s="96" t="str">
        <f>VLOOKUP(E280,'LISTADO ATM'!$A$2:$C$899,3,0)</f>
        <v>SUR</v>
      </c>
      <c r="B280" s="108">
        <v>335805917</v>
      </c>
      <c r="C280" s="100">
        <v>44254.890011574076</v>
      </c>
      <c r="D280" s="96" t="s">
        <v>2487</v>
      </c>
      <c r="E280" s="106">
        <v>766</v>
      </c>
      <c r="F280" s="96" t="str">
        <f>VLOOKUP(E280,VIP!$A$2:$O11510,2,0)</f>
        <v>DRBR440</v>
      </c>
      <c r="G280" s="96" t="str">
        <f>VLOOKUP(E280,'LISTADO ATM'!$A$2:$B$898,2,0)</f>
        <v xml:space="preserve">ATM Oficina Azua II </v>
      </c>
      <c r="H280" s="96" t="str">
        <f>VLOOKUP(E280,VIP!$A$2:$O16386,7,FALSE)</f>
        <v>Si</v>
      </c>
      <c r="I280" s="96" t="str">
        <f>VLOOKUP(E280,VIP!$A$2:$O8351,8,FALSE)</f>
        <v>Si</v>
      </c>
      <c r="J280" s="96" t="str">
        <f>VLOOKUP(E280,VIP!$A$2:$O8301,8,FALSE)</f>
        <v>Si</v>
      </c>
      <c r="K280" s="96" t="str">
        <f>VLOOKUP(E280,VIP!$A$2:$O11875,6,0)</f>
        <v>SI</v>
      </c>
      <c r="L280" s="101" t="s">
        <v>2462</v>
      </c>
      <c r="M280" s="104" t="s">
        <v>2547</v>
      </c>
      <c r="N280" s="103" t="s">
        <v>2476</v>
      </c>
      <c r="O280" s="96" t="s">
        <v>2506</v>
      </c>
      <c r="P280" s="104"/>
      <c r="Q280" s="109">
        <v>44256.600717592592</v>
      </c>
    </row>
    <row r="281" spans="1:17" s="105" customFormat="1" ht="18" x14ac:dyDescent="0.25">
      <c r="A281" s="96" t="str">
        <f>VLOOKUP(E281,'LISTADO ATM'!$A$2:$C$899,3,0)</f>
        <v>DISTRITO NACIONAL</v>
      </c>
      <c r="B281" s="108">
        <v>335805915</v>
      </c>
      <c r="C281" s="100">
        <v>44254.88853009259</v>
      </c>
      <c r="D281" s="96" t="s">
        <v>2487</v>
      </c>
      <c r="E281" s="106">
        <v>194</v>
      </c>
      <c r="F281" s="96" t="str">
        <f>VLOOKUP(E281,VIP!$A$2:$O11512,2,0)</f>
        <v>DRBR194</v>
      </c>
      <c r="G281" s="96" t="str">
        <f>VLOOKUP(E281,'LISTADO ATM'!$A$2:$B$898,2,0)</f>
        <v xml:space="preserve">ATM UNP Pantoja </v>
      </c>
      <c r="H281" s="96" t="str">
        <f>VLOOKUP(E281,VIP!$A$2:$O16388,7,FALSE)</f>
        <v>Si</v>
      </c>
      <c r="I281" s="96" t="str">
        <f>VLOOKUP(E281,VIP!$A$2:$O8353,8,FALSE)</f>
        <v>No</v>
      </c>
      <c r="J281" s="96" t="str">
        <f>VLOOKUP(E281,VIP!$A$2:$O8303,8,FALSE)</f>
        <v>No</v>
      </c>
      <c r="K281" s="96" t="str">
        <f>VLOOKUP(E281,VIP!$A$2:$O11877,6,0)</f>
        <v>NO</v>
      </c>
      <c r="L281" s="101" t="s">
        <v>2462</v>
      </c>
      <c r="M281" s="104" t="s">
        <v>2547</v>
      </c>
      <c r="N281" s="103" t="s">
        <v>2476</v>
      </c>
      <c r="O281" s="96" t="s">
        <v>2506</v>
      </c>
      <c r="P281" s="104"/>
      <c r="Q281" s="109">
        <v>44256.600717592592</v>
      </c>
    </row>
    <row r="282" spans="1:17" s="105" customFormat="1" ht="18" x14ac:dyDescent="0.25">
      <c r="A282" s="96" t="str">
        <f>VLOOKUP(E282,'LISTADO ATM'!$A$2:$C$899,3,0)</f>
        <v>SUR</v>
      </c>
      <c r="B282" s="108">
        <v>335805913</v>
      </c>
      <c r="C282" s="100">
        <v>44254.884212962963</v>
      </c>
      <c r="D282" s="96" t="s">
        <v>2487</v>
      </c>
      <c r="E282" s="106">
        <v>751</v>
      </c>
      <c r="F282" s="96" t="str">
        <f>VLOOKUP(E282,VIP!$A$2:$O11514,2,0)</f>
        <v>DRBR751</v>
      </c>
      <c r="G282" s="96" t="str">
        <f>VLOOKUP(E282,'LISTADO ATM'!$A$2:$B$898,2,0)</f>
        <v>ATM Eco Petroleo Camilo</v>
      </c>
      <c r="H282" s="96" t="str">
        <f>VLOOKUP(E282,VIP!$A$2:$O16390,7,FALSE)</f>
        <v>N/A</v>
      </c>
      <c r="I282" s="96" t="str">
        <f>VLOOKUP(E282,VIP!$A$2:$O8355,8,FALSE)</f>
        <v>N/A</v>
      </c>
      <c r="J282" s="96" t="str">
        <f>VLOOKUP(E282,VIP!$A$2:$O8305,8,FALSE)</f>
        <v>N/A</v>
      </c>
      <c r="K282" s="96" t="str">
        <f>VLOOKUP(E282,VIP!$A$2:$O11879,6,0)</f>
        <v>N/A</v>
      </c>
      <c r="L282" s="101" t="s">
        <v>2462</v>
      </c>
      <c r="M282" s="104" t="s">
        <v>2547</v>
      </c>
      <c r="N282" s="103" t="s">
        <v>2476</v>
      </c>
      <c r="O282" s="96" t="s">
        <v>2506</v>
      </c>
      <c r="P282" s="104"/>
      <c r="Q282" s="109">
        <v>44256.600717592592</v>
      </c>
    </row>
    <row r="283" spans="1:17" s="105" customFormat="1" ht="18" x14ac:dyDescent="0.25">
      <c r="A283" s="96" t="str">
        <f>VLOOKUP(E283,'LISTADO ATM'!$A$2:$C$899,3,0)</f>
        <v>ESTE</v>
      </c>
      <c r="B283" s="108">
        <v>335805912</v>
      </c>
      <c r="C283" s="100">
        <v>44254.88318287037</v>
      </c>
      <c r="D283" s="96" t="s">
        <v>2472</v>
      </c>
      <c r="E283" s="106">
        <v>480</v>
      </c>
      <c r="F283" s="96" t="str">
        <f>VLOOKUP(E283,VIP!$A$2:$O11515,2,0)</f>
        <v>DRBR480</v>
      </c>
      <c r="G283" s="96" t="str">
        <f>VLOOKUP(E283,'LISTADO ATM'!$A$2:$B$898,2,0)</f>
        <v>ATM UNP Farmaconal Higuey</v>
      </c>
      <c r="H283" s="96" t="str">
        <f>VLOOKUP(E283,VIP!$A$2:$O16391,7,FALSE)</f>
        <v>N/A</v>
      </c>
      <c r="I283" s="96" t="str">
        <f>VLOOKUP(E283,VIP!$A$2:$O8356,8,FALSE)</f>
        <v>N/A</v>
      </c>
      <c r="J283" s="96" t="str">
        <f>VLOOKUP(E283,VIP!$A$2:$O8306,8,FALSE)</f>
        <v>N/A</v>
      </c>
      <c r="K283" s="96" t="str">
        <f>VLOOKUP(E283,VIP!$A$2:$O11880,6,0)</f>
        <v>N/A</v>
      </c>
      <c r="L283" s="101" t="s">
        <v>2462</v>
      </c>
      <c r="M283" s="104" t="s">
        <v>2547</v>
      </c>
      <c r="N283" s="103" t="s">
        <v>2476</v>
      </c>
      <c r="O283" s="96" t="s">
        <v>2477</v>
      </c>
      <c r="P283" s="104"/>
      <c r="Q283" s="109">
        <v>44256.773993055554</v>
      </c>
    </row>
    <row r="284" spans="1:17" s="105" customFormat="1" ht="18" x14ac:dyDescent="0.25">
      <c r="A284" s="96" t="str">
        <f>VLOOKUP(E284,'LISTADO ATM'!$A$2:$C$899,3,0)</f>
        <v>ESTE</v>
      </c>
      <c r="B284" s="108">
        <v>335805911</v>
      </c>
      <c r="C284" s="100">
        <v>44254.881921296299</v>
      </c>
      <c r="D284" s="96" t="s">
        <v>2189</v>
      </c>
      <c r="E284" s="106">
        <v>795</v>
      </c>
      <c r="F284" s="96" t="str">
        <f>VLOOKUP(E284,VIP!$A$2:$O11500,2,0)</f>
        <v>DRBR795</v>
      </c>
      <c r="G284" s="96" t="str">
        <f>VLOOKUP(E284,'LISTADO ATM'!$A$2:$B$898,2,0)</f>
        <v xml:space="preserve">ATM UNP Guaymate (La Romana) </v>
      </c>
      <c r="H284" s="96" t="str">
        <f>VLOOKUP(E284,VIP!$A$2:$O16376,7,FALSE)</f>
        <v>Si</v>
      </c>
      <c r="I284" s="96" t="str">
        <f>VLOOKUP(E284,VIP!$A$2:$O8341,8,FALSE)</f>
        <v>Si</v>
      </c>
      <c r="J284" s="96" t="str">
        <f>VLOOKUP(E284,VIP!$A$2:$O8291,8,FALSE)</f>
        <v>Si</v>
      </c>
      <c r="K284" s="96" t="str">
        <f>VLOOKUP(E284,VIP!$A$2:$O11865,6,0)</f>
        <v>NO</v>
      </c>
      <c r="L284" s="101" t="s">
        <v>2254</v>
      </c>
      <c r="M284" s="104" t="s">
        <v>2547</v>
      </c>
      <c r="N284" s="103" t="s">
        <v>2476</v>
      </c>
      <c r="O284" s="96" t="s">
        <v>2478</v>
      </c>
      <c r="P284" s="104"/>
      <c r="Q284" s="109">
        <v>44256.771365740744</v>
      </c>
    </row>
    <row r="285" spans="1:17" s="105" customFormat="1" ht="18" x14ac:dyDescent="0.25">
      <c r="A285" s="96" t="str">
        <f>VLOOKUP(E285,'LISTADO ATM'!$A$2:$C$899,3,0)</f>
        <v>NORTE</v>
      </c>
      <c r="B285" s="108">
        <v>335805906</v>
      </c>
      <c r="C285" s="100">
        <v>44254.876712962963</v>
      </c>
      <c r="D285" s="96" t="s">
        <v>2190</v>
      </c>
      <c r="E285" s="106">
        <v>637</v>
      </c>
      <c r="F285" s="96" t="str">
        <f>VLOOKUP(E285,VIP!$A$2:$O11503,2,0)</f>
        <v>DRBR637</v>
      </c>
      <c r="G285" s="96" t="str">
        <f>VLOOKUP(E285,'LISTADO ATM'!$A$2:$B$898,2,0)</f>
        <v xml:space="preserve">ATM UNP Monción </v>
      </c>
      <c r="H285" s="96" t="str">
        <f>VLOOKUP(E285,VIP!$A$2:$O16379,7,FALSE)</f>
        <v>Si</v>
      </c>
      <c r="I285" s="96" t="str">
        <f>VLOOKUP(E285,VIP!$A$2:$O8344,8,FALSE)</f>
        <v>Si</v>
      </c>
      <c r="J285" s="96" t="str">
        <f>VLOOKUP(E285,VIP!$A$2:$O8294,8,FALSE)</f>
        <v>Si</v>
      </c>
      <c r="K285" s="96" t="str">
        <f>VLOOKUP(E285,VIP!$A$2:$O11868,6,0)</f>
        <v>NO</v>
      </c>
      <c r="L285" s="101" t="s">
        <v>2228</v>
      </c>
      <c r="M285" s="104" t="s">
        <v>2547</v>
      </c>
      <c r="N285" s="103" t="s">
        <v>2476</v>
      </c>
      <c r="O285" s="96" t="s">
        <v>2500</v>
      </c>
      <c r="P285" s="104"/>
      <c r="Q285" s="109">
        <v>44256.600717592592</v>
      </c>
    </row>
    <row r="286" spans="1:17" s="105" customFormat="1" ht="18" x14ac:dyDescent="0.25">
      <c r="A286" s="96" t="str">
        <f>VLOOKUP(E286,'LISTADO ATM'!$A$2:$C$899,3,0)</f>
        <v>ESTE</v>
      </c>
      <c r="B286" s="108">
        <v>335805902</v>
      </c>
      <c r="C286" s="100">
        <v>44254.873379629629</v>
      </c>
      <c r="D286" s="96" t="s">
        <v>2189</v>
      </c>
      <c r="E286" s="106">
        <v>386</v>
      </c>
      <c r="F286" s="96" t="str">
        <f>VLOOKUP(E286,VIP!$A$2:$O11580,2,0)</f>
        <v>DRBR386</v>
      </c>
      <c r="G286" s="96" t="str">
        <f>VLOOKUP(E286,'LISTADO ATM'!$A$2:$B$898,2,0)</f>
        <v xml:space="preserve">ATM Plaza Verón II </v>
      </c>
      <c r="H286" s="96" t="str">
        <f>VLOOKUP(E286,VIP!$A$2:$O16501,7,FALSE)</f>
        <v>Si</v>
      </c>
      <c r="I286" s="96" t="str">
        <f>VLOOKUP(E286,VIP!$A$2:$O8466,8,FALSE)</f>
        <v>Si</v>
      </c>
      <c r="J286" s="96" t="str">
        <f>VLOOKUP(E286,VIP!$A$2:$O8416,8,FALSE)</f>
        <v>Si</v>
      </c>
      <c r="K286" s="96" t="str">
        <f>VLOOKUP(E286,VIP!$A$2:$O11990,6,0)</f>
        <v>NO</v>
      </c>
      <c r="L286" s="101" t="s">
        <v>2228</v>
      </c>
      <c r="M286" s="104" t="s">
        <v>2547</v>
      </c>
      <c r="N286" s="103" t="s">
        <v>2476</v>
      </c>
      <c r="O286" s="96" t="s">
        <v>2478</v>
      </c>
      <c r="P286" s="104"/>
      <c r="Q286" s="109">
        <v>44256.600717592592</v>
      </c>
    </row>
    <row r="287" spans="1:17" s="105" customFormat="1" ht="18" x14ac:dyDescent="0.25">
      <c r="A287" s="96" t="str">
        <f>VLOOKUP(E287,'LISTADO ATM'!$A$2:$C$899,3,0)</f>
        <v>DISTRITO NACIONAL</v>
      </c>
      <c r="B287" s="108">
        <v>335805899</v>
      </c>
      <c r="C287" s="100">
        <v>44254.871793981481</v>
      </c>
      <c r="D287" s="96" t="s">
        <v>2189</v>
      </c>
      <c r="E287" s="106">
        <v>721</v>
      </c>
      <c r="F287" s="96" t="str">
        <f>VLOOKUP(E287,VIP!$A$2:$O11507,2,0)</f>
        <v>DRBR23A</v>
      </c>
      <c r="G287" s="96" t="str">
        <f>VLOOKUP(E287,'LISTADO ATM'!$A$2:$B$898,2,0)</f>
        <v xml:space="preserve">ATM Oficina Charles de Gaulle II </v>
      </c>
      <c r="H287" s="96" t="str">
        <f>VLOOKUP(E287,VIP!$A$2:$O16383,7,FALSE)</f>
        <v>Si</v>
      </c>
      <c r="I287" s="96" t="str">
        <f>VLOOKUP(E287,VIP!$A$2:$O8348,8,FALSE)</f>
        <v>Si</v>
      </c>
      <c r="J287" s="96" t="str">
        <f>VLOOKUP(E287,VIP!$A$2:$O8298,8,FALSE)</f>
        <v>Si</v>
      </c>
      <c r="K287" s="96" t="str">
        <f>VLOOKUP(E287,VIP!$A$2:$O11872,6,0)</f>
        <v>NO</v>
      </c>
      <c r="L287" s="101" t="s">
        <v>2228</v>
      </c>
      <c r="M287" s="104" t="s">
        <v>2547</v>
      </c>
      <c r="N287" s="103" t="s">
        <v>2476</v>
      </c>
      <c r="O287" s="96" t="s">
        <v>2478</v>
      </c>
      <c r="P287" s="104"/>
      <c r="Q287" s="109">
        <v>44256.753587962965</v>
      </c>
    </row>
    <row r="288" spans="1:17" s="105" customFormat="1" ht="18" x14ac:dyDescent="0.25">
      <c r="A288" s="96" t="str">
        <f>VLOOKUP(E288,'LISTADO ATM'!$A$2:$C$899,3,0)</f>
        <v>DISTRITO NACIONAL</v>
      </c>
      <c r="B288" s="108">
        <v>335805896</v>
      </c>
      <c r="C288" s="100">
        <v>44254.870254629626</v>
      </c>
      <c r="D288" s="96" t="s">
        <v>2189</v>
      </c>
      <c r="E288" s="106">
        <v>234</v>
      </c>
      <c r="F288" s="96" t="str">
        <f>VLOOKUP(E288,VIP!$A$2:$O11570,2,0)</f>
        <v>DRBR234</v>
      </c>
      <c r="G288" s="96" t="str">
        <f>VLOOKUP(E288,'LISTADO ATM'!$A$2:$B$898,2,0)</f>
        <v xml:space="preserve">ATM Oficina Boca Chica I </v>
      </c>
      <c r="H288" s="96" t="str">
        <f>VLOOKUP(E288,VIP!$A$2:$O16491,7,FALSE)</f>
        <v>Si</v>
      </c>
      <c r="I288" s="96" t="str">
        <f>VLOOKUP(E288,VIP!$A$2:$O8456,8,FALSE)</f>
        <v>Si</v>
      </c>
      <c r="J288" s="96" t="str">
        <f>VLOOKUP(E288,VIP!$A$2:$O8406,8,FALSE)</f>
        <v>Si</v>
      </c>
      <c r="K288" s="96" t="str">
        <f>VLOOKUP(E288,VIP!$A$2:$O11980,6,0)</f>
        <v>NO</v>
      </c>
      <c r="L288" s="101" t="s">
        <v>2228</v>
      </c>
      <c r="M288" s="102" t="s">
        <v>2469</v>
      </c>
      <c r="N288" s="103" t="s">
        <v>2476</v>
      </c>
      <c r="O288" s="96" t="s">
        <v>2478</v>
      </c>
      <c r="P288" s="104"/>
      <c r="Q288" s="102" t="s">
        <v>2228</v>
      </c>
    </row>
    <row r="289" spans="1:17" s="105" customFormat="1" ht="18" x14ac:dyDescent="0.25">
      <c r="A289" s="96" t="str">
        <f>VLOOKUP(E289,'LISTADO ATM'!$A$2:$C$899,3,0)</f>
        <v>NORTE</v>
      </c>
      <c r="B289" s="108">
        <v>335805893</v>
      </c>
      <c r="C289" s="100">
        <v>44254.867696759262</v>
      </c>
      <c r="D289" s="96" t="s">
        <v>2487</v>
      </c>
      <c r="E289" s="106">
        <v>774</v>
      </c>
      <c r="F289" s="96" t="str">
        <f>VLOOKUP(E289,VIP!$A$2:$O11510,2,0)</f>
        <v>DRBR061</v>
      </c>
      <c r="G289" s="96" t="str">
        <f>VLOOKUP(E289,'LISTADO ATM'!$A$2:$B$898,2,0)</f>
        <v xml:space="preserve">ATM Oficina Montecristi </v>
      </c>
      <c r="H289" s="96" t="str">
        <f>VLOOKUP(E289,VIP!$A$2:$O16386,7,FALSE)</f>
        <v>Si</v>
      </c>
      <c r="I289" s="96" t="str">
        <f>VLOOKUP(E289,VIP!$A$2:$O8351,8,FALSE)</f>
        <v>Si</v>
      </c>
      <c r="J289" s="96" t="str">
        <f>VLOOKUP(E289,VIP!$A$2:$O8301,8,FALSE)</f>
        <v>Si</v>
      </c>
      <c r="K289" s="96" t="str">
        <f>VLOOKUP(E289,VIP!$A$2:$O11875,6,0)</f>
        <v>NO</v>
      </c>
      <c r="L289" s="101" t="s">
        <v>2462</v>
      </c>
      <c r="M289" s="104" t="s">
        <v>2547</v>
      </c>
      <c r="N289" s="103" t="s">
        <v>2476</v>
      </c>
      <c r="O289" s="96" t="s">
        <v>2490</v>
      </c>
      <c r="P289" s="104"/>
      <c r="Q289" s="109">
        <v>44256.43440972222</v>
      </c>
    </row>
    <row r="290" spans="1:17" s="105" customFormat="1" ht="18" x14ac:dyDescent="0.25">
      <c r="A290" s="96" t="str">
        <f>VLOOKUP(E290,'LISTADO ATM'!$A$2:$C$899,3,0)</f>
        <v>ESTE</v>
      </c>
      <c r="B290" s="108">
        <v>335805892</v>
      </c>
      <c r="C290" s="100">
        <v>44254.86645833333</v>
      </c>
      <c r="D290" s="96" t="s">
        <v>2472</v>
      </c>
      <c r="E290" s="106">
        <v>330</v>
      </c>
      <c r="F290" s="96" t="str">
        <f>VLOOKUP(E290,VIP!$A$2:$O11511,2,0)</f>
        <v>DRBR330</v>
      </c>
      <c r="G290" s="96" t="str">
        <f>VLOOKUP(E290,'LISTADO ATM'!$A$2:$B$898,2,0)</f>
        <v xml:space="preserve">ATM Oficina Boulevard (Higuey) </v>
      </c>
      <c r="H290" s="96" t="str">
        <f>VLOOKUP(E290,VIP!$A$2:$O16387,7,FALSE)</f>
        <v>Si</v>
      </c>
      <c r="I290" s="96" t="str">
        <f>VLOOKUP(E290,VIP!$A$2:$O8352,8,FALSE)</f>
        <v>Si</v>
      </c>
      <c r="J290" s="96" t="str">
        <f>VLOOKUP(E290,VIP!$A$2:$O8302,8,FALSE)</f>
        <v>Si</v>
      </c>
      <c r="K290" s="96" t="str">
        <f>VLOOKUP(E290,VIP!$A$2:$O11876,6,0)</f>
        <v>SI</v>
      </c>
      <c r="L290" s="101" t="s">
        <v>2462</v>
      </c>
      <c r="M290" s="102" t="s">
        <v>2469</v>
      </c>
      <c r="N290" s="103" t="s">
        <v>2476</v>
      </c>
      <c r="O290" s="96" t="s">
        <v>2477</v>
      </c>
      <c r="P290" s="104"/>
      <c r="Q290" s="102" t="s">
        <v>2462</v>
      </c>
    </row>
    <row r="291" spans="1:17" s="105" customFormat="1" ht="18" x14ac:dyDescent="0.25">
      <c r="A291" s="96" t="str">
        <f>VLOOKUP(E291,'LISTADO ATM'!$A$2:$C$899,3,0)</f>
        <v>NORTE</v>
      </c>
      <c r="B291" s="108">
        <v>335805888</v>
      </c>
      <c r="C291" s="100">
        <v>44254.825914351852</v>
      </c>
      <c r="D291" s="96" t="s">
        <v>2503</v>
      </c>
      <c r="E291" s="106">
        <v>333</v>
      </c>
      <c r="F291" s="96" t="str">
        <f>VLOOKUP(E291,VIP!$A$2:$O11514,2,0)</f>
        <v>DRBR333</v>
      </c>
      <c r="G291" s="96" t="str">
        <f>VLOOKUP(E291,'LISTADO ATM'!$A$2:$B$898,2,0)</f>
        <v>ATM Oficina Turey Maimón</v>
      </c>
      <c r="H291" s="96" t="str">
        <f>VLOOKUP(E291,VIP!$A$2:$O16390,7,FALSE)</f>
        <v>Si</v>
      </c>
      <c r="I291" s="96" t="str">
        <f>VLOOKUP(E291,VIP!$A$2:$O8355,8,FALSE)</f>
        <v>Si</v>
      </c>
      <c r="J291" s="96" t="str">
        <f>VLOOKUP(E291,VIP!$A$2:$O8305,8,FALSE)</f>
        <v>Si</v>
      </c>
      <c r="K291" s="96" t="str">
        <f>VLOOKUP(E291,VIP!$A$2:$O11879,6,0)</f>
        <v>NO</v>
      </c>
      <c r="L291" s="101" t="s">
        <v>2462</v>
      </c>
      <c r="M291" s="104" t="s">
        <v>2547</v>
      </c>
      <c r="N291" s="103" t="s">
        <v>2476</v>
      </c>
      <c r="O291" s="96" t="s">
        <v>2504</v>
      </c>
      <c r="P291" s="104"/>
      <c r="Q291" s="109">
        <v>44256.772303240738</v>
      </c>
    </row>
    <row r="292" spans="1:17" s="105" customFormat="1" ht="18" x14ac:dyDescent="0.25">
      <c r="A292" s="96" t="str">
        <f>VLOOKUP(E292,'LISTADO ATM'!$A$2:$C$899,3,0)</f>
        <v>DISTRITO NACIONAL</v>
      </c>
      <c r="B292" s="108">
        <v>335805885</v>
      </c>
      <c r="C292" s="100">
        <v>44254.804571759261</v>
      </c>
      <c r="D292" s="96" t="s">
        <v>2487</v>
      </c>
      <c r="E292" s="106">
        <v>314</v>
      </c>
      <c r="F292" s="96" t="str">
        <f>VLOOKUP(E292,VIP!$A$2:$O11515,2,0)</f>
        <v>DRBR314</v>
      </c>
      <c r="G292" s="96" t="str">
        <f>VLOOKUP(E292,'LISTADO ATM'!$A$2:$B$898,2,0)</f>
        <v xml:space="preserve">ATM UNP Cambita Garabito (San Cristóbal) </v>
      </c>
      <c r="H292" s="96" t="str">
        <f>VLOOKUP(E292,VIP!$A$2:$O16391,7,FALSE)</f>
        <v>Si</v>
      </c>
      <c r="I292" s="96" t="str">
        <f>VLOOKUP(E292,VIP!$A$2:$O8356,8,FALSE)</f>
        <v>Si</v>
      </c>
      <c r="J292" s="96" t="str">
        <f>VLOOKUP(E292,VIP!$A$2:$O8306,8,FALSE)</f>
        <v>Si</v>
      </c>
      <c r="K292" s="96" t="str">
        <f>VLOOKUP(E292,VIP!$A$2:$O11880,6,0)</f>
        <v>NO</v>
      </c>
      <c r="L292" s="101" t="s">
        <v>2462</v>
      </c>
      <c r="M292" s="104" t="s">
        <v>2547</v>
      </c>
      <c r="N292" s="103" t="s">
        <v>2476</v>
      </c>
      <c r="O292" s="96" t="s">
        <v>2490</v>
      </c>
      <c r="P292" s="104"/>
      <c r="Q292" s="109">
        <v>44256.43440972222</v>
      </c>
    </row>
    <row r="293" spans="1:17" s="105" customFormat="1" ht="18" x14ac:dyDescent="0.25">
      <c r="A293" s="96" t="str">
        <f>VLOOKUP(E293,'LISTADO ATM'!$A$2:$C$899,3,0)</f>
        <v>NORTE</v>
      </c>
      <c r="B293" s="108">
        <v>335805884</v>
      </c>
      <c r="C293" s="100">
        <v>44254.797546296293</v>
      </c>
      <c r="D293" s="96" t="s">
        <v>2487</v>
      </c>
      <c r="E293" s="106">
        <v>290</v>
      </c>
      <c r="F293" s="96" t="str">
        <f>VLOOKUP(E293,VIP!$A$2:$O11566,2,0)</f>
        <v>DRBR290</v>
      </c>
      <c r="G293" s="96" t="str">
        <f>VLOOKUP(E293,'LISTADO ATM'!$A$2:$B$898,2,0)</f>
        <v xml:space="preserve">ATM Oficina San Francisco de Macorís </v>
      </c>
      <c r="H293" s="96" t="str">
        <f>VLOOKUP(E293,VIP!$A$2:$O16487,7,FALSE)</f>
        <v>Si</v>
      </c>
      <c r="I293" s="96" t="str">
        <f>VLOOKUP(E293,VIP!$A$2:$O8452,8,FALSE)</f>
        <v>Si</v>
      </c>
      <c r="J293" s="96" t="str">
        <f>VLOOKUP(E293,VIP!$A$2:$O8402,8,FALSE)</f>
        <v>Si</v>
      </c>
      <c r="K293" s="96" t="str">
        <f>VLOOKUP(E293,VIP!$A$2:$O11976,6,0)</f>
        <v>NO</v>
      </c>
      <c r="L293" s="101" t="s">
        <v>2430</v>
      </c>
      <c r="M293" s="104" t="s">
        <v>2547</v>
      </c>
      <c r="N293" s="103" t="s">
        <v>2476</v>
      </c>
      <c r="O293" s="96" t="s">
        <v>2490</v>
      </c>
      <c r="P293" s="104"/>
      <c r="Q293" s="109">
        <v>44256.600717592592</v>
      </c>
    </row>
    <row r="294" spans="1:17" s="105" customFormat="1" ht="18" x14ac:dyDescent="0.25">
      <c r="A294" s="96" t="str">
        <f>VLOOKUP(E294,'LISTADO ATM'!$A$2:$C$899,3,0)</f>
        <v>NORTE</v>
      </c>
      <c r="B294" s="108">
        <v>335805881</v>
      </c>
      <c r="C294" s="100">
        <v>44254.76290509259</v>
      </c>
      <c r="D294" s="96" t="s">
        <v>2487</v>
      </c>
      <c r="E294" s="106">
        <v>142</v>
      </c>
      <c r="F294" s="96" t="str">
        <f>VLOOKUP(E294,VIP!$A$2:$O11518,2,0)</f>
        <v>DRBR142</v>
      </c>
      <c r="G294" s="96" t="str">
        <f>VLOOKUP(E294,'LISTADO ATM'!$A$2:$B$898,2,0)</f>
        <v xml:space="preserve">ATM Centro de Caja Galerías Bonao </v>
      </c>
      <c r="H294" s="96" t="str">
        <f>VLOOKUP(E294,VIP!$A$2:$O16394,7,FALSE)</f>
        <v>Si</v>
      </c>
      <c r="I294" s="96" t="str">
        <f>VLOOKUP(E294,VIP!$A$2:$O8359,8,FALSE)</f>
        <v>Si</v>
      </c>
      <c r="J294" s="96" t="str">
        <f>VLOOKUP(E294,VIP!$A$2:$O8309,8,FALSE)</f>
        <v>Si</v>
      </c>
      <c r="K294" s="96" t="str">
        <f>VLOOKUP(E294,VIP!$A$2:$O11883,6,0)</f>
        <v>SI</v>
      </c>
      <c r="L294" s="101" t="s">
        <v>2462</v>
      </c>
      <c r="M294" s="104" t="s">
        <v>2547</v>
      </c>
      <c r="N294" s="103" t="s">
        <v>2476</v>
      </c>
      <c r="O294" s="96" t="s">
        <v>2490</v>
      </c>
      <c r="P294" s="104"/>
      <c r="Q294" s="109">
        <v>44256.43440972222</v>
      </c>
    </row>
    <row r="295" spans="1:17" s="105" customFormat="1" ht="18" x14ac:dyDescent="0.25">
      <c r="A295" s="96" t="str">
        <f>VLOOKUP(E295,'LISTADO ATM'!$A$2:$C$899,3,0)</f>
        <v>DISTRITO NACIONAL</v>
      </c>
      <c r="B295" s="108">
        <v>335805877</v>
      </c>
      <c r="C295" s="100">
        <v>44254.711180555554</v>
      </c>
      <c r="D295" s="96" t="s">
        <v>2487</v>
      </c>
      <c r="E295" s="106">
        <v>911</v>
      </c>
      <c r="F295" s="96" t="str">
        <f>VLOOKUP(E295,VIP!$A$2:$O11521,2,0)</f>
        <v>DRBR911</v>
      </c>
      <c r="G295" s="96" t="str">
        <f>VLOOKUP(E295,'LISTADO ATM'!$A$2:$B$898,2,0)</f>
        <v xml:space="preserve">ATM Oficina Venezuela II </v>
      </c>
      <c r="H295" s="96" t="str">
        <f>VLOOKUP(E295,VIP!$A$2:$O16397,7,FALSE)</f>
        <v>Si</v>
      </c>
      <c r="I295" s="96" t="str">
        <f>VLOOKUP(E295,VIP!$A$2:$O8362,8,FALSE)</f>
        <v>Si</v>
      </c>
      <c r="J295" s="96" t="str">
        <f>VLOOKUP(E295,VIP!$A$2:$O8312,8,FALSE)</f>
        <v>Si</v>
      </c>
      <c r="K295" s="96" t="str">
        <f>VLOOKUP(E295,VIP!$A$2:$O11886,6,0)</f>
        <v>SI</v>
      </c>
      <c r="L295" s="101" t="s">
        <v>2462</v>
      </c>
      <c r="M295" s="104" t="s">
        <v>2547</v>
      </c>
      <c r="N295" s="103" t="s">
        <v>2476</v>
      </c>
      <c r="O295" s="96" t="s">
        <v>2490</v>
      </c>
      <c r="P295" s="104"/>
      <c r="Q295" s="109">
        <v>44256.43440972222</v>
      </c>
    </row>
    <row r="296" spans="1:17" s="105" customFormat="1" ht="18" x14ac:dyDescent="0.25">
      <c r="A296" s="96" t="str">
        <f>VLOOKUP(E296,'LISTADO ATM'!$A$2:$C$899,3,0)</f>
        <v>SUR</v>
      </c>
      <c r="B296" s="108">
        <v>335805856</v>
      </c>
      <c r="C296" s="100">
        <v>44254.668368055558</v>
      </c>
      <c r="D296" s="96" t="s">
        <v>2487</v>
      </c>
      <c r="E296" s="106">
        <v>6</v>
      </c>
      <c r="F296" s="96" t="str">
        <f>VLOOKUP(E296,VIP!$A$2:$O11523,2,0)</f>
        <v>DRBR006</v>
      </c>
      <c r="G296" s="96" t="str">
        <f>VLOOKUP(E296,'LISTADO ATM'!$A$2:$B$898,2,0)</f>
        <v xml:space="preserve">ATM Plaza WAO San Juan </v>
      </c>
      <c r="H296" s="96" t="str">
        <f>VLOOKUP(E296,VIP!$A$2:$O16399,7,FALSE)</f>
        <v>N/A</v>
      </c>
      <c r="I296" s="96" t="str">
        <f>VLOOKUP(E296,VIP!$A$2:$O8364,8,FALSE)</f>
        <v>N/A</v>
      </c>
      <c r="J296" s="96" t="str">
        <f>VLOOKUP(E296,VIP!$A$2:$O8314,8,FALSE)</f>
        <v>N/A</v>
      </c>
      <c r="K296" s="96" t="str">
        <f>VLOOKUP(E296,VIP!$A$2:$O11888,6,0)</f>
        <v/>
      </c>
      <c r="L296" s="101" t="s">
        <v>2462</v>
      </c>
      <c r="M296" s="104" t="s">
        <v>2547</v>
      </c>
      <c r="N296" s="103" t="s">
        <v>2476</v>
      </c>
      <c r="O296" s="96" t="s">
        <v>2490</v>
      </c>
      <c r="P296" s="104"/>
      <c r="Q296" s="109">
        <v>44256.43440972222</v>
      </c>
    </row>
    <row r="297" spans="1:17" s="105" customFormat="1" ht="18" x14ac:dyDescent="0.25">
      <c r="A297" s="96" t="str">
        <f>VLOOKUP(E297,'LISTADO ATM'!$A$2:$C$899,3,0)</f>
        <v>NORTE</v>
      </c>
      <c r="B297" s="108">
        <v>335805855</v>
      </c>
      <c r="C297" s="100">
        <v>44254.664675925924</v>
      </c>
      <c r="D297" s="96" t="s">
        <v>2487</v>
      </c>
      <c r="E297" s="106">
        <v>853</v>
      </c>
      <c r="F297" s="96" t="str">
        <f>VLOOKUP(E297,VIP!$A$2:$O11524,2,0)</f>
        <v>DRBR853</v>
      </c>
      <c r="G297" s="96" t="str">
        <f>VLOOKUP(E297,'LISTADO ATM'!$A$2:$B$898,2,0)</f>
        <v xml:space="preserve">ATM Inversiones JF Group (Shell Canabacoa) </v>
      </c>
      <c r="H297" s="96" t="str">
        <f>VLOOKUP(E297,VIP!$A$2:$O16400,7,FALSE)</f>
        <v>Si</v>
      </c>
      <c r="I297" s="96" t="str">
        <f>VLOOKUP(E297,VIP!$A$2:$O8365,8,FALSE)</f>
        <v>Si</v>
      </c>
      <c r="J297" s="96" t="str">
        <f>VLOOKUP(E297,VIP!$A$2:$O8315,8,FALSE)</f>
        <v>Si</v>
      </c>
      <c r="K297" s="96" t="str">
        <f>VLOOKUP(E297,VIP!$A$2:$O11889,6,0)</f>
        <v>NO</v>
      </c>
      <c r="L297" s="101" t="s">
        <v>2462</v>
      </c>
      <c r="M297" s="104" t="s">
        <v>2547</v>
      </c>
      <c r="N297" s="103" t="s">
        <v>2476</v>
      </c>
      <c r="O297" s="96" t="s">
        <v>2504</v>
      </c>
      <c r="P297" s="104"/>
      <c r="Q297" s="109">
        <v>44256.600717592592</v>
      </c>
    </row>
    <row r="298" spans="1:17" s="105" customFormat="1" ht="18" x14ac:dyDescent="0.25">
      <c r="A298" s="96" t="str">
        <f>VLOOKUP(E298,'LISTADO ATM'!$A$2:$C$899,3,0)</f>
        <v>NORTE</v>
      </c>
      <c r="B298" s="108">
        <v>335805846</v>
      </c>
      <c r="C298" s="100">
        <v>44254.592638888891</v>
      </c>
      <c r="D298" s="96" t="s">
        <v>2190</v>
      </c>
      <c r="E298" s="106">
        <v>991</v>
      </c>
      <c r="F298" s="96" t="str">
        <f>VLOOKUP(E298,VIP!$A$2:$O11499,2,0)</f>
        <v>DRBR991</v>
      </c>
      <c r="G298" s="96" t="str">
        <f>VLOOKUP(E298,'LISTADO ATM'!$A$2:$B$898,2,0)</f>
        <v xml:space="preserve">ATM UNP Las Matas de Santa Cruz </v>
      </c>
      <c r="H298" s="96" t="str">
        <f>VLOOKUP(E298,VIP!$A$2:$O16375,7,FALSE)</f>
        <v>Si</v>
      </c>
      <c r="I298" s="96" t="str">
        <f>VLOOKUP(E298,VIP!$A$2:$O8340,8,FALSE)</f>
        <v>Si</v>
      </c>
      <c r="J298" s="96" t="str">
        <f>VLOOKUP(E298,VIP!$A$2:$O8290,8,FALSE)</f>
        <v>Si</v>
      </c>
      <c r="K298" s="96" t="str">
        <f>VLOOKUP(E298,VIP!$A$2:$O11864,6,0)</f>
        <v>NO</v>
      </c>
      <c r="L298" s="101" t="s">
        <v>2228</v>
      </c>
      <c r="M298" s="104" t="s">
        <v>2547</v>
      </c>
      <c r="N298" s="103" t="s">
        <v>2476</v>
      </c>
      <c r="O298" s="96" t="s">
        <v>2500</v>
      </c>
      <c r="P298" s="104"/>
      <c r="Q298" s="109">
        <v>44256.43440972222</v>
      </c>
    </row>
    <row r="299" spans="1:17" s="105" customFormat="1" ht="18" x14ac:dyDescent="0.25">
      <c r="A299" s="96" t="str">
        <f>VLOOKUP(E299,'LISTADO ATM'!$A$2:$C$899,3,0)</f>
        <v>ESTE</v>
      </c>
      <c r="B299" s="108">
        <v>335805845</v>
      </c>
      <c r="C299" s="100">
        <v>44254.591203703705</v>
      </c>
      <c r="D299" s="96" t="s">
        <v>2189</v>
      </c>
      <c r="E299" s="106">
        <v>842</v>
      </c>
      <c r="F299" s="96" t="str">
        <f>VLOOKUP(E299,VIP!$A$2:$O11500,2,0)</f>
        <v>DRBR842</v>
      </c>
      <c r="G299" s="96" t="str">
        <f>VLOOKUP(E299,'LISTADO ATM'!$A$2:$B$898,2,0)</f>
        <v xml:space="preserve">ATM Plaza Orense II (La Romana) </v>
      </c>
      <c r="H299" s="96" t="str">
        <f>VLOOKUP(E299,VIP!$A$2:$O16376,7,FALSE)</f>
        <v>Si</v>
      </c>
      <c r="I299" s="96" t="str">
        <f>VLOOKUP(E299,VIP!$A$2:$O8341,8,FALSE)</f>
        <v>Si</v>
      </c>
      <c r="J299" s="96" t="str">
        <f>VLOOKUP(E299,VIP!$A$2:$O8291,8,FALSE)</f>
        <v>Si</v>
      </c>
      <c r="K299" s="96" t="str">
        <f>VLOOKUP(E299,VIP!$A$2:$O11865,6,0)</f>
        <v>NO</v>
      </c>
      <c r="L299" s="101" t="s">
        <v>2228</v>
      </c>
      <c r="M299" s="104" t="s">
        <v>2547</v>
      </c>
      <c r="N299" s="103" t="s">
        <v>2476</v>
      </c>
      <c r="O299" s="96" t="s">
        <v>2478</v>
      </c>
      <c r="P299" s="104"/>
      <c r="Q299" s="109">
        <v>44256.600717592592</v>
      </c>
    </row>
    <row r="300" spans="1:17" s="105" customFormat="1" ht="18" x14ac:dyDescent="0.25">
      <c r="A300" s="96" t="str">
        <f>VLOOKUP(E300,'LISTADO ATM'!$A$2:$C$899,3,0)</f>
        <v>DISTRITO NACIONAL</v>
      </c>
      <c r="B300" s="108">
        <v>335805843</v>
      </c>
      <c r="C300" s="100">
        <v>44254.590150462966</v>
      </c>
      <c r="D300" s="96" t="s">
        <v>2189</v>
      </c>
      <c r="E300" s="106">
        <v>152</v>
      </c>
      <c r="F300" s="96" t="str">
        <f>VLOOKUP(E300,VIP!$A$2:$O11569,2,0)</f>
        <v>DRBR152</v>
      </c>
      <c r="G300" s="96" t="str">
        <f>VLOOKUP(E300,'LISTADO ATM'!$A$2:$B$898,2,0)</f>
        <v xml:space="preserve">ATM Kiosco Megacentro II </v>
      </c>
      <c r="H300" s="96" t="str">
        <f>VLOOKUP(E300,VIP!$A$2:$O16490,7,FALSE)</f>
        <v>Si</v>
      </c>
      <c r="I300" s="96" t="str">
        <f>VLOOKUP(E300,VIP!$A$2:$O8455,8,FALSE)</f>
        <v>Si</v>
      </c>
      <c r="J300" s="96" t="str">
        <f>VLOOKUP(E300,VIP!$A$2:$O8405,8,FALSE)</f>
        <v>Si</v>
      </c>
      <c r="K300" s="96" t="str">
        <f>VLOOKUP(E300,VIP!$A$2:$O11979,6,0)</f>
        <v>NO</v>
      </c>
      <c r="L300" s="101" t="s">
        <v>2228</v>
      </c>
      <c r="M300" s="102" t="s">
        <v>2469</v>
      </c>
      <c r="N300" s="103" t="s">
        <v>2476</v>
      </c>
      <c r="O300" s="96" t="s">
        <v>2478</v>
      </c>
      <c r="P300" s="104"/>
      <c r="Q300" s="102" t="s">
        <v>2228</v>
      </c>
    </row>
    <row r="301" spans="1:17" s="105" customFormat="1" ht="18" x14ac:dyDescent="0.25">
      <c r="A301" s="96" t="str">
        <f>VLOOKUP(E301,'LISTADO ATM'!$A$2:$C$899,3,0)</f>
        <v>DISTRITO NACIONAL</v>
      </c>
      <c r="B301" s="108">
        <v>335805841</v>
      </c>
      <c r="C301" s="100">
        <v>44254.58935185185</v>
      </c>
      <c r="D301" s="96" t="s">
        <v>2189</v>
      </c>
      <c r="E301" s="106">
        <v>406</v>
      </c>
      <c r="F301" s="96" t="str">
        <f>VLOOKUP(E301,VIP!$A$2:$O11583,2,0)</f>
        <v>DRBR406</v>
      </c>
      <c r="G301" s="96" t="str">
        <f>VLOOKUP(E301,'LISTADO ATM'!$A$2:$B$898,2,0)</f>
        <v xml:space="preserve">ATM UNP Plaza Lama Máximo Gómez </v>
      </c>
      <c r="H301" s="96" t="str">
        <f>VLOOKUP(E301,VIP!$A$2:$O16504,7,FALSE)</f>
        <v>Si</v>
      </c>
      <c r="I301" s="96" t="str">
        <f>VLOOKUP(E301,VIP!$A$2:$O8469,8,FALSE)</f>
        <v>Si</v>
      </c>
      <c r="J301" s="96" t="str">
        <f>VLOOKUP(E301,VIP!$A$2:$O8419,8,FALSE)</f>
        <v>Si</v>
      </c>
      <c r="K301" s="96" t="str">
        <f>VLOOKUP(E301,VIP!$A$2:$O11993,6,0)</f>
        <v>SI</v>
      </c>
      <c r="L301" s="101" t="s">
        <v>2228</v>
      </c>
      <c r="M301" s="102" t="s">
        <v>2469</v>
      </c>
      <c r="N301" s="103" t="s">
        <v>2476</v>
      </c>
      <c r="O301" s="96" t="s">
        <v>2478</v>
      </c>
      <c r="P301" s="104"/>
      <c r="Q301" s="102" t="s">
        <v>2228</v>
      </c>
    </row>
    <row r="302" spans="1:17" s="105" customFormat="1" ht="18" x14ac:dyDescent="0.25">
      <c r="A302" s="96" t="str">
        <f>VLOOKUP(E302,'LISTADO ATM'!$A$2:$C$899,3,0)</f>
        <v>SUR</v>
      </c>
      <c r="B302" s="108">
        <v>335805840</v>
      </c>
      <c r="C302" s="100">
        <v>44254.587430555555</v>
      </c>
      <c r="D302" s="96" t="s">
        <v>2472</v>
      </c>
      <c r="E302" s="106">
        <v>677</v>
      </c>
      <c r="F302" s="96" t="str">
        <f>VLOOKUP(E302,VIP!$A$2:$O11583,2,0)</f>
        <v>DRBR677</v>
      </c>
      <c r="G302" s="96" t="str">
        <f>VLOOKUP(E302,'LISTADO ATM'!$A$2:$B$898,2,0)</f>
        <v>ATM PBG Villa Jaragua</v>
      </c>
      <c r="H302" s="96" t="str">
        <f>VLOOKUP(E302,VIP!$A$2:$O16504,7,FALSE)</f>
        <v>Si</v>
      </c>
      <c r="I302" s="96" t="str">
        <f>VLOOKUP(E302,VIP!$A$2:$O8469,8,FALSE)</f>
        <v>Si</v>
      </c>
      <c r="J302" s="96" t="str">
        <f>VLOOKUP(E302,VIP!$A$2:$O8419,8,FALSE)</f>
        <v>Si</v>
      </c>
      <c r="K302" s="96" t="str">
        <f>VLOOKUP(E302,VIP!$A$2:$O11993,6,0)</f>
        <v>SI</v>
      </c>
      <c r="L302" s="101" t="s">
        <v>2430</v>
      </c>
      <c r="M302" s="102" t="s">
        <v>2469</v>
      </c>
      <c r="N302" s="103" t="s">
        <v>2476</v>
      </c>
      <c r="O302" s="96" t="s">
        <v>2477</v>
      </c>
      <c r="P302" s="104"/>
      <c r="Q302" s="102" t="s">
        <v>2430</v>
      </c>
    </row>
    <row r="303" spans="1:17" s="105" customFormat="1" ht="18" x14ac:dyDescent="0.25">
      <c r="A303" s="96" t="str">
        <f>VLOOKUP(E303,'LISTADO ATM'!$A$2:$C$899,3,0)</f>
        <v>DISTRITO NACIONAL</v>
      </c>
      <c r="B303" s="108">
        <v>335805839</v>
      </c>
      <c r="C303" s="100">
        <v>44254.586365740739</v>
      </c>
      <c r="D303" s="96" t="s">
        <v>2189</v>
      </c>
      <c r="E303" s="106">
        <v>347</v>
      </c>
      <c r="F303" s="96" t="str">
        <f>VLOOKUP(E303,VIP!$A$2:$O11579,2,0)</f>
        <v>DRBR347</v>
      </c>
      <c r="G303" s="96" t="str">
        <f>VLOOKUP(E303,'LISTADO ATM'!$A$2:$B$898,2,0)</f>
        <v>ATM Patio de Colombia</v>
      </c>
      <c r="H303" s="96" t="str">
        <f>VLOOKUP(E303,VIP!$A$2:$O16500,7,FALSE)</f>
        <v>N/A</v>
      </c>
      <c r="I303" s="96" t="str">
        <f>VLOOKUP(E303,VIP!$A$2:$O8465,8,FALSE)</f>
        <v>N/A</v>
      </c>
      <c r="J303" s="96" t="str">
        <f>VLOOKUP(E303,VIP!$A$2:$O8415,8,FALSE)</f>
        <v>N/A</v>
      </c>
      <c r="K303" s="96" t="str">
        <f>VLOOKUP(E303,VIP!$A$2:$O11989,6,0)</f>
        <v>N/A</v>
      </c>
      <c r="L303" s="101" t="s">
        <v>2228</v>
      </c>
      <c r="M303" s="104" t="s">
        <v>2547</v>
      </c>
      <c r="N303" s="103" t="s">
        <v>2476</v>
      </c>
      <c r="O303" s="96" t="s">
        <v>2478</v>
      </c>
      <c r="P303" s="104"/>
      <c r="Q303" s="109">
        <v>44256.600717592592</v>
      </c>
    </row>
    <row r="304" spans="1:17" s="105" customFormat="1" ht="18" x14ac:dyDescent="0.25">
      <c r="A304" s="96" t="str">
        <f>VLOOKUP(E304,'LISTADO ATM'!$A$2:$C$899,3,0)</f>
        <v>ESTE</v>
      </c>
      <c r="B304" s="108">
        <v>335805836</v>
      </c>
      <c r="C304" s="100">
        <v>44254.577094907407</v>
      </c>
      <c r="D304" s="96" t="s">
        <v>2472</v>
      </c>
      <c r="E304" s="106">
        <v>838</v>
      </c>
      <c r="F304" s="96" t="str">
        <f>VLOOKUP(E304,VIP!$A$2:$O11598,2,0)</f>
        <v>DRBR838</v>
      </c>
      <c r="G304" s="96" t="str">
        <f>VLOOKUP(E304,'LISTADO ATM'!$A$2:$B$898,2,0)</f>
        <v xml:space="preserve">ATM UNP Consuelo </v>
      </c>
      <c r="H304" s="96" t="str">
        <f>VLOOKUP(E304,VIP!$A$2:$O16519,7,FALSE)</f>
        <v>Si</v>
      </c>
      <c r="I304" s="96" t="str">
        <f>VLOOKUP(E304,VIP!$A$2:$O8484,8,FALSE)</f>
        <v>Si</v>
      </c>
      <c r="J304" s="96" t="str">
        <f>VLOOKUP(E304,VIP!$A$2:$O8434,8,FALSE)</f>
        <v>Si</v>
      </c>
      <c r="K304" s="96" t="str">
        <f>VLOOKUP(E304,VIP!$A$2:$O12008,6,0)</f>
        <v>NO</v>
      </c>
      <c r="L304" s="101" t="s">
        <v>2430</v>
      </c>
      <c r="M304" s="104" t="s">
        <v>2547</v>
      </c>
      <c r="N304" s="103" t="s">
        <v>2476</v>
      </c>
      <c r="O304" s="96" t="s">
        <v>2477</v>
      </c>
      <c r="P304" s="104"/>
      <c r="Q304" s="109">
        <v>44256.771678240744</v>
      </c>
    </row>
    <row r="305" spans="1:17" s="105" customFormat="1" ht="18" x14ac:dyDescent="0.25">
      <c r="A305" s="96" t="str">
        <f>VLOOKUP(E305,'LISTADO ATM'!$A$2:$C$899,3,0)</f>
        <v>DISTRITO NACIONAL</v>
      </c>
      <c r="B305" s="108">
        <v>335805834</v>
      </c>
      <c r="C305" s="100">
        <v>44254.573946759258</v>
      </c>
      <c r="D305" s="96" t="s">
        <v>2472</v>
      </c>
      <c r="E305" s="106">
        <v>267</v>
      </c>
      <c r="F305" s="96" t="str">
        <f>VLOOKUP(E305,VIP!$A$2:$O11509,2,0)</f>
        <v>DRBR267</v>
      </c>
      <c r="G305" s="96" t="str">
        <f>VLOOKUP(E305,'LISTADO ATM'!$A$2:$B$898,2,0)</f>
        <v xml:space="preserve">ATM Centro de Caja México </v>
      </c>
      <c r="H305" s="96" t="str">
        <f>VLOOKUP(E305,VIP!$A$2:$O16385,7,FALSE)</f>
        <v>Si</v>
      </c>
      <c r="I305" s="96" t="str">
        <f>VLOOKUP(E305,VIP!$A$2:$O8350,8,FALSE)</f>
        <v>Si</v>
      </c>
      <c r="J305" s="96" t="str">
        <f>VLOOKUP(E305,VIP!$A$2:$O8300,8,FALSE)</f>
        <v>Si</v>
      </c>
      <c r="K305" s="96" t="str">
        <f>VLOOKUP(E305,VIP!$A$2:$O11874,6,0)</f>
        <v>NO</v>
      </c>
      <c r="L305" s="101" t="s">
        <v>2462</v>
      </c>
      <c r="M305" s="104" t="s">
        <v>2547</v>
      </c>
      <c r="N305" s="103" t="s">
        <v>2476</v>
      </c>
      <c r="O305" s="96" t="s">
        <v>2477</v>
      </c>
      <c r="P305" s="104"/>
      <c r="Q305" s="109">
        <v>44256.43440972222</v>
      </c>
    </row>
    <row r="306" spans="1:17" s="105" customFormat="1" ht="18" x14ac:dyDescent="0.25">
      <c r="A306" s="96" t="str">
        <f>VLOOKUP(E306,'LISTADO ATM'!$A$2:$C$899,3,0)</f>
        <v>SUR</v>
      </c>
      <c r="B306" s="108">
        <v>335805832</v>
      </c>
      <c r="C306" s="100">
        <v>44254.571851851855</v>
      </c>
      <c r="D306" s="96" t="s">
        <v>2487</v>
      </c>
      <c r="E306" s="106">
        <v>962</v>
      </c>
      <c r="F306" s="96" t="str">
        <f>VLOOKUP(E306,VIP!$A$2:$O11510,2,0)</f>
        <v>DRBR962</v>
      </c>
      <c r="G306" s="96" t="str">
        <f>VLOOKUP(E306,'LISTADO ATM'!$A$2:$B$898,2,0)</f>
        <v xml:space="preserve">ATM Oficina Villa Ofelia II (San Juan) </v>
      </c>
      <c r="H306" s="96" t="str">
        <f>VLOOKUP(E306,VIP!$A$2:$O16386,7,FALSE)</f>
        <v>Si</v>
      </c>
      <c r="I306" s="96" t="str">
        <f>VLOOKUP(E306,VIP!$A$2:$O8351,8,FALSE)</f>
        <v>Si</v>
      </c>
      <c r="J306" s="96" t="str">
        <f>VLOOKUP(E306,VIP!$A$2:$O8301,8,FALSE)</f>
        <v>Si</v>
      </c>
      <c r="K306" s="96" t="str">
        <f>VLOOKUP(E306,VIP!$A$2:$O11875,6,0)</f>
        <v>NO</v>
      </c>
      <c r="L306" s="101" t="s">
        <v>2462</v>
      </c>
      <c r="M306" s="104" t="s">
        <v>2547</v>
      </c>
      <c r="N306" s="103" t="s">
        <v>2476</v>
      </c>
      <c r="O306" s="96" t="s">
        <v>2490</v>
      </c>
      <c r="P306" s="104"/>
      <c r="Q306" s="109">
        <v>44256.600717592592</v>
      </c>
    </row>
    <row r="307" spans="1:17" s="105" customFormat="1" ht="18" x14ac:dyDescent="0.25">
      <c r="A307" s="96" t="str">
        <f>VLOOKUP(E307,'LISTADO ATM'!$A$2:$C$899,3,0)</f>
        <v>ESTE</v>
      </c>
      <c r="B307" s="108">
        <v>335805829</v>
      </c>
      <c r="C307" s="100">
        <v>44254.564756944441</v>
      </c>
      <c r="D307" s="96" t="s">
        <v>2472</v>
      </c>
      <c r="E307" s="106">
        <v>612</v>
      </c>
      <c r="F307" s="96" t="str">
        <f>VLOOKUP(E307,VIP!$A$2:$O11581,2,0)</f>
        <v>DRBR220</v>
      </c>
      <c r="G307" s="96" t="str">
        <f>VLOOKUP(E307,'LISTADO ATM'!$A$2:$B$898,2,0)</f>
        <v xml:space="preserve">ATM Plaza Orense (La Romana) </v>
      </c>
      <c r="H307" s="96" t="str">
        <f>VLOOKUP(E307,VIP!$A$2:$O16502,7,FALSE)</f>
        <v>Si</v>
      </c>
      <c r="I307" s="96" t="str">
        <f>VLOOKUP(E307,VIP!$A$2:$O8467,8,FALSE)</f>
        <v>Si</v>
      </c>
      <c r="J307" s="96" t="str">
        <f>VLOOKUP(E307,VIP!$A$2:$O8417,8,FALSE)</f>
        <v>Si</v>
      </c>
      <c r="K307" s="96" t="str">
        <f>VLOOKUP(E307,VIP!$A$2:$O11991,6,0)</f>
        <v>NO</v>
      </c>
      <c r="L307" s="101" t="s">
        <v>2430</v>
      </c>
      <c r="M307" s="102" t="s">
        <v>2469</v>
      </c>
      <c r="N307" s="103" t="s">
        <v>2476</v>
      </c>
      <c r="O307" s="96" t="s">
        <v>2477</v>
      </c>
      <c r="P307" s="104"/>
      <c r="Q307" s="102" t="s">
        <v>2430</v>
      </c>
    </row>
    <row r="308" spans="1:17" s="105" customFormat="1" ht="18" x14ac:dyDescent="0.25">
      <c r="A308" s="96" t="str">
        <f>VLOOKUP(E308,'LISTADO ATM'!$A$2:$C$899,3,0)</f>
        <v>NORTE</v>
      </c>
      <c r="B308" s="108">
        <v>335805828</v>
      </c>
      <c r="C308" s="100">
        <v>44254.562951388885</v>
      </c>
      <c r="D308" s="96" t="s">
        <v>2503</v>
      </c>
      <c r="E308" s="106">
        <v>635</v>
      </c>
      <c r="F308" s="96" t="str">
        <f>VLOOKUP(E308,VIP!$A$2:$O11582,2,0)</f>
        <v>DRBR12J</v>
      </c>
      <c r="G308" s="96" t="str">
        <f>VLOOKUP(E308,'LISTADO ATM'!$A$2:$B$898,2,0)</f>
        <v xml:space="preserve">ATM Zona Franca Tamboril </v>
      </c>
      <c r="H308" s="96" t="str">
        <f>VLOOKUP(E308,VIP!$A$2:$O16503,7,FALSE)</f>
        <v>Si</v>
      </c>
      <c r="I308" s="96" t="str">
        <f>VLOOKUP(E308,VIP!$A$2:$O8468,8,FALSE)</f>
        <v>Si</v>
      </c>
      <c r="J308" s="96" t="str">
        <f>VLOOKUP(E308,VIP!$A$2:$O8418,8,FALSE)</f>
        <v>Si</v>
      </c>
      <c r="K308" s="96" t="str">
        <f>VLOOKUP(E308,VIP!$A$2:$O11992,6,0)</f>
        <v>NO</v>
      </c>
      <c r="L308" s="101" t="s">
        <v>2430</v>
      </c>
      <c r="M308" s="104" t="s">
        <v>2547</v>
      </c>
      <c r="N308" s="103" t="s">
        <v>2476</v>
      </c>
      <c r="O308" s="96" t="s">
        <v>2504</v>
      </c>
      <c r="P308" s="104"/>
      <c r="Q308" s="109">
        <v>44256.722824074073</v>
      </c>
    </row>
    <row r="309" spans="1:17" s="105" customFormat="1" ht="18" x14ac:dyDescent="0.25">
      <c r="A309" s="96" t="str">
        <f>VLOOKUP(E309,'LISTADO ATM'!$A$2:$C$899,3,0)</f>
        <v>SUR</v>
      </c>
      <c r="B309" s="108">
        <v>335805814</v>
      </c>
      <c r="C309" s="100">
        <v>44254.501655092594</v>
      </c>
      <c r="D309" s="96" t="s">
        <v>2472</v>
      </c>
      <c r="E309" s="106">
        <v>403</v>
      </c>
      <c r="F309" s="96" t="str">
        <f>VLOOKUP(E309,VIP!$A$2:$O11569,2,0)</f>
        <v>DRBR403</v>
      </c>
      <c r="G309" s="96" t="str">
        <f>VLOOKUP(E309,'LISTADO ATM'!$A$2:$B$898,2,0)</f>
        <v xml:space="preserve">ATM Oficina Vicente Noble </v>
      </c>
      <c r="H309" s="96" t="str">
        <f>VLOOKUP(E309,VIP!$A$2:$O16490,7,FALSE)</f>
        <v>Si</v>
      </c>
      <c r="I309" s="96" t="str">
        <f>VLOOKUP(E309,VIP!$A$2:$O8455,8,FALSE)</f>
        <v>Si</v>
      </c>
      <c r="J309" s="96" t="str">
        <f>VLOOKUP(E309,VIP!$A$2:$O8405,8,FALSE)</f>
        <v>Si</v>
      </c>
      <c r="K309" s="96" t="str">
        <f>VLOOKUP(E309,VIP!$A$2:$O11979,6,0)</f>
        <v>NO</v>
      </c>
      <c r="L309" s="101" t="s">
        <v>2430</v>
      </c>
      <c r="M309" s="104" t="s">
        <v>2547</v>
      </c>
      <c r="N309" s="103" t="s">
        <v>2476</v>
      </c>
      <c r="O309" s="96" t="s">
        <v>2477</v>
      </c>
      <c r="P309" s="104"/>
      <c r="Q309" s="109">
        <v>44256.600717592592</v>
      </c>
    </row>
    <row r="310" spans="1:17" s="105" customFormat="1" ht="18" x14ac:dyDescent="0.25">
      <c r="A310" s="96" t="str">
        <f>VLOOKUP(E310,'LISTADO ATM'!$A$2:$C$899,3,0)</f>
        <v>DISTRITO NACIONAL</v>
      </c>
      <c r="B310" s="108">
        <v>335805801</v>
      </c>
      <c r="C310" s="100">
        <v>44254.430925925924</v>
      </c>
      <c r="D310" s="96" t="s">
        <v>2472</v>
      </c>
      <c r="E310" s="106">
        <v>629</v>
      </c>
      <c r="F310" s="96" t="str">
        <f>VLOOKUP(E310,VIP!$A$2:$O11500,2,0)</f>
        <v>DRBR24M</v>
      </c>
      <c r="G310" s="96" t="str">
        <f>VLOOKUP(E310,'LISTADO ATM'!$A$2:$B$898,2,0)</f>
        <v xml:space="preserve">ATM Oficina Americana Independencia I </v>
      </c>
      <c r="H310" s="96" t="str">
        <f>VLOOKUP(E310,VIP!$A$2:$O16376,7,FALSE)</f>
        <v>Si</v>
      </c>
      <c r="I310" s="96" t="str">
        <f>VLOOKUP(E310,VIP!$A$2:$O8341,8,FALSE)</f>
        <v>Si</v>
      </c>
      <c r="J310" s="96" t="str">
        <f>VLOOKUP(E310,VIP!$A$2:$O8291,8,FALSE)</f>
        <v>Si</v>
      </c>
      <c r="K310" s="96" t="str">
        <f>VLOOKUP(E310,VIP!$A$2:$O11865,6,0)</f>
        <v>SI</v>
      </c>
      <c r="L310" s="101" t="s">
        <v>2462</v>
      </c>
      <c r="M310" s="104" t="s">
        <v>2547</v>
      </c>
      <c r="N310" s="103" t="s">
        <v>2476</v>
      </c>
      <c r="O310" s="96" t="s">
        <v>2477</v>
      </c>
      <c r="P310" s="104"/>
      <c r="Q310" s="109">
        <v>44256.43440972222</v>
      </c>
    </row>
    <row r="311" spans="1:17" s="105" customFormat="1" ht="18" x14ac:dyDescent="0.25">
      <c r="A311" s="96" t="str">
        <f>VLOOKUP(E311,'LISTADO ATM'!$A$2:$C$899,3,0)</f>
        <v>ESTE</v>
      </c>
      <c r="B311" s="108">
        <v>335805756</v>
      </c>
      <c r="C311" s="100">
        <v>44254.39570601852</v>
      </c>
      <c r="D311" s="96" t="s">
        <v>2472</v>
      </c>
      <c r="E311" s="106">
        <v>824</v>
      </c>
      <c r="F311" s="96" t="str">
        <f>VLOOKUP(E311,VIP!$A$2:$O11596,2,0)</f>
        <v>DRBR824</v>
      </c>
      <c r="G311" s="96" t="str">
        <f>VLOOKUP(E311,'LISTADO ATM'!$A$2:$B$898,2,0)</f>
        <v xml:space="preserve">ATM Multiplaza (Higuey) </v>
      </c>
      <c r="H311" s="96" t="str">
        <f>VLOOKUP(E311,VIP!$A$2:$O16517,7,FALSE)</f>
        <v>Si</v>
      </c>
      <c r="I311" s="96" t="str">
        <f>VLOOKUP(E311,VIP!$A$2:$O8482,8,FALSE)</f>
        <v>Si</v>
      </c>
      <c r="J311" s="96" t="str">
        <f>VLOOKUP(E311,VIP!$A$2:$O8432,8,FALSE)</f>
        <v>Si</v>
      </c>
      <c r="K311" s="96" t="str">
        <f>VLOOKUP(E311,VIP!$A$2:$O12006,6,0)</f>
        <v>NO</v>
      </c>
      <c r="L311" s="101" t="s">
        <v>2430</v>
      </c>
      <c r="M311" s="102" t="s">
        <v>2469</v>
      </c>
      <c r="N311" s="103" t="s">
        <v>2476</v>
      </c>
      <c r="O311" s="96" t="s">
        <v>2477</v>
      </c>
      <c r="P311" s="104"/>
      <c r="Q311" s="102" t="s">
        <v>2430</v>
      </c>
    </row>
    <row r="312" spans="1:17" s="105" customFormat="1" ht="18" x14ac:dyDescent="0.25">
      <c r="A312" s="96" t="str">
        <f>VLOOKUP(E312,'LISTADO ATM'!$A$2:$C$899,3,0)</f>
        <v>ESTE</v>
      </c>
      <c r="B312" s="108">
        <v>335805746</v>
      </c>
      <c r="C312" s="100">
        <v>44254.361655092594</v>
      </c>
      <c r="D312" s="96" t="s">
        <v>2472</v>
      </c>
      <c r="E312" s="106">
        <v>742</v>
      </c>
      <c r="F312" s="96" t="str">
        <f>VLOOKUP(E312,VIP!$A$2:$O11592,2,0)</f>
        <v>DRBR990</v>
      </c>
      <c r="G312" s="96" t="str">
        <f>VLOOKUP(E312,'LISTADO ATM'!$A$2:$B$898,2,0)</f>
        <v xml:space="preserve">ATM Oficina Plaza del Rey (La Romana) </v>
      </c>
      <c r="H312" s="96" t="str">
        <f>VLOOKUP(E312,VIP!$A$2:$O16513,7,FALSE)</f>
        <v>Si</v>
      </c>
      <c r="I312" s="96" t="str">
        <f>VLOOKUP(E312,VIP!$A$2:$O8478,8,FALSE)</f>
        <v>Si</v>
      </c>
      <c r="J312" s="96" t="str">
        <f>VLOOKUP(E312,VIP!$A$2:$O8428,8,FALSE)</f>
        <v>Si</v>
      </c>
      <c r="K312" s="96" t="str">
        <f>VLOOKUP(E312,VIP!$A$2:$O12002,6,0)</f>
        <v>NO</v>
      </c>
      <c r="L312" s="101" t="s">
        <v>2430</v>
      </c>
      <c r="M312" s="104" t="s">
        <v>2547</v>
      </c>
      <c r="N312" s="103" t="s">
        <v>2476</v>
      </c>
      <c r="O312" s="96" t="s">
        <v>2477</v>
      </c>
      <c r="P312" s="104"/>
      <c r="Q312" s="109">
        <v>44256.600717592592</v>
      </c>
    </row>
    <row r="313" spans="1:17" s="105" customFormat="1" ht="18" x14ac:dyDescent="0.25">
      <c r="A313" s="96" t="str">
        <f>VLOOKUP(E313,'LISTADO ATM'!$A$2:$C$899,3,0)</f>
        <v>ESTE</v>
      </c>
      <c r="B313" s="108">
        <v>335805743</v>
      </c>
      <c r="C313" s="100">
        <v>44254.333333333336</v>
      </c>
      <c r="D313" s="96" t="s">
        <v>2189</v>
      </c>
      <c r="E313" s="106">
        <v>912</v>
      </c>
      <c r="F313" s="96" t="str">
        <f>VLOOKUP(E313,VIP!$A$2:$O11499,2,0)</f>
        <v>DRBR973</v>
      </c>
      <c r="G313" s="96" t="str">
        <f>VLOOKUP(E313,'LISTADO ATM'!$A$2:$B$898,2,0)</f>
        <v xml:space="preserve">ATM Oficina San Pedro II </v>
      </c>
      <c r="H313" s="96" t="str">
        <f>VLOOKUP(E313,VIP!$A$2:$O16375,7,FALSE)</f>
        <v>Si</v>
      </c>
      <c r="I313" s="96" t="str">
        <f>VLOOKUP(E313,VIP!$A$2:$O8340,8,FALSE)</f>
        <v>Si</v>
      </c>
      <c r="J313" s="96" t="str">
        <f>VLOOKUP(E313,VIP!$A$2:$O8290,8,FALSE)</f>
        <v>Si</v>
      </c>
      <c r="K313" s="96" t="str">
        <f>VLOOKUP(E313,VIP!$A$2:$O11864,6,0)</f>
        <v>SI</v>
      </c>
      <c r="L313" s="101" t="s">
        <v>2228</v>
      </c>
      <c r="M313" s="104" t="s">
        <v>2547</v>
      </c>
      <c r="N313" s="103" t="s">
        <v>2476</v>
      </c>
      <c r="O313" s="96" t="s">
        <v>2478</v>
      </c>
      <c r="P313" s="104"/>
      <c r="Q313" s="109">
        <v>44256.43440972222</v>
      </c>
    </row>
    <row r="314" spans="1:17" s="105" customFormat="1" ht="18" x14ac:dyDescent="0.25">
      <c r="A314" s="96" t="str">
        <f>VLOOKUP(E314,'LISTADO ATM'!$A$2:$C$899,3,0)</f>
        <v>DISTRITO NACIONAL</v>
      </c>
      <c r="B314" s="108">
        <v>335805695</v>
      </c>
      <c r="C314" s="100">
        <v>44253.816064814811</v>
      </c>
      <c r="D314" s="96" t="s">
        <v>2189</v>
      </c>
      <c r="E314" s="106">
        <v>989</v>
      </c>
      <c r="F314" s="96" t="str">
        <f>VLOOKUP(E314,VIP!$A$2:$O11531,2,0)</f>
        <v>DRBR989</v>
      </c>
      <c r="G314" s="96" t="str">
        <f>VLOOKUP(E314,'LISTADO ATM'!$A$2:$B$898,2,0)</f>
        <v xml:space="preserve">ATM Ministerio de Deportes </v>
      </c>
      <c r="H314" s="96" t="str">
        <f>VLOOKUP(E314,VIP!$A$2:$O16452,7,FALSE)</f>
        <v>Si</v>
      </c>
      <c r="I314" s="96" t="str">
        <f>VLOOKUP(E314,VIP!$A$2:$O8417,8,FALSE)</f>
        <v>Si</v>
      </c>
      <c r="J314" s="96" t="str">
        <f>VLOOKUP(E314,VIP!$A$2:$O8367,8,FALSE)</f>
        <v>Si</v>
      </c>
      <c r="K314" s="96" t="str">
        <f>VLOOKUP(E314,VIP!$A$2:$O11941,6,0)</f>
        <v>NO</v>
      </c>
      <c r="L314" s="101" t="s">
        <v>2228</v>
      </c>
      <c r="M314" s="104" t="s">
        <v>2547</v>
      </c>
      <c r="N314" s="103" t="s">
        <v>2476</v>
      </c>
      <c r="O314" s="96" t="s">
        <v>2478</v>
      </c>
      <c r="P314" s="104"/>
      <c r="Q314" s="109">
        <v>44256.760231481479</v>
      </c>
    </row>
    <row r="315" spans="1:17" s="105" customFormat="1" ht="18" x14ac:dyDescent="0.25">
      <c r="A315" s="96" t="str">
        <f>VLOOKUP(E315,'LISTADO ATM'!$A$2:$C$899,3,0)</f>
        <v>ESTE</v>
      </c>
      <c r="B315" s="108">
        <v>335805684</v>
      </c>
      <c r="C315" s="100">
        <v>44253.785300925927</v>
      </c>
      <c r="D315" s="96" t="s">
        <v>2487</v>
      </c>
      <c r="E315" s="106">
        <v>429</v>
      </c>
      <c r="F315" s="96" t="str">
        <f>VLOOKUP(E315,VIP!$A$2:$O11573,2,0)</f>
        <v>DRBR429</v>
      </c>
      <c r="G315" s="96" t="str">
        <f>VLOOKUP(E315,'LISTADO ATM'!$A$2:$B$898,2,0)</f>
        <v xml:space="preserve">ATM Oficina Jumbo La Romana </v>
      </c>
      <c r="H315" s="96" t="str">
        <f>VLOOKUP(E315,VIP!$A$2:$O16494,7,FALSE)</f>
        <v>Si</v>
      </c>
      <c r="I315" s="96" t="str">
        <f>VLOOKUP(E315,VIP!$A$2:$O8459,8,FALSE)</f>
        <v>Si</v>
      </c>
      <c r="J315" s="96" t="str">
        <f>VLOOKUP(E315,VIP!$A$2:$O8409,8,FALSE)</f>
        <v>Si</v>
      </c>
      <c r="K315" s="96" t="str">
        <f>VLOOKUP(E315,VIP!$A$2:$O11983,6,0)</f>
        <v>NO</v>
      </c>
      <c r="L315" s="101" t="s">
        <v>2430</v>
      </c>
      <c r="M315" s="104" t="s">
        <v>2547</v>
      </c>
      <c r="N315" s="103" t="s">
        <v>2476</v>
      </c>
      <c r="O315" s="96" t="s">
        <v>2490</v>
      </c>
      <c r="P315" s="104"/>
      <c r="Q315" s="109">
        <v>44256.600717592592</v>
      </c>
    </row>
    <row r="316" spans="1:17" s="105" customFormat="1" ht="18" x14ac:dyDescent="0.25">
      <c r="A316" s="96" t="str">
        <f>VLOOKUP(E316,'LISTADO ATM'!$A$2:$C$899,3,0)</f>
        <v>DISTRITO NACIONAL</v>
      </c>
      <c r="B316" s="108">
        <v>335805683</v>
      </c>
      <c r="C316" s="100">
        <v>44253.783726851849</v>
      </c>
      <c r="D316" s="96" t="s">
        <v>2472</v>
      </c>
      <c r="E316" s="106">
        <v>125</v>
      </c>
      <c r="F316" s="96" t="str">
        <f>VLOOKUP(E316,VIP!$A$2:$O11521,2,0)</f>
        <v>DRBR125</v>
      </c>
      <c r="G316" s="96" t="str">
        <f>VLOOKUP(E316,'LISTADO ATM'!$A$2:$B$898,2,0)</f>
        <v xml:space="preserve">ATM Dirección General de Aduanas II </v>
      </c>
      <c r="H316" s="96" t="str">
        <f>VLOOKUP(E316,VIP!$A$2:$O16442,7,FALSE)</f>
        <v>Si</v>
      </c>
      <c r="I316" s="96" t="str">
        <f>VLOOKUP(E316,VIP!$A$2:$O8407,8,FALSE)</f>
        <v>Si</v>
      </c>
      <c r="J316" s="96" t="str">
        <f>VLOOKUP(E316,VIP!$A$2:$O8357,8,FALSE)</f>
        <v>Si</v>
      </c>
      <c r="K316" s="96" t="str">
        <f>VLOOKUP(E316,VIP!$A$2:$O11931,6,0)</f>
        <v>NO</v>
      </c>
      <c r="L316" s="101" t="s">
        <v>2462</v>
      </c>
      <c r="M316" s="104" t="s">
        <v>2547</v>
      </c>
      <c r="N316" s="103" t="s">
        <v>2476</v>
      </c>
      <c r="O316" s="96" t="s">
        <v>2477</v>
      </c>
      <c r="P316" s="104"/>
      <c r="Q316" s="109">
        <v>44256.43440972222</v>
      </c>
    </row>
    <row r="317" spans="1:17" s="105" customFormat="1" ht="18" x14ac:dyDescent="0.25">
      <c r="A317" s="96" t="str">
        <f>VLOOKUP(E317,'LISTADO ATM'!$A$2:$C$899,3,0)</f>
        <v>SUR</v>
      </c>
      <c r="B317" s="108">
        <v>335805682</v>
      </c>
      <c r="C317" s="100">
        <v>44253.781608796293</v>
      </c>
      <c r="D317" s="96" t="s">
        <v>2472</v>
      </c>
      <c r="E317" s="106">
        <v>582</v>
      </c>
      <c r="F317" s="96" t="e">
        <f>VLOOKUP(E317,VIP!$A$2:$O11577,2,0)</f>
        <v>#N/A</v>
      </c>
      <c r="G317" s="96" t="str">
        <f>VLOOKUP(E317,'LISTADO ATM'!$A$2:$B$898,2,0)</f>
        <v>ATM Estación Sabana Yegua</v>
      </c>
      <c r="H317" s="96" t="e">
        <f>VLOOKUP(E317,VIP!$A$2:$O16498,7,FALSE)</f>
        <v>#N/A</v>
      </c>
      <c r="I317" s="96" t="e">
        <f>VLOOKUP(E317,VIP!$A$2:$O8463,8,FALSE)</f>
        <v>#N/A</v>
      </c>
      <c r="J317" s="96" t="e">
        <f>VLOOKUP(E317,VIP!$A$2:$O8413,8,FALSE)</f>
        <v>#N/A</v>
      </c>
      <c r="K317" s="96" t="e">
        <f>VLOOKUP(E317,VIP!$A$2:$O11987,6,0)</f>
        <v>#N/A</v>
      </c>
      <c r="L317" s="101" t="s">
        <v>2430</v>
      </c>
      <c r="M317" s="104" t="s">
        <v>2547</v>
      </c>
      <c r="N317" s="103" t="s">
        <v>2476</v>
      </c>
      <c r="O317" s="96" t="s">
        <v>2477</v>
      </c>
      <c r="P317" s="104"/>
      <c r="Q317" s="109">
        <v>44256.600717592592</v>
      </c>
    </row>
    <row r="318" spans="1:17" s="105" customFormat="1" ht="18" x14ac:dyDescent="0.25">
      <c r="A318" s="96" t="str">
        <f>VLOOKUP(E318,'LISTADO ATM'!$A$2:$C$899,3,0)</f>
        <v>ESTE</v>
      </c>
      <c r="B318" s="108">
        <v>335805679</v>
      </c>
      <c r="C318" s="100">
        <v>44253.776921296296</v>
      </c>
      <c r="D318" s="96" t="s">
        <v>2189</v>
      </c>
      <c r="E318" s="106">
        <v>268</v>
      </c>
      <c r="F318" s="96" t="str">
        <f>VLOOKUP(E318,VIP!$A$2:$O11573,2,0)</f>
        <v>DRBR268</v>
      </c>
      <c r="G318" s="96" t="str">
        <f>VLOOKUP(E318,'LISTADO ATM'!$A$2:$B$898,2,0)</f>
        <v xml:space="preserve">ATM Autobanco La Altagracia (Higuey) </v>
      </c>
      <c r="H318" s="96" t="str">
        <f>VLOOKUP(E318,VIP!$A$2:$O16494,7,FALSE)</f>
        <v>Si</v>
      </c>
      <c r="I318" s="96" t="str">
        <f>VLOOKUP(E318,VIP!$A$2:$O8459,8,FALSE)</f>
        <v>Si</v>
      </c>
      <c r="J318" s="96" t="str">
        <f>VLOOKUP(E318,VIP!$A$2:$O8409,8,FALSE)</f>
        <v>Si</v>
      </c>
      <c r="K318" s="96" t="str">
        <f>VLOOKUP(E318,VIP!$A$2:$O11983,6,0)</f>
        <v>NO</v>
      </c>
      <c r="L318" s="101" t="s">
        <v>2228</v>
      </c>
      <c r="M318" s="104" t="s">
        <v>2547</v>
      </c>
      <c r="N318" s="103" t="s">
        <v>2476</v>
      </c>
      <c r="O318" s="96" t="s">
        <v>2478</v>
      </c>
      <c r="P318" s="104"/>
      <c r="Q318" s="109">
        <v>44256.600717592592</v>
      </c>
    </row>
    <row r="319" spans="1:17" s="105" customFormat="1" ht="18" x14ac:dyDescent="0.25">
      <c r="A319" s="96" t="str">
        <f>VLOOKUP(E319,'LISTADO ATM'!$A$2:$C$899,3,0)</f>
        <v>DISTRITO NACIONAL</v>
      </c>
      <c r="B319" s="108">
        <v>335805674</v>
      </c>
      <c r="C319" s="100">
        <v>44253.774618055555</v>
      </c>
      <c r="D319" s="96" t="s">
        <v>2189</v>
      </c>
      <c r="E319" s="106">
        <v>686</v>
      </c>
      <c r="F319" s="96" t="str">
        <f>VLOOKUP(E319,VIP!$A$2:$O11527,2,0)</f>
        <v>DRBR686</v>
      </c>
      <c r="G319" s="96" t="str">
        <f>VLOOKUP(E319,'LISTADO ATM'!$A$2:$B$898,2,0)</f>
        <v>ATM Autoservicio Oficina Máximo Gómez</v>
      </c>
      <c r="H319" s="96" t="str">
        <f>VLOOKUP(E319,VIP!$A$2:$O16448,7,FALSE)</f>
        <v>Si</v>
      </c>
      <c r="I319" s="96" t="str">
        <f>VLOOKUP(E319,VIP!$A$2:$O8413,8,FALSE)</f>
        <v>Si</v>
      </c>
      <c r="J319" s="96" t="str">
        <f>VLOOKUP(E319,VIP!$A$2:$O8363,8,FALSE)</f>
        <v>Si</v>
      </c>
      <c r="K319" s="96" t="str">
        <f>VLOOKUP(E319,VIP!$A$2:$O11937,6,0)</f>
        <v>NO</v>
      </c>
      <c r="L319" s="101" t="s">
        <v>2228</v>
      </c>
      <c r="M319" s="102" t="s">
        <v>2469</v>
      </c>
      <c r="N319" s="103" t="s">
        <v>2476</v>
      </c>
      <c r="O319" s="96" t="s">
        <v>2478</v>
      </c>
      <c r="P319" s="104"/>
      <c r="Q319" s="102" t="s">
        <v>2228</v>
      </c>
    </row>
    <row r="320" spans="1:17" s="105" customFormat="1" ht="18" x14ac:dyDescent="0.25">
      <c r="A320" s="96" t="str">
        <f>VLOOKUP(E320,'LISTADO ATM'!$A$2:$C$899,3,0)</f>
        <v>DISTRITO NACIONAL</v>
      </c>
      <c r="B320" s="108">
        <v>335805671</v>
      </c>
      <c r="C320" s="100">
        <v>44253.773495370369</v>
      </c>
      <c r="D320" s="96" t="s">
        <v>2472</v>
      </c>
      <c r="E320" s="106">
        <v>600</v>
      </c>
      <c r="F320" s="96" t="str">
        <f>VLOOKUP(E320,VIP!$A$2:$O11530,2,0)</f>
        <v>DRBR600</v>
      </c>
      <c r="G320" s="96" t="str">
        <f>VLOOKUP(E320,'LISTADO ATM'!$A$2:$B$898,2,0)</f>
        <v>ATM S/M Bravo Hipica</v>
      </c>
      <c r="H320" s="96" t="str">
        <f>VLOOKUP(E320,VIP!$A$2:$O16451,7,FALSE)</f>
        <v>N/A</v>
      </c>
      <c r="I320" s="96" t="str">
        <f>VLOOKUP(E320,VIP!$A$2:$O8416,8,FALSE)</f>
        <v>N/A</v>
      </c>
      <c r="J320" s="96" t="str">
        <f>VLOOKUP(E320,VIP!$A$2:$O8366,8,FALSE)</f>
        <v>N/A</v>
      </c>
      <c r="K320" s="96" t="str">
        <f>VLOOKUP(E320,VIP!$A$2:$O11940,6,0)</f>
        <v>N/A</v>
      </c>
      <c r="L320" s="101" t="s">
        <v>2462</v>
      </c>
      <c r="M320" s="102" t="s">
        <v>2469</v>
      </c>
      <c r="N320" s="103" t="s">
        <v>2476</v>
      </c>
      <c r="O320" s="96" t="s">
        <v>2477</v>
      </c>
      <c r="P320" s="104"/>
      <c r="Q320" s="102" t="s">
        <v>2462</v>
      </c>
    </row>
    <row r="321" spans="1:17" s="105" customFormat="1" ht="18" x14ac:dyDescent="0.25">
      <c r="A321" s="96" t="str">
        <f>VLOOKUP(E321,'LISTADO ATM'!$A$2:$C$899,3,0)</f>
        <v>DISTRITO NACIONAL</v>
      </c>
      <c r="B321" s="108">
        <v>335805658</v>
      </c>
      <c r="C321" s="100">
        <v>44253.766377314816</v>
      </c>
      <c r="D321" s="96" t="s">
        <v>2189</v>
      </c>
      <c r="E321" s="106">
        <v>973</v>
      </c>
      <c r="F321" s="96" t="str">
        <f>VLOOKUP(E321,VIP!$A$2:$O11538,2,0)</f>
        <v>DRBR912</v>
      </c>
      <c r="G321" s="96" t="str">
        <f>VLOOKUP(E321,'LISTADO ATM'!$A$2:$B$898,2,0)</f>
        <v xml:space="preserve">ATM Oficina Sabana de la Mar </v>
      </c>
      <c r="H321" s="96" t="str">
        <f>VLOOKUP(E321,VIP!$A$2:$O16459,7,FALSE)</f>
        <v>Si</v>
      </c>
      <c r="I321" s="96" t="str">
        <f>VLOOKUP(E321,VIP!$A$2:$O8424,8,FALSE)</f>
        <v>Si</v>
      </c>
      <c r="J321" s="96" t="str">
        <f>VLOOKUP(E321,VIP!$A$2:$O8374,8,FALSE)</f>
        <v>Si</v>
      </c>
      <c r="K321" s="96" t="str">
        <f>VLOOKUP(E321,VIP!$A$2:$O11948,6,0)</f>
        <v>NO</v>
      </c>
      <c r="L321" s="101" t="s">
        <v>2254</v>
      </c>
      <c r="M321" s="104" t="s">
        <v>2547</v>
      </c>
      <c r="N321" s="103" t="s">
        <v>2476</v>
      </c>
      <c r="O321" s="96" t="s">
        <v>2478</v>
      </c>
      <c r="P321" s="104"/>
      <c r="Q321" s="109">
        <v>44256.43440972222</v>
      </c>
    </row>
    <row r="322" spans="1:17" s="105" customFormat="1" ht="18" x14ac:dyDescent="0.25">
      <c r="A322" s="96" t="str">
        <f>VLOOKUP(E322,'LISTADO ATM'!$A$2:$C$899,3,0)</f>
        <v>DISTRITO NACIONAL</v>
      </c>
      <c r="B322" s="108">
        <v>335805655</v>
      </c>
      <c r="C322" s="100">
        <v>44253.763113425928</v>
      </c>
      <c r="D322" s="96" t="s">
        <v>2472</v>
      </c>
      <c r="E322" s="106">
        <v>958</v>
      </c>
      <c r="F322" s="96" t="str">
        <f>VLOOKUP(E322,VIP!$A$2:$O11605,2,0)</f>
        <v>DRBR958</v>
      </c>
      <c r="G322" s="96" t="str">
        <f>VLOOKUP(E322,'LISTADO ATM'!$A$2:$B$898,2,0)</f>
        <v xml:space="preserve">ATM Olé Aut. San Isidro </v>
      </c>
      <c r="H322" s="96" t="str">
        <f>VLOOKUP(E322,VIP!$A$2:$O16526,7,FALSE)</f>
        <v>Si</v>
      </c>
      <c r="I322" s="96" t="str">
        <f>VLOOKUP(E322,VIP!$A$2:$O8491,8,FALSE)</f>
        <v>Si</v>
      </c>
      <c r="J322" s="96" t="str">
        <f>VLOOKUP(E322,VIP!$A$2:$O8441,8,FALSE)</f>
        <v>Si</v>
      </c>
      <c r="K322" s="96" t="str">
        <f>VLOOKUP(E322,VIP!$A$2:$O12015,6,0)</f>
        <v>NO</v>
      </c>
      <c r="L322" s="101" t="s">
        <v>2430</v>
      </c>
      <c r="M322" s="104" t="s">
        <v>2547</v>
      </c>
      <c r="N322" s="103" t="s">
        <v>2476</v>
      </c>
      <c r="O322" s="96" t="s">
        <v>2477</v>
      </c>
      <c r="P322" s="104"/>
      <c r="Q322" s="109">
        <v>44256.769236111111</v>
      </c>
    </row>
    <row r="323" spans="1:17" s="105" customFormat="1" ht="18" x14ac:dyDescent="0.25">
      <c r="A323" s="96" t="str">
        <f>VLOOKUP(E323,'LISTADO ATM'!$A$2:$C$899,3,0)</f>
        <v>DISTRITO NACIONAL</v>
      </c>
      <c r="B323" s="108">
        <v>335805646</v>
      </c>
      <c r="C323" s="100">
        <v>44253.755347222221</v>
      </c>
      <c r="D323" s="96" t="s">
        <v>2472</v>
      </c>
      <c r="E323" s="106">
        <v>815</v>
      </c>
      <c r="F323" s="96" t="str">
        <f>VLOOKUP(E323,VIP!$A$2:$O11545,2,0)</f>
        <v>DRBR24A</v>
      </c>
      <c r="G323" s="96" t="str">
        <f>VLOOKUP(E323,'LISTADO ATM'!$A$2:$B$898,2,0)</f>
        <v xml:space="preserve">ATM Oficina Atalaya del Mar </v>
      </c>
      <c r="H323" s="96" t="str">
        <f>VLOOKUP(E323,VIP!$A$2:$O16466,7,FALSE)</f>
        <v>Si</v>
      </c>
      <c r="I323" s="96" t="str">
        <f>VLOOKUP(E323,VIP!$A$2:$O8431,8,FALSE)</f>
        <v>Si</v>
      </c>
      <c r="J323" s="96" t="str">
        <f>VLOOKUP(E323,VIP!$A$2:$O8381,8,FALSE)</f>
        <v>Si</v>
      </c>
      <c r="K323" s="96" t="str">
        <f>VLOOKUP(E323,VIP!$A$2:$O11955,6,0)</f>
        <v>SI</v>
      </c>
      <c r="L323" s="101" t="s">
        <v>2462</v>
      </c>
      <c r="M323" s="104" t="s">
        <v>2547</v>
      </c>
      <c r="N323" s="103" t="s">
        <v>2476</v>
      </c>
      <c r="O323" s="96" t="s">
        <v>2477</v>
      </c>
      <c r="P323" s="104"/>
      <c r="Q323" s="109">
        <v>44256.600717592592</v>
      </c>
    </row>
    <row r="324" spans="1:17" s="105" customFormat="1" ht="18" x14ac:dyDescent="0.25">
      <c r="A324" s="96" t="str">
        <f>VLOOKUP(E324,'LISTADO ATM'!$A$2:$C$899,3,0)</f>
        <v>DISTRITO NACIONAL</v>
      </c>
      <c r="B324" s="108">
        <v>335805638</v>
      </c>
      <c r="C324" s="100">
        <v>44253.743148148147</v>
      </c>
      <c r="D324" s="96" t="s">
        <v>2472</v>
      </c>
      <c r="E324" s="106">
        <v>627</v>
      </c>
      <c r="F324" s="96" t="str">
        <f>VLOOKUP(E324,VIP!$A$2:$O11547,2,0)</f>
        <v>DRBR163</v>
      </c>
      <c r="G324" s="96" t="str">
        <f>VLOOKUP(E324,'LISTADO ATM'!$A$2:$B$898,2,0)</f>
        <v xml:space="preserve">ATM CAASD </v>
      </c>
      <c r="H324" s="96" t="str">
        <f>VLOOKUP(E324,VIP!$A$2:$O16468,7,FALSE)</f>
        <v>Si</v>
      </c>
      <c r="I324" s="96" t="str">
        <f>VLOOKUP(E324,VIP!$A$2:$O8433,8,FALSE)</f>
        <v>Si</v>
      </c>
      <c r="J324" s="96" t="str">
        <f>VLOOKUP(E324,VIP!$A$2:$O8383,8,FALSE)</f>
        <v>Si</v>
      </c>
      <c r="K324" s="96" t="str">
        <f>VLOOKUP(E324,VIP!$A$2:$O11957,6,0)</f>
        <v>NO</v>
      </c>
      <c r="L324" s="101" t="s">
        <v>2462</v>
      </c>
      <c r="M324" s="102" t="s">
        <v>2469</v>
      </c>
      <c r="N324" s="103" t="s">
        <v>2476</v>
      </c>
      <c r="O324" s="96" t="s">
        <v>2477</v>
      </c>
      <c r="P324" s="104"/>
      <c r="Q324" s="102" t="s">
        <v>2462</v>
      </c>
    </row>
    <row r="325" spans="1:17" s="105" customFormat="1" ht="18" x14ac:dyDescent="0.25">
      <c r="A325" s="96" t="str">
        <f>VLOOKUP(E325,'LISTADO ATM'!$A$2:$C$899,3,0)</f>
        <v>DISTRITO NACIONAL</v>
      </c>
      <c r="B325" s="108">
        <v>335805633</v>
      </c>
      <c r="C325" s="100">
        <v>44253.73574074074</v>
      </c>
      <c r="D325" s="96" t="s">
        <v>2189</v>
      </c>
      <c r="E325" s="106">
        <v>153</v>
      </c>
      <c r="F325" s="96" t="str">
        <f>VLOOKUP(E325,VIP!$A$2:$O11610,2,0)</f>
        <v>DRBR153</v>
      </c>
      <c r="G325" s="96" t="str">
        <f>VLOOKUP(E325,'LISTADO ATM'!$A$2:$B$898,2,0)</f>
        <v xml:space="preserve">ATM Rehabilitación </v>
      </c>
      <c r="H325" s="96" t="str">
        <f>VLOOKUP(E325,VIP!$A$2:$O16531,7,FALSE)</f>
        <v>No</v>
      </c>
      <c r="I325" s="96" t="str">
        <f>VLOOKUP(E325,VIP!$A$2:$O8496,8,FALSE)</f>
        <v>No</v>
      </c>
      <c r="J325" s="96" t="str">
        <f>VLOOKUP(E325,VIP!$A$2:$O8446,8,FALSE)</f>
        <v>No</v>
      </c>
      <c r="K325" s="96" t="str">
        <f>VLOOKUP(E325,VIP!$A$2:$O12020,6,0)</f>
        <v>NO</v>
      </c>
      <c r="L325" s="101" t="s">
        <v>2496</v>
      </c>
      <c r="M325" s="104" t="s">
        <v>2547</v>
      </c>
      <c r="N325" s="103" t="s">
        <v>2476</v>
      </c>
      <c r="O325" s="96" t="s">
        <v>2478</v>
      </c>
      <c r="P325" s="104"/>
      <c r="Q325" s="109">
        <v>44256.600717592592</v>
      </c>
    </row>
    <row r="326" spans="1:17" s="105" customFormat="1" ht="18" x14ac:dyDescent="0.25">
      <c r="A326" s="96" t="str">
        <f>VLOOKUP(E326,'LISTADO ATM'!$A$2:$C$899,3,0)</f>
        <v>DISTRITO NACIONAL</v>
      </c>
      <c r="B326" s="108">
        <v>335805632</v>
      </c>
      <c r="C326" s="100">
        <v>44253.735347222224</v>
      </c>
      <c r="D326" s="96" t="s">
        <v>2189</v>
      </c>
      <c r="E326" s="106">
        <v>525</v>
      </c>
      <c r="F326" s="96" t="str">
        <f>VLOOKUP(E326,VIP!$A$2:$O11613,2,0)</f>
        <v>DRBR525</v>
      </c>
      <c r="G326" s="96" t="str">
        <f>VLOOKUP(E326,'LISTADO ATM'!$A$2:$B$898,2,0)</f>
        <v>ATM S/M Bravo Las Americas</v>
      </c>
      <c r="H326" s="96" t="str">
        <f>VLOOKUP(E326,VIP!$A$2:$O16534,7,FALSE)</f>
        <v>Si</v>
      </c>
      <c r="I326" s="96" t="str">
        <f>VLOOKUP(E326,VIP!$A$2:$O8499,8,FALSE)</f>
        <v>Si</v>
      </c>
      <c r="J326" s="96" t="str">
        <f>VLOOKUP(E326,VIP!$A$2:$O8449,8,FALSE)</f>
        <v>Si</v>
      </c>
      <c r="K326" s="96" t="str">
        <f>VLOOKUP(E326,VIP!$A$2:$O12023,6,0)</f>
        <v>NO</v>
      </c>
      <c r="L326" s="101" t="s">
        <v>2496</v>
      </c>
      <c r="M326" s="104" t="s">
        <v>2547</v>
      </c>
      <c r="N326" s="111" t="s">
        <v>2538</v>
      </c>
      <c r="O326" s="96" t="s">
        <v>2478</v>
      </c>
      <c r="P326" s="104"/>
      <c r="Q326" s="109">
        <v>44256.600717592592</v>
      </c>
    </row>
    <row r="327" spans="1:17" s="105" customFormat="1" ht="18" x14ac:dyDescent="0.25">
      <c r="A327" s="96" t="str">
        <f>VLOOKUP(E327,'LISTADO ATM'!$A$2:$C$899,3,0)</f>
        <v>DISTRITO NACIONAL</v>
      </c>
      <c r="B327" s="108">
        <v>335805627</v>
      </c>
      <c r="C327" s="100">
        <v>44253.733680555553</v>
      </c>
      <c r="D327" s="96" t="s">
        <v>2189</v>
      </c>
      <c r="E327" s="106">
        <v>622</v>
      </c>
      <c r="F327" s="96" t="str">
        <f>VLOOKUP(E327,VIP!$A$2:$O11614,2,0)</f>
        <v>DRBR622</v>
      </c>
      <c r="G327" s="96" t="str">
        <f>VLOOKUP(E327,'LISTADO ATM'!$A$2:$B$898,2,0)</f>
        <v xml:space="preserve">ATM Ayuntamiento D.N. </v>
      </c>
      <c r="H327" s="96" t="str">
        <f>VLOOKUP(E327,VIP!$A$2:$O16535,7,FALSE)</f>
        <v>Si</v>
      </c>
      <c r="I327" s="96" t="str">
        <f>VLOOKUP(E327,VIP!$A$2:$O8500,8,FALSE)</f>
        <v>Si</v>
      </c>
      <c r="J327" s="96" t="str">
        <f>VLOOKUP(E327,VIP!$A$2:$O8450,8,FALSE)</f>
        <v>Si</v>
      </c>
      <c r="K327" s="96" t="str">
        <f>VLOOKUP(E327,VIP!$A$2:$O12024,6,0)</f>
        <v>NO</v>
      </c>
      <c r="L327" s="101" t="s">
        <v>2496</v>
      </c>
      <c r="M327" s="104" t="s">
        <v>2547</v>
      </c>
      <c r="N327" s="103" t="s">
        <v>2476</v>
      </c>
      <c r="O327" s="96" t="s">
        <v>2478</v>
      </c>
      <c r="P327" s="104"/>
      <c r="Q327" s="109">
        <v>44256.43440972222</v>
      </c>
    </row>
    <row r="328" spans="1:17" s="105" customFormat="1" ht="17.25" customHeight="1" x14ac:dyDescent="0.25">
      <c r="A328" s="96" t="str">
        <f>VLOOKUP(E328,'LISTADO ATM'!$A$2:$C$899,3,0)</f>
        <v>ESTE</v>
      </c>
      <c r="B328" s="108">
        <v>335805609</v>
      </c>
      <c r="C328" s="100">
        <v>44253.723078703704</v>
      </c>
      <c r="D328" s="96" t="s">
        <v>2189</v>
      </c>
      <c r="E328" s="106">
        <v>427</v>
      </c>
      <c r="F328" s="96" t="str">
        <f>VLOOKUP(E328,VIP!$A$2:$O11584,2,0)</f>
        <v>DRBR427</v>
      </c>
      <c r="G328" s="96" t="str">
        <f>VLOOKUP(E328,'LISTADO ATM'!$A$2:$B$898,2,0)</f>
        <v xml:space="preserve">ATM Almacenes Iberia (Hato Mayor) </v>
      </c>
      <c r="H328" s="96" t="str">
        <f>VLOOKUP(E328,VIP!$A$2:$O16505,7,FALSE)</f>
        <v>Si</v>
      </c>
      <c r="I328" s="96" t="str">
        <f>VLOOKUP(E328,VIP!$A$2:$O8470,8,FALSE)</f>
        <v>Si</v>
      </c>
      <c r="J328" s="96" t="str">
        <f>VLOOKUP(E328,VIP!$A$2:$O8420,8,FALSE)</f>
        <v>Si</v>
      </c>
      <c r="K328" s="96" t="str">
        <f>VLOOKUP(E328,VIP!$A$2:$O11994,6,0)</f>
        <v>NO</v>
      </c>
      <c r="L328" s="101" t="s">
        <v>2228</v>
      </c>
      <c r="M328" s="104" t="s">
        <v>2547</v>
      </c>
      <c r="N328" s="103" t="s">
        <v>2476</v>
      </c>
      <c r="O328" s="96" t="s">
        <v>2478</v>
      </c>
      <c r="P328" s="104"/>
      <c r="Q328" s="109">
        <v>44256.768750000003</v>
      </c>
    </row>
    <row r="329" spans="1:17" s="105" customFormat="1" ht="18" x14ac:dyDescent="0.25">
      <c r="A329" s="96" t="str">
        <f>VLOOKUP(E329,'LISTADO ATM'!$A$2:$C$899,3,0)</f>
        <v>DISTRITO NACIONAL</v>
      </c>
      <c r="B329" s="108">
        <v>335805607</v>
      </c>
      <c r="C329" s="100">
        <v>44253.722766203704</v>
      </c>
      <c r="D329" s="96" t="s">
        <v>2189</v>
      </c>
      <c r="E329" s="106">
        <v>39</v>
      </c>
      <c r="F329" s="96" t="str">
        <f>VLOOKUP(E329,VIP!$A$2:$O11563,2,0)</f>
        <v>DRBR039</v>
      </c>
      <c r="G329" s="96" t="str">
        <f>VLOOKUP(E329,'LISTADO ATM'!$A$2:$B$898,2,0)</f>
        <v xml:space="preserve">ATM Oficina Ovando </v>
      </c>
      <c r="H329" s="96" t="str">
        <f>VLOOKUP(E329,VIP!$A$2:$O16484,7,FALSE)</f>
        <v>Si</v>
      </c>
      <c r="I329" s="96" t="str">
        <f>VLOOKUP(E329,VIP!$A$2:$O8449,8,FALSE)</f>
        <v>No</v>
      </c>
      <c r="J329" s="96" t="str">
        <f>VLOOKUP(E329,VIP!$A$2:$O8399,8,FALSE)</f>
        <v>No</v>
      </c>
      <c r="K329" s="96" t="str">
        <f>VLOOKUP(E329,VIP!$A$2:$O11973,6,0)</f>
        <v>NO</v>
      </c>
      <c r="L329" s="101" t="s">
        <v>2228</v>
      </c>
      <c r="M329" s="104" t="s">
        <v>2547</v>
      </c>
      <c r="N329" s="103" t="s">
        <v>2476</v>
      </c>
      <c r="O329" s="96" t="s">
        <v>2478</v>
      </c>
      <c r="P329" s="104"/>
      <c r="Q329" s="109">
        <v>44256.43440972222</v>
      </c>
    </row>
    <row r="330" spans="1:17" s="105" customFormat="1" ht="18" x14ac:dyDescent="0.25">
      <c r="A330" s="96" t="str">
        <f>VLOOKUP(E330,'LISTADO ATM'!$A$2:$C$899,3,0)</f>
        <v>SUR</v>
      </c>
      <c r="B330" s="108">
        <v>335805578</v>
      </c>
      <c r="C330" s="100">
        <v>44253.702523148146</v>
      </c>
      <c r="D330" s="96" t="s">
        <v>2472</v>
      </c>
      <c r="E330" s="106">
        <v>249</v>
      </c>
      <c r="F330" s="96" t="str">
        <f>VLOOKUP(E330,VIP!$A$2:$O11564,2,0)</f>
        <v>DRBR249</v>
      </c>
      <c r="G330" s="96" t="str">
        <f>VLOOKUP(E330,'LISTADO ATM'!$A$2:$B$898,2,0)</f>
        <v xml:space="preserve">ATM Banco Agrícola Neiba </v>
      </c>
      <c r="H330" s="96" t="str">
        <f>VLOOKUP(E330,VIP!$A$2:$O16485,7,FALSE)</f>
        <v>Si</v>
      </c>
      <c r="I330" s="96" t="str">
        <f>VLOOKUP(E330,VIP!$A$2:$O8450,8,FALSE)</f>
        <v>Si</v>
      </c>
      <c r="J330" s="96" t="str">
        <f>VLOOKUP(E330,VIP!$A$2:$O8400,8,FALSE)</f>
        <v>Si</v>
      </c>
      <c r="K330" s="96" t="str">
        <f>VLOOKUP(E330,VIP!$A$2:$O11974,6,0)</f>
        <v>NO</v>
      </c>
      <c r="L330" s="101" t="s">
        <v>2430</v>
      </c>
      <c r="M330" s="104" t="s">
        <v>2547</v>
      </c>
      <c r="N330" s="103" t="s">
        <v>2476</v>
      </c>
      <c r="O330" s="96" t="s">
        <v>2477</v>
      </c>
      <c r="P330" s="104"/>
      <c r="Q330" s="109">
        <v>44256.600717592592</v>
      </c>
    </row>
    <row r="331" spans="1:17" s="105" customFormat="1" ht="18" x14ac:dyDescent="0.25">
      <c r="A331" s="96" t="str">
        <f>VLOOKUP(E331,'LISTADO ATM'!$A$2:$C$899,3,0)</f>
        <v>ESTE</v>
      </c>
      <c r="B331" s="108">
        <v>335805576</v>
      </c>
      <c r="C331" s="100">
        <v>44253.702337962961</v>
      </c>
      <c r="D331" s="96" t="s">
        <v>2189</v>
      </c>
      <c r="E331" s="106">
        <v>293</v>
      </c>
      <c r="F331" s="96" t="str">
        <f>VLOOKUP(E331,VIP!$A$2:$O11575,2,0)</f>
        <v>DRBR293</v>
      </c>
      <c r="G331" s="96" t="str">
        <f>VLOOKUP(E331,'LISTADO ATM'!$A$2:$B$898,2,0)</f>
        <v xml:space="preserve">ATM S/M Nueva Visión (San Pedro) </v>
      </c>
      <c r="H331" s="96" t="str">
        <f>VLOOKUP(E331,VIP!$A$2:$O16496,7,FALSE)</f>
        <v>Si</v>
      </c>
      <c r="I331" s="96" t="str">
        <f>VLOOKUP(E331,VIP!$A$2:$O8461,8,FALSE)</f>
        <v>Si</v>
      </c>
      <c r="J331" s="96" t="str">
        <f>VLOOKUP(E331,VIP!$A$2:$O8411,8,FALSE)</f>
        <v>Si</v>
      </c>
      <c r="K331" s="96" t="str">
        <f>VLOOKUP(E331,VIP!$A$2:$O11985,6,0)</f>
        <v>NO</v>
      </c>
      <c r="L331" s="101" t="s">
        <v>2228</v>
      </c>
      <c r="M331" s="104" t="s">
        <v>2547</v>
      </c>
      <c r="N331" s="103" t="s">
        <v>2476</v>
      </c>
      <c r="O331" s="96" t="s">
        <v>2478</v>
      </c>
      <c r="P331" s="104"/>
      <c r="Q331" s="109">
        <v>44256.43440972222</v>
      </c>
    </row>
    <row r="332" spans="1:17" s="105" customFormat="1" ht="18" x14ac:dyDescent="0.25">
      <c r="A332" s="96" t="str">
        <f>VLOOKUP(E332,'LISTADO ATM'!$A$2:$C$899,3,0)</f>
        <v>DISTRITO NACIONAL</v>
      </c>
      <c r="B332" s="108">
        <v>335805566</v>
      </c>
      <c r="C332" s="100">
        <v>44253.699502314812</v>
      </c>
      <c r="D332" s="96" t="s">
        <v>2472</v>
      </c>
      <c r="E332" s="106">
        <v>43</v>
      </c>
      <c r="F332" s="96" t="str">
        <f>VLOOKUP(E332,VIP!$A$2:$O11566,2,0)</f>
        <v>DRBR043</v>
      </c>
      <c r="G332" s="96" t="str">
        <f>VLOOKUP(E332,'LISTADO ATM'!$A$2:$B$898,2,0)</f>
        <v xml:space="preserve">ATM Zona Franca San Isidro </v>
      </c>
      <c r="H332" s="96" t="str">
        <f>VLOOKUP(E332,VIP!$A$2:$O16487,7,FALSE)</f>
        <v>Si</v>
      </c>
      <c r="I332" s="96" t="str">
        <f>VLOOKUP(E332,VIP!$A$2:$O8452,8,FALSE)</f>
        <v>No</v>
      </c>
      <c r="J332" s="96" t="str">
        <f>VLOOKUP(E332,VIP!$A$2:$O8402,8,FALSE)</f>
        <v>No</v>
      </c>
      <c r="K332" s="96" t="str">
        <f>VLOOKUP(E332,VIP!$A$2:$O11976,6,0)</f>
        <v>NO</v>
      </c>
      <c r="L332" s="101" t="s">
        <v>2430</v>
      </c>
      <c r="M332" s="104" t="s">
        <v>2547</v>
      </c>
      <c r="N332" s="103" t="s">
        <v>2476</v>
      </c>
      <c r="O332" s="96" t="s">
        <v>2477</v>
      </c>
      <c r="P332" s="104"/>
      <c r="Q332" s="109">
        <v>44256.758333333331</v>
      </c>
    </row>
    <row r="333" spans="1:17" s="105" customFormat="1" ht="18" x14ac:dyDescent="0.25">
      <c r="A333" s="96" t="str">
        <f>VLOOKUP(E333,'LISTADO ATM'!$A$2:$C$899,3,0)</f>
        <v>DISTRITO NACIONAL</v>
      </c>
      <c r="B333" s="108">
        <v>335805531</v>
      </c>
      <c r="C333" s="100">
        <v>44253.685949074075</v>
      </c>
      <c r="D333" s="96" t="s">
        <v>2487</v>
      </c>
      <c r="E333" s="106">
        <v>701</v>
      </c>
      <c r="F333" s="96" t="str">
        <f>VLOOKUP(E333,VIP!$A$2:$O11585,2,0)</f>
        <v>DRBR701</v>
      </c>
      <c r="G333" s="96" t="str">
        <f>VLOOKUP(E333,'LISTADO ATM'!$A$2:$B$898,2,0)</f>
        <v>ATM Autoservicio Los Alcarrizos</v>
      </c>
      <c r="H333" s="96" t="str">
        <f>VLOOKUP(E333,VIP!$A$2:$O16506,7,FALSE)</f>
        <v>Si</v>
      </c>
      <c r="I333" s="96" t="str">
        <f>VLOOKUP(E333,VIP!$A$2:$O8471,8,FALSE)</f>
        <v>Si</v>
      </c>
      <c r="J333" s="96" t="str">
        <f>VLOOKUP(E333,VIP!$A$2:$O8421,8,FALSE)</f>
        <v>Si</v>
      </c>
      <c r="K333" s="96" t="str">
        <f>VLOOKUP(E333,VIP!$A$2:$O11995,6,0)</f>
        <v>NO</v>
      </c>
      <c r="L333" s="101" t="s">
        <v>2430</v>
      </c>
      <c r="M333" s="102" t="s">
        <v>2469</v>
      </c>
      <c r="N333" s="103" t="s">
        <v>2476</v>
      </c>
      <c r="O333" s="96" t="s">
        <v>2490</v>
      </c>
      <c r="P333" s="104"/>
      <c r="Q333" s="102" t="s">
        <v>2430</v>
      </c>
    </row>
    <row r="334" spans="1:17" s="105" customFormat="1" ht="18" x14ac:dyDescent="0.25">
      <c r="A334" s="96" t="str">
        <f>VLOOKUP(E334,'LISTADO ATM'!$A$2:$C$899,3,0)</f>
        <v>DISTRITO NACIONAL</v>
      </c>
      <c r="B334" s="108">
        <v>335805437</v>
      </c>
      <c r="C334" s="100">
        <v>44253.644675925927</v>
      </c>
      <c r="D334" s="96" t="s">
        <v>2189</v>
      </c>
      <c r="E334" s="106">
        <v>57</v>
      </c>
      <c r="F334" s="96" t="str">
        <f>VLOOKUP(E334,VIP!$A$2:$O11523,2,0)</f>
        <v>DRBR057</v>
      </c>
      <c r="G334" s="96" t="str">
        <f>VLOOKUP(E334,'LISTADO ATM'!$A$2:$B$898,2,0)</f>
        <v xml:space="preserve">ATM Oficina Malecon Center </v>
      </c>
      <c r="H334" s="96" t="str">
        <f>VLOOKUP(E334,VIP!$A$2:$O16444,7,FALSE)</f>
        <v>Si</v>
      </c>
      <c r="I334" s="96" t="str">
        <f>VLOOKUP(E334,VIP!$A$2:$O8409,8,FALSE)</f>
        <v>Si</v>
      </c>
      <c r="J334" s="96" t="str">
        <f>VLOOKUP(E334,VIP!$A$2:$O8359,8,FALSE)</f>
        <v>Si</v>
      </c>
      <c r="K334" s="96" t="str">
        <f>VLOOKUP(E334,VIP!$A$2:$O11933,6,0)</f>
        <v>NO</v>
      </c>
      <c r="L334" s="101" t="s">
        <v>2228</v>
      </c>
      <c r="M334" s="104" t="s">
        <v>2547</v>
      </c>
      <c r="N334" s="103" t="s">
        <v>2476</v>
      </c>
      <c r="O334" s="96" t="s">
        <v>2478</v>
      </c>
      <c r="P334" s="104"/>
      <c r="Q334" s="109">
        <v>44256.600717592592</v>
      </c>
    </row>
    <row r="335" spans="1:17" s="105" customFormat="1" ht="18" x14ac:dyDescent="0.25">
      <c r="A335" s="96" t="str">
        <f>VLOOKUP(E335,'LISTADO ATM'!$A$2:$C$899,3,0)</f>
        <v>DISTRITO NACIONAL</v>
      </c>
      <c r="B335" s="108">
        <v>335805006</v>
      </c>
      <c r="C335" s="100">
        <v>44253.454317129632</v>
      </c>
      <c r="D335" s="96" t="s">
        <v>2189</v>
      </c>
      <c r="E335" s="106">
        <v>559</v>
      </c>
      <c r="F335" s="96" t="str">
        <f>VLOOKUP(E335,VIP!$A$2:$O11483,2,0)</f>
        <v>DRBR559</v>
      </c>
      <c r="G335" s="96" t="str">
        <f>VLOOKUP(E335,'LISTADO ATM'!$A$2:$B$898,2,0)</f>
        <v xml:space="preserve">ATM UNP Metro I </v>
      </c>
      <c r="H335" s="96" t="str">
        <f>VLOOKUP(E335,VIP!$A$2:$O16404,7,FALSE)</f>
        <v>Si</v>
      </c>
      <c r="I335" s="96" t="str">
        <f>VLOOKUP(E335,VIP!$A$2:$O8369,8,FALSE)</f>
        <v>Si</v>
      </c>
      <c r="J335" s="96" t="str">
        <f>VLOOKUP(E335,VIP!$A$2:$O8319,8,FALSE)</f>
        <v>Si</v>
      </c>
      <c r="K335" s="96" t="str">
        <f>VLOOKUP(E335,VIP!$A$2:$O11893,6,0)</f>
        <v>SI</v>
      </c>
      <c r="L335" s="101" t="s">
        <v>2434</v>
      </c>
      <c r="M335" s="104" t="s">
        <v>2547</v>
      </c>
      <c r="N335" s="103" t="s">
        <v>2476</v>
      </c>
      <c r="O335" s="96" t="s">
        <v>2478</v>
      </c>
      <c r="P335" s="104"/>
      <c r="Q335" s="109">
        <v>44256.75</v>
      </c>
    </row>
    <row r="336" spans="1:17" s="105" customFormat="1" ht="18" x14ac:dyDescent="0.25">
      <c r="A336" s="96" t="str">
        <f>VLOOKUP(E336,'LISTADO ATM'!$A$2:$C$899,3,0)</f>
        <v>DISTRITO NACIONAL</v>
      </c>
      <c r="B336" s="108">
        <v>335804424</v>
      </c>
      <c r="C336" s="100">
        <v>44252.780868055554</v>
      </c>
      <c r="D336" s="96" t="s">
        <v>2189</v>
      </c>
      <c r="E336" s="106">
        <v>979</v>
      </c>
      <c r="F336" s="96" t="str">
        <f>VLOOKUP(E336,VIP!$A$2:$O11495,2,0)</f>
        <v>DRBR979</v>
      </c>
      <c r="G336" s="96" t="str">
        <f>VLOOKUP(E336,'LISTADO ATM'!$A$2:$B$898,2,0)</f>
        <v xml:space="preserve">ATM Oficina Luperón I </v>
      </c>
      <c r="H336" s="96" t="str">
        <f>VLOOKUP(E336,VIP!$A$2:$O16416,7,FALSE)</f>
        <v>Si</v>
      </c>
      <c r="I336" s="96" t="str">
        <f>VLOOKUP(E336,VIP!$A$2:$O8381,8,FALSE)</f>
        <v>Si</v>
      </c>
      <c r="J336" s="96" t="str">
        <f>VLOOKUP(E336,VIP!$A$2:$O8331,8,FALSE)</f>
        <v>Si</v>
      </c>
      <c r="K336" s="96" t="str">
        <f>VLOOKUP(E336,VIP!$A$2:$O11905,6,0)</f>
        <v>NO</v>
      </c>
      <c r="L336" s="101" t="s">
        <v>2228</v>
      </c>
      <c r="M336" s="104" t="s">
        <v>2547</v>
      </c>
      <c r="N336" s="103" t="s">
        <v>2476</v>
      </c>
      <c r="O336" s="96" t="s">
        <v>2478</v>
      </c>
      <c r="P336" s="104"/>
      <c r="Q336" s="109">
        <v>44256.600717592592</v>
      </c>
    </row>
  </sheetData>
  <autoFilter ref="A4:Q4">
    <sortState ref="A5:Q336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6:B43">
    <cfRule type="duplicateValues" dxfId="280" priority="297"/>
  </conditionalFormatting>
  <conditionalFormatting sqref="B36:B43">
    <cfRule type="duplicateValues" dxfId="279" priority="296"/>
  </conditionalFormatting>
  <conditionalFormatting sqref="B36:B43">
    <cfRule type="duplicateValues" dxfId="278" priority="293"/>
    <cfRule type="duplicateValues" dxfId="277" priority="294"/>
    <cfRule type="duplicateValues" dxfId="276" priority="295"/>
  </conditionalFormatting>
  <conditionalFormatting sqref="B36:B43">
    <cfRule type="duplicateValues" dxfId="275" priority="291"/>
    <cfRule type="duplicateValues" dxfId="274" priority="292"/>
  </conditionalFormatting>
  <conditionalFormatting sqref="B36:B43">
    <cfRule type="duplicateValues" dxfId="273" priority="290"/>
  </conditionalFormatting>
  <conditionalFormatting sqref="B36:B43">
    <cfRule type="duplicateValues" dxfId="272" priority="288"/>
    <cfRule type="duplicateValues" dxfId="271" priority="289"/>
  </conditionalFormatting>
  <conditionalFormatting sqref="B36:B43">
    <cfRule type="duplicateValues" dxfId="270" priority="281"/>
  </conditionalFormatting>
  <conditionalFormatting sqref="B57:B59">
    <cfRule type="duplicateValues" dxfId="269" priority="261"/>
  </conditionalFormatting>
  <conditionalFormatting sqref="B57:B59">
    <cfRule type="duplicateValues" dxfId="268" priority="260"/>
  </conditionalFormatting>
  <conditionalFormatting sqref="B57:B59">
    <cfRule type="duplicateValues" dxfId="267" priority="257"/>
    <cfRule type="duplicateValues" dxfId="266" priority="258"/>
    <cfRule type="duplicateValues" dxfId="265" priority="259"/>
  </conditionalFormatting>
  <conditionalFormatting sqref="B57:B59">
    <cfRule type="duplicateValues" dxfId="264" priority="255"/>
    <cfRule type="duplicateValues" dxfId="263" priority="256"/>
  </conditionalFormatting>
  <conditionalFormatting sqref="B57:B59">
    <cfRule type="duplicateValues" dxfId="262" priority="254"/>
  </conditionalFormatting>
  <conditionalFormatting sqref="B57:B59">
    <cfRule type="duplicateValues" dxfId="261" priority="252"/>
    <cfRule type="duplicateValues" dxfId="260" priority="253"/>
  </conditionalFormatting>
  <conditionalFormatting sqref="B57:B59">
    <cfRule type="duplicateValues" dxfId="259" priority="245"/>
  </conditionalFormatting>
  <conditionalFormatting sqref="B57:B59">
    <cfRule type="duplicateValues" dxfId="258" priority="244"/>
  </conditionalFormatting>
  <conditionalFormatting sqref="B60:B77">
    <cfRule type="duplicateValues" dxfId="257" priority="243"/>
  </conditionalFormatting>
  <conditionalFormatting sqref="B60:B77">
    <cfRule type="duplicateValues" dxfId="256" priority="242"/>
  </conditionalFormatting>
  <conditionalFormatting sqref="B60:B77">
    <cfRule type="duplicateValues" dxfId="255" priority="239"/>
    <cfRule type="duplicateValues" dxfId="254" priority="240"/>
    <cfRule type="duplicateValues" dxfId="253" priority="241"/>
  </conditionalFormatting>
  <conditionalFormatting sqref="B60:B77">
    <cfRule type="duplicateValues" dxfId="252" priority="237"/>
    <cfRule type="duplicateValues" dxfId="251" priority="238"/>
  </conditionalFormatting>
  <conditionalFormatting sqref="B60:B77">
    <cfRule type="duplicateValues" dxfId="250" priority="236"/>
  </conditionalFormatting>
  <conditionalFormatting sqref="B60:B77">
    <cfRule type="duplicateValues" dxfId="249" priority="234"/>
    <cfRule type="duplicateValues" dxfId="248" priority="235"/>
  </conditionalFormatting>
  <conditionalFormatting sqref="B60:B77">
    <cfRule type="duplicateValues" dxfId="247" priority="227"/>
  </conditionalFormatting>
  <conditionalFormatting sqref="B60:B77">
    <cfRule type="duplicateValues" dxfId="246" priority="226"/>
  </conditionalFormatting>
  <conditionalFormatting sqref="B120:B139">
    <cfRule type="duplicateValues" dxfId="245" priority="381203"/>
  </conditionalFormatting>
  <conditionalFormatting sqref="B120:B139">
    <cfRule type="duplicateValues" dxfId="244" priority="381204"/>
    <cfRule type="duplicateValues" dxfId="243" priority="381205"/>
    <cfRule type="duplicateValues" dxfId="242" priority="381206"/>
  </conditionalFormatting>
  <conditionalFormatting sqref="B120:B139">
    <cfRule type="duplicateValues" dxfId="241" priority="381207"/>
    <cfRule type="duplicateValues" dxfId="240" priority="381208"/>
  </conditionalFormatting>
  <conditionalFormatting sqref="B5">
    <cfRule type="duplicateValues" dxfId="239" priority="381370"/>
  </conditionalFormatting>
  <conditionalFormatting sqref="B5">
    <cfRule type="duplicateValues" dxfId="238" priority="381372"/>
    <cfRule type="duplicateValues" dxfId="237" priority="381373"/>
    <cfRule type="duplicateValues" dxfId="236" priority="381374"/>
  </conditionalFormatting>
  <conditionalFormatting sqref="B5">
    <cfRule type="duplicateValues" dxfId="235" priority="381375"/>
    <cfRule type="duplicateValues" dxfId="234" priority="381376"/>
  </conditionalFormatting>
  <conditionalFormatting sqref="B337:B1048576 B1:B4">
    <cfRule type="duplicateValues" dxfId="233" priority="381383"/>
  </conditionalFormatting>
  <conditionalFormatting sqref="B337:B1048576">
    <cfRule type="duplicateValues" dxfId="232" priority="381386"/>
  </conditionalFormatting>
  <conditionalFormatting sqref="B337:B1048576 B1:B4">
    <cfRule type="duplicateValues" dxfId="231" priority="381388"/>
    <cfRule type="duplicateValues" dxfId="230" priority="381389"/>
    <cfRule type="duplicateValues" dxfId="229" priority="381390"/>
  </conditionalFormatting>
  <conditionalFormatting sqref="B337:B1048576 B1:B4">
    <cfRule type="duplicateValues" dxfId="228" priority="381397"/>
    <cfRule type="duplicateValues" dxfId="227" priority="381398"/>
  </conditionalFormatting>
  <conditionalFormatting sqref="B337:B1048576">
    <cfRule type="duplicateValues" dxfId="226" priority="381403"/>
    <cfRule type="duplicateValues" dxfId="225" priority="381404"/>
    <cfRule type="duplicateValues" dxfId="224" priority="381405"/>
  </conditionalFormatting>
  <conditionalFormatting sqref="B337:B1048576">
    <cfRule type="duplicateValues" dxfId="223" priority="381409"/>
    <cfRule type="duplicateValues" dxfId="222" priority="381410"/>
  </conditionalFormatting>
  <conditionalFormatting sqref="B337:B1048576 B1:B35">
    <cfRule type="duplicateValues" dxfId="221" priority="381423"/>
  </conditionalFormatting>
  <conditionalFormatting sqref="B337:B1048576 B1:B43">
    <cfRule type="duplicateValues" dxfId="220" priority="381426"/>
  </conditionalFormatting>
  <conditionalFormatting sqref="B337:B1048576 B1:B139">
    <cfRule type="duplicateValues" dxfId="219" priority="381430"/>
  </conditionalFormatting>
  <conditionalFormatting sqref="B140">
    <cfRule type="duplicateValues" dxfId="218" priority="178"/>
  </conditionalFormatting>
  <conditionalFormatting sqref="B140">
    <cfRule type="duplicateValues" dxfId="217" priority="175"/>
    <cfRule type="duplicateValues" dxfId="216" priority="176"/>
    <cfRule type="duplicateValues" dxfId="215" priority="177"/>
  </conditionalFormatting>
  <conditionalFormatting sqref="B140">
    <cfRule type="duplicateValues" dxfId="214" priority="173"/>
    <cfRule type="duplicateValues" dxfId="213" priority="174"/>
  </conditionalFormatting>
  <conditionalFormatting sqref="B140">
    <cfRule type="duplicateValues" dxfId="212" priority="172"/>
  </conditionalFormatting>
  <conditionalFormatting sqref="B141 B143 B145">
    <cfRule type="duplicateValues" dxfId="211" priority="162"/>
  </conditionalFormatting>
  <conditionalFormatting sqref="B141 B143 B145">
    <cfRule type="duplicateValues" dxfId="210" priority="159"/>
    <cfRule type="duplicateValues" dxfId="209" priority="160"/>
    <cfRule type="duplicateValues" dxfId="208" priority="161"/>
  </conditionalFormatting>
  <conditionalFormatting sqref="B141 B143 B145">
    <cfRule type="duplicateValues" dxfId="207" priority="157"/>
    <cfRule type="duplicateValues" dxfId="206" priority="158"/>
  </conditionalFormatting>
  <conditionalFormatting sqref="B141">
    <cfRule type="duplicateValues" dxfId="205" priority="156"/>
  </conditionalFormatting>
  <conditionalFormatting sqref="B142 B144">
    <cfRule type="duplicateValues" dxfId="204" priority="155"/>
  </conditionalFormatting>
  <conditionalFormatting sqref="B142 B144">
    <cfRule type="duplicateValues" dxfId="203" priority="152"/>
    <cfRule type="duplicateValues" dxfId="202" priority="153"/>
    <cfRule type="duplicateValues" dxfId="201" priority="154"/>
  </conditionalFormatting>
  <conditionalFormatting sqref="B142 B144">
    <cfRule type="duplicateValues" dxfId="200" priority="150"/>
    <cfRule type="duplicateValues" dxfId="199" priority="151"/>
  </conditionalFormatting>
  <conditionalFormatting sqref="B142">
    <cfRule type="duplicateValues" dxfId="198" priority="149"/>
  </conditionalFormatting>
  <conditionalFormatting sqref="B337:B1048576 B1:B177">
    <cfRule type="duplicateValues" dxfId="197" priority="120"/>
  </conditionalFormatting>
  <conditionalFormatting sqref="B6:B12">
    <cfRule type="duplicateValues" dxfId="196" priority="381437"/>
  </conditionalFormatting>
  <conditionalFormatting sqref="B6:B12">
    <cfRule type="duplicateValues" dxfId="195" priority="381441"/>
    <cfRule type="duplicateValues" dxfId="194" priority="381442"/>
    <cfRule type="duplicateValues" dxfId="193" priority="381443"/>
  </conditionalFormatting>
  <conditionalFormatting sqref="B6:B12">
    <cfRule type="duplicateValues" dxfId="192" priority="381447"/>
    <cfRule type="duplicateValues" dxfId="191" priority="381448"/>
  </conditionalFormatting>
  <conditionalFormatting sqref="B44:B56">
    <cfRule type="duplicateValues" dxfId="190" priority="381587"/>
  </conditionalFormatting>
  <conditionalFormatting sqref="B44:B56">
    <cfRule type="duplicateValues" dxfId="189" priority="381589"/>
    <cfRule type="duplicateValues" dxfId="188" priority="381590"/>
    <cfRule type="duplicateValues" dxfId="187" priority="381591"/>
  </conditionalFormatting>
  <conditionalFormatting sqref="B44:B56">
    <cfRule type="duplicateValues" dxfId="186" priority="381595"/>
    <cfRule type="duplicateValues" dxfId="185" priority="381596"/>
  </conditionalFormatting>
  <conditionalFormatting sqref="B106:B119">
    <cfRule type="duplicateValues" dxfId="184" priority="381791"/>
  </conditionalFormatting>
  <conditionalFormatting sqref="B106:B119">
    <cfRule type="duplicateValues" dxfId="183" priority="381793"/>
    <cfRule type="duplicateValues" dxfId="182" priority="381794"/>
    <cfRule type="duplicateValues" dxfId="181" priority="381795"/>
  </conditionalFormatting>
  <conditionalFormatting sqref="B106:B119">
    <cfRule type="duplicateValues" dxfId="180" priority="381799"/>
    <cfRule type="duplicateValues" dxfId="179" priority="381800"/>
  </conditionalFormatting>
  <conditionalFormatting sqref="B146:B156">
    <cfRule type="duplicateValues" dxfId="178" priority="381840"/>
  </conditionalFormatting>
  <conditionalFormatting sqref="B146:B156">
    <cfRule type="duplicateValues" dxfId="177" priority="381842"/>
    <cfRule type="duplicateValues" dxfId="176" priority="381843"/>
    <cfRule type="duplicateValues" dxfId="175" priority="381844"/>
  </conditionalFormatting>
  <conditionalFormatting sqref="B146:B156">
    <cfRule type="duplicateValues" dxfId="174" priority="381848"/>
    <cfRule type="duplicateValues" dxfId="173" priority="381849"/>
  </conditionalFormatting>
  <conditionalFormatting sqref="B178:B185">
    <cfRule type="duplicateValues" dxfId="172" priority="118"/>
  </conditionalFormatting>
  <conditionalFormatting sqref="B178:B185">
    <cfRule type="duplicateValues" dxfId="171" priority="114"/>
  </conditionalFormatting>
  <conditionalFormatting sqref="B178:B185">
    <cfRule type="duplicateValues" dxfId="170" priority="111"/>
    <cfRule type="duplicateValues" dxfId="169" priority="112"/>
    <cfRule type="duplicateValues" dxfId="168" priority="113"/>
  </conditionalFormatting>
  <conditionalFormatting sqref="B178:B185">
    <cfRule type="duplicateValues" dxfId="167" priority="109"/>
    <cfRule type="duplicateValues" dxfId="166" priority="110"/>
  </conditionalFormatting>
  <conditionalFormatting sqref="B78:B105">
    <cfRule type="duplicateValues" dxfId="165" priority="381957"/>
  </conditionalFormatting>
  <conditionalFormatting sqref="B78:B105">
    <cfRule type="duplicateValues" dxfId="164" priority="381959"/>
    <cfRule type="duplicateValues" dxfId="163" priority="381960"/>
    <cfRule type="duplicateValues" dxfId="162" priority="381961"/>
  </conditionalFormatting>
  <conditionalFormatting sqref="B78:B105">
    <cfRule type="duplicateValues" dxfId="161" priority="381965"/>
    <cfRule type="duplicateValues" dxfId="160" priority="381966"/>
  </conditionalFormatting>
  <conditionalFormatting sqref="B337:B1048576 B1:B203">
    <cfRule type="duplicateValues" dxfId="159" priority="94"/>
    <cfRule type="duplicateValues" dxfId="158" priority="95"/>
  </conditionalFormatting>
  <conditionalFormatting sqref="B204:B218">
    <cfRule type="duplicateValues" dxfId="157" priority="92"/>
  </conditionalFormatting>
  <conditionalFormatting sqref="B204:B218">
    <cfRule type="duplicateValues" dxfId="156" priority="87"/>
    <cfRule type="duplicateValues" dxfId="155" priority="88"/>
    <cfRule type="duplicateValues" dxfId="154" priority="89"/>
  </conditionalFormatting>
  <conditionalFormatting sqref="B204:B218">
    <cfRule type="duplicateValues" dxfId="153" priority="85"/>
    <cfRule type="duplicateValues" dxfId="152" priority="86"/>
  </conditionalFormatting>
  <conditionalFormatting sqref="B204:B218">
    <cfRule type="duplicateValues" dxfId="151" priority="83"/>
    <cfRule type="duplicateValues" dxfId="150" priority="84"/>
  </conditionalFormatting>
  <conditionalFormatting sqref="B253:B262">
    <cfRule type="duplicateValues" dxfId="149" priority="73"/>
  </conditionalFormatting>
  <conditionalFormatting sqref="B253:B262">
    <cfRule type="duplicateValues" dxfId="148" priority="70"/>
    <cfRule type="duplicateValues" dxfId="147" priority="71"/>
    <cfRule type="duplicateValues" dxfId="146" priority="72"/>
  </conditionalFormatting>
  <conditionalFormatting sqref="B253:B262">
    <cfRule type="duplicateValues" dxfId="145" priority="68"/>
    <cfRule type="duplicateValues" dxfId="144" priority="69"/>
  </conditionalFormatting>
  <conditionalFormatting sqref="B253:B262">
    <cfRule type="duplicateValues" dxfId="143" priority="66"/>
    <cfRule type="duplicateValues" dxfId="142" priority="67"/>
  </conditionalFormatting>
  <conditionalFormatting sqref="B337:B1048576 B1:B262">
    <cfRule type="duplicateValues" dxfId="141" priority="64"/>
    <cfRule type="duplicateValues" dxfId="140" priority="65"/>
  </conditionalFormatting>
  <conditionalFormatting sqref="B186:B203">
    <cfRule type="duplicateValues" dxfId="139" priority="382097"/>
  </conditionalFormatting>
  <conditionalFormatting sqref="B186:B203">
    <cfRule type="duplicateValues" dxfId="138" priority="382099"/>
    <cfRule type="duplicateValues" dxfId="137" priority="382100"/>
    <cfRule type="duplicateValues" dxfId="136" priority="382101"/>
  </conditionalFormatting>
  <conditionalFormatting sqref="B186:B203">
    <cfRule type="duplicateValues" dxfId="135" priority="382105"/>
    <cfRule type="duplicateValues" dxfId="134" priority="382106"/>
  </conditionalFormatting>
  <conditionalFormatting sqref="B219:B252">
    <cfRule type="duplicateValues" dxfId="133" priority="382119"/>
  </conditionalFormatting>
  <conditionalFormatting sqref="B219:B252">
    <cfRule type="duplicateValues" dxfId="132" priority="382121"/>
    <cfRule type="duplicateValues" dxfId="131" priority="382122"/>
    <cfRule type="duplicateValues" dxfId="130" priority="382123"/>
  </conditionalFormatting>
  <conditionalFormatting sqref="B219:B252">
    <cfRule type="duplicateValues" dxfId="129" priority="382127"/>
    <cfRule type="duplicateValues" dxfId="128" priority="382128"/>
  </conditionalFormatting>
  <conditionalFormatting sqref="B263:B278">
    <cfRule type="duplicateValues" dxfId="127" priority="62"/>
  </conditionalFormatting>
  <conditionalFormatting sqref="B263:B278">
    <cfRule type="duplicateValues" dxfId="126" priority="59"/>
    <cfRule type="duplicateValues" dxfId="125" priority="60"/>
    <cfRule type="duplicateValues" dxfId="124" priority="61"/>
  </conditionalFormatting>
  <conditionalFormatting sqref="B263:B278">
    <cfRule type="duplicateValues" dxfId="123" priority="57"/>
    <cfRule type="duplicateValues" dxfId="122" priority="58"/>
  </conditionalFormatting>
  <conditionalFormatting sqref="B263:B278">
    <cfRule type="duplicateValues" dxfId="121" priority="55"/>
    <cfRule type="duplicateValues" dxfId="120" priority="56"/>
  </conditionalFormatting>
  <conditionalFormatting sqref="B263:B278">
    <cfRule type="duplicateValues" dxfId="119" priority="53"/>
    <cfRule type="duplicateValues" dxfId="118" priority="54"/>
  </conditionalFormatting>
  <conditionalFormatting sqref="B13:B35">
    <cfRule type="duplicateValues" dxfId="117" priority="382171"/>
  </conditionalFormatting>
  <conditionalFormatting sqref="B13:B35">
    <cfRule type="duplicateValues" dxfId="116" priority="382173"/>
    <cfRule type="duplicateValues" dxfId="115" priority="382174"/>
    <cfRule type="duplicateValues" dxfId="114" priority="382175"/>
  </conditionalFormatting>
  <conditionalFormatting sqref="B13:B35">
    <cfRule type="duplicateValues" dxfId="113" priority="382179"/>
    <cfRule type="duplicateValues" dxfId="112" priority="382180"/>
  </conditionalFormatting>
  <conditionalFormatting sqref="B157:B177">
    <cfRule type="duplicateValues" dxfId="111" priority="382192"/>
  </conditionalFormatting>
  <conditionalFormatting sqref="B157:B177">
    <cfRule type="duplicateValues" dxfId="110" priority="382194"/>
    <cfRule type="duplicateValues" dxfId="109" priority="382195"/>
    <cfRule type="duplicateValues" dxfId="108" priority="382196"/>
  </conditionalFormatting>
  <conditionalFormatting sqref="B157:B177">
    <cfRule type="duplicateValues" dxfId="107" priority="382200"/>
    <cfRule type="duplicateValues" dxfId="106" priority="382201"/>
  </conditionalFormatting>
  <conditionalFormatting sqref="B279:B328">
    <cfRule type="duplicateValues" dxfId="105" priority="40"/>
  </conditionalFormatting>
  <conditionalFormatting sqref="B279:B328">
    <cfRule type="duplicateValues" dxfId="104" priority="37"/>
    <cfRule type="duplicateValues" dxfId="103" priority="38"/>
    <cfRule type="duplicateValues" dxfId="102" priority="39"/>
  </conditionalFormatting>
  <conditionalFormatting sqref="B279:B328">
    <cfRule type="duplicateValues" dxfId="101" priority="35"/>
    <cfRule type="duplicateValues" dxfId="100" priority="36"/>
  </conditionalFormatting>
  <conditionalFormatting sqref="B279:B328">
    <cfRule type="duplicateValues" dxfId="99" priority="33"/>
    <cfRule type="duplicateValues" dxfId="98" priority="34"/>
  </conditionalFormatting>
  <conditionalFormatting sqref="B279:B328">
    <cfRule type="duplicateValues" dxfId="97" priority="31"/>
    <cfRule type="duplicateValues" dxfId="96" priority="32"/>
  </conditionalFormatting>
  <conditionalFormatting sqref="B329:B330">
    <cfRule type="duplicateValues" dxfId="95" priority="30"/>
  </conditionalFormatting>
  <conditionalFormatting sqref="B329:B330">
    <cfRule type="duplicateValues" dxfId="94" priority="27"/>
    <cfRule type="duplicateValues" dxfId="93" priority="28"/>
    <cfRule type="duplicateValues" dxfId="92" priority="29"/>
  </conditionalFormatting>
  <conditionalFormatting sqref="B329:B330">
    <cfRule type="duplicateValues" dxfId="91" priority="25"/>
    <cfRule type="duplicateValues" dxfId="90" priority="26"/>
  </conditionalFormatting>
  <conditionalFormatting sqref="B329:B330">
    <cfRule type="duplicateValues" dxfId="89" priority="23"/>
    <cfRule type="duplicateValues" dxfId="88" priority="24"/>
  </conditionalFormatting>
  <conditionalFormatting sqref="B329:B330">
    <cfRule type="duplicateValues" dxfId="87" priority="21"/>
    <cfRule type="duplicateValues" dxfId="86" priority="22"/>
  </conditionalFormatting>
  <conditionalFormatting sqref="B331:B334">
    <cfRule type="duplicateValues" dxfId="85" priority="20"/>
  </conditionalFormatting>
  <conditionalFormatting sqref="B331:B334">
    <cfRule type="duplicateValues" dxfId="84" priority="17"/>
    <cfRule type="duplicateValues" dxfId="83" priority="18"/>
    <cfRule type="duplicateValues" dxfId="82" priority="19"/>
  </conditionalFormatting>
  <conditionalFormatting sqref="B331:B334">
    <cfRule type="duplicateValues" dxfId="81" priority="15"/>
    <cfRule type="duplicateValues" dxfId="80" priority="16"/>
  </conditionalFormatting>
  <conditionalFormatting sqref="B331:B334">
    <cfRule type="duplicateValues" dxfId="79" priority="13"/>
    <cfRule type="duplicateValues" dxfId="78" priority="14"/>
  </conditionalFormatting>
  <conditionalFormatting sqref="B331:B334">
    <cfRule type="duplicateValues" dxfId="77" priority="11"/>
    <cfRule type="duplicateValues" dxfId="76" priority="12"/>
  </conditionalFormatting>
  <conditionalFormatting sqref="B335:B336">
    <cfRule type="duplicateValues" dxfId="75" priority="10"/>
  </conditionalFormatting>
  <conditionalFormatting sqref="B335:B336">
    <cfRule type="duplicateValues" dxfId="74" priority="7"/>
    <cfRule type="duplicateValues" dxfId="73" priority="8"/>
    <cfRule type="duplicateValues" dxfId="72" priority="9"/>
  </conditionalFormatting>
  <conditionalFormatting sqref="B335:B336">
    <cfRule type="duplicateValues" dxfId="71" priority="5"/>
    <cfRule type="duplicateValues" dxfId="70" priority="6"/>
  </conditionalFormatting>
  <conditionalFormatting sqref="B335:B336">
    <cfRule type="duplicateValues" dxfId="69" priority="3"/>
    <cfRule type="duplicateValues" dxfId="68" priority="4"/>
  </conditionalFormatting>
  <conditionalFormatting sqref="B335:B336">
    <cfRule type="duplicateValues" dxfId="67" priority="1"/>
    <cfRule type="duplicateValues" dxfId="66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2" t="s">
        <v>0</v>
      </c>
      <c r="B1" s="14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44" t="s">
        <v>8</v>
      </c>
      <c r="B9" s="14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46" t="s">
        <v>9</v>
      </c>
      <c r="B14" s="14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zoomScale="80" zoomScaleNormal="80" workbookViewId="0">
      <selection sqref="A1:E237"/>
    </sheetView>
  </sheetViews>
  <sheetFormatPr baseColWidth="10" defaultColWidth="52.7109375" defaultRowHeight="15" x14ac:dyDescent="0.25"/>
  <cols>
    <col min="1" max="1" width="27.140625" style="105" bestFit="1" customWidth="1"/>
    <col min="2" max="2" width="18.28515625" style="107" bestFit="1" customWidth="1"/>
    <col min="3" max="3" width="88.85546875" style="105" customWidth="1"/>
    <col min="4" max="4" width="45" style="105" customWidth="1"/>
    <col min="5" max="5" width="23.28515625" style="105" customWidth="1"/>
    <col min="6" max="6" width="18" style="105" customWidth="1"/>
    <col min="7" max="16384" width="52.7109375" style="105"/>
  </cols>
  <sheetData>
    <row r="1" spans="1:5" ht="22.5" customHeight="1" x14ac:dyDescent="0.25">
      <c r="A1" s="118" t="s">
        <v>2158</v>
      </c>
      <c r="B1" s="119"/>
      <c r="C1" s="119"/>
      <c r="D1" s="119"/>
      <c r="E1" s="120"/>
    </row>
    <row r="2" spans="1:5" ht="25.5" customHeight="1" x14ac:dyDescent="0.25">
      <c r="A2" s="115" t="s">
        <v>2474</v>
      </c>
      <c r="B2" s="116"/>
      <c r="C2" s="116"/>
      <c r="D2" s="116"/>
      <c r="E2" s="117"/>
    </row>
    <row r="3" spans="1:5" ht="18" x14ac:dyDescent="0.25">
      <c r="A3" s="148"/>
      <c r="B3" s="149"/>
      <c r="C3" s="149"/>
      <c r="D3" s="149"/>
      <c r="E3" s="165"/>
    </row>
    <row r="4" spans="1:5" ht="18.75" thickBot="1" x14ac:dyDescent="0.3">
      <c r="A4" s="162" t="s">
        <v>2423</v>
      </c>
      <c r="B4" s="164">
        <v>44256.25</v>
      </c>
      <c r="C4" s="149"/>
      <c r="D4" s="149"/>
      <c r="E4" s="166"/>
    </row>
    <row r="5" spans="1:5" ht="18.75" thickBot="1" x14ac:dyDescent="0.3">
      <c r="A5" s="162" t="s">
        <v>2424</v>
      </c>
      <c r="B5" s="164">
        <v>44256.708333333336</v>
      </c>
      <c r="C5" s="163"/>
      <c r="D5" s="149"/>
      <c r="E5" s="166"/>
    </row>
    <row r="6" spans="1:5" ht="18" x14ac:dyDescent="0.25">
      <c r="A6" s="148"/>
      <c r="B6" s="149"/>
      <c r="C6" s="149"/>
      <c r="D6" s="149"/>
      <c r="E6" s="168"/>
    </row>
    <row r="7" spans="1:5" ht="18" customHeight="1" x14ac:dyDescent="0.25">
      <c r="A7" s="121" t="s">
        <v>2425</v>
      </c>
      <c r="B7" s="122"/>
      <c r="C7" s="122"/>
      <c r="D7" s="122"/>
      <c r="E7" s="123"/>
    </row>
    <row r="8" spans="1:5" ht="18" x14ac:dyDescent="0.25">
      <c r="A8" s="150" t="s">
        <v>15</v>
      </c>
      <c r="B8" s="150" t="s">
        <v>2426</v>
      </c>
      <c r="C8" s="151" t="s">
        <v>46</v>
      </c>
      <c r="D8" s="167" t="s">
        <v>2432</v>
      </c>
      <c r="E8" s="167" t="s">
        <v>2427</v>
      </c>
    </row>
    <row r="9" spans="1:5" ht="18" x14ac:dyDescent="0.25">
      <c r="A9" s="157" t="s">
        <v>1278</v>
      </c>
      <c r="B9" s="152">
        <v>882</v>
      </c>
      <c r="C9" s="152" t="s">
        <v>1800</v>
      </c>
      <c r="D9" s="172" t="s">
        <v>2509</v>
      </c>
      <c r="E9" s="159">
        <v>335806003</v>
      </c>
    </row>
    <row r="10" spans="1:5" ht="18" x14ac:dyDescent="0.25">
      <c r="A10" s="157" t="s">
        <v>1278</v>
      </c>
      <c r="B10" s="152">
        <v>151</v>
      </c>
      <c r="C10" s="152" t="s">
        <v>1386</v>
      </c>
      <c r="D10" s="172" t="s">
        <v>2509</v>
      </c>
      <c r="E10" s="159">
        <v>335806040</v>
      </c>
    </row>
    <row r="11" spans="1:5" ht="18" x14ac:dyDescent="0.25">
      <c r="A11" s="157" t="s">
        <v>1278</v>
      </c>
      <c r="B11" s="152">
        <v>878</v>
      </c>
      <c r="C11" s="152" t="s">
        <v>2166</v>
      </c>
      <c r="D11" s="172" t="s">
        <v>2509</v>
      </c>
      <c r="E11" s="159">
        <v>335806244</v>
      </c>
    </row>
    <row r="12" spans="1:5" ht="18" x14ac:dyDescent="0.25">
      <c r="A12" s="157" t="s">
        <v>1278</v>
      </c>
      <c r="B12" s="152">
        <v>903</v>
      </c>
      <c r="C12" s="152" t="s">
        <v>1815</v>
      </c>
      <c r="D12" s="172" t="s">
        <v>2509</v>
      </c>
      <c r="E12" s="159">
        <v>335805924</v>
      </c>
    </row>
    <row r="13" spans="1:5" ht="18" x14ac:dyDescent="0.25">
      <c r="A13" s="157" t="s">
        <v>1278</v>
      </c>
      <c r="B13" s="152">
        <v>144</v>
      </c>
      <c r="C13" s="152" t="s">
        <v>1383</v>
      </c>
      <c r="D13" s="172" t="s">
        <v>2509</v>
      </c>
      <c r="E13" s="159">
        <v>335805975</v>
      </c>
    </row>
    <row r="14" spans="1:5" ht="18" x14ac:dyDescent="0.25">
      <c r="A14" s="157" t="s">
        <v>1276</v>
      </c>
      <c r="B14" s="152">
        <v>121</v>
      </c>
      <c r="C14" s="152" t="s">
        <v>1372</v>
      </c>
      <c r="D14" s="172" t="s">
        <v>2509</v>
      </c>
      <c r="E14" s="159">
        <v>335805980</v>
      </c>
    </row>
    <row r="15" spans="1:5" ht="18" x14ac:dyDescent="0.25">
      <c r="A15" s="157" t="s">
        <v>1276</v>
      </c>
      <c r="B15" s="152">
        <v>609</v>
      </c>
      <c r="C15" s="152" t="s">
        <v>1625</v>
      </c>
      <c r="D15" s="172" t="s">
        <v>2509</v>
      </c>
      <c r="E15" s="159">
        <v>335806022</v>
      </c>
    </row>
    <row r="16" spans="1:5" ht="18" x14ac:dyDescent="0.25">
      <c r="A16" s="157" t="s">
        <v>1277</v>
      </c>
      <c r="B16" s="152">
        <v>767</v>
      </c>
      <c r="C16" s="152" t="s">
        <v>2358</v>
      </c>
      <c r="D16" s="172" t="s">
        <v>2509</v>
      </c>
      <c r="E16" s="159">
        <v>335806032</v>
      </c>
    </row>
    <row r="17" spans="1:5" ht="18" x14ac:dyDescent="0.25">
      <c r="A17" s="157" t="s">
        <v>1278</v>
      </c>
      <c r="B17" s="152">
        <v>720</v>
      </c>
      <c r="C17" s="152" t="s">
        <v>1673</v>
      </c>
      <c r="D17" s="172" t="s">
        <v>2509</v>
      </c>
      <c r="E17" s="159">
        <v>335806037</v>
      </c>
    </row>
    <row r="18" spans="1:5" ht="18" x14ac:dyDescent="0.25">
      <c r="A18" s="157" t="s">
        <v>1278</v>
      </c>
      <c r="B18" s="152">
        <v>181</v>
      </c>
      <c r="C18" s="152" t="s">
        <v>1401</v>
      </c>
      <c r="D18" s="172" t="s">
        <v>2509</v>
      </c>
      <c r="E18" s="159">
        <v>335806038</v>
      </c>
    </row>
    <row r="19" spans="1:5" ht="18" x14ac:dyDescent="0.25">
      <c r="A19" s="157" t="s">
        <v>1278</v>
      </c>
      <c r="B19" s="152">
        <v>731</v>
      </c>
      <c r="C19" s="152" t="s">
        <v>1684</v>
      </c>
      <c r="D19" s="172" t="s">
        <v>2509</v>
      </c>
      <c r="E19" s="159">
        <v>335806062</v>
      </c>
    </row>
    <row r="20" spans="1:5" ht="18" x14ac:dyDescent="0.25">
      <c r="A20" s="157" t="s">
        <v>1276</v>
      </c>
      <c r="B20" s="152">
        <v>830</v>
      </c>
      <c r="C20" s="152" t="s">
        <v>1759</v>
      </c>
      <c r="D20" s="172" t="s">
        <v>2509</v>
      </c>
      <c r="E20" s="173">
        <v>335806083</v>
      </c>
    </row>
    <row r="21" spans="1:5" ht="18" x14ac:dyDescent="0.25">
      <c r="A21" s="157" t="s">
        <v>1275</v>
      </c>
      <c r="B21" s="152">
        <v>415</v>
      </c>
      <c r="C21" s="152" t="s">
        <v>1507</v>
      </c>
      <c r="D21" s="172" t="s">
        <v>2509</v>
      </c>
      <c r="E21" s="173">
        <v>335806086</v>
      </c>
    </row>
    <row r="22" spans="1:5" ht="18" x14ac:dyDescent="0.25">
      <c r="A22" s="157" t="s">
        <v>1275</v>
      </c>
      <c r="B22" s="152">
        <v>125</v>
      </c>
      <c r="C22" s="152" t="s">
        <v>1373</v>
      </c>
      <c r="D22" s="172" t="s">
        <v>2509</v>
      </c>
      <c r="E22" s="159">
        <v>335805683</v>
      </c>
    </row>
    <row r="23" spans="1:5" ht="18" x14ac:dyDescent="0.25">
      <c r="A23" s="157" t="s">
        <v>1275</v>
      </c>
      <c r="B23" s="152">
        <v>629</v>
      </c>
      <c r="C23" s="152" t="s">
        <v>1641</v>
      </c>
      <c r="D23" s="172" t="s">
        <v>2509</v>
      </c>
      <c r="E23" s="159">
        <v>335805801</v>
      </c>
    </row>
    <row r="24" spans="1:5" ht="18" x14ac:dyDescent="0.25">
      <c r="A24" s="157" t="s">
        <v>1275</v>
      </c>
      <c r="B24" s="152">
        <v>267</v>
      </c>
      <c r="C24" s="152" t="s">
        <v>1444</v>
      </c>
      <c r="D24" s="172" t="s">
        <v>2509</v>
      </c>
      <c r="E24" s="159">
        <v>335805834</v>
      </c>
    </row>
    <row r="25" spans="1:5" ht="18" x14ac:dyDescent="0.25">
      <c r="A25" s="157" t="s">
        <v>1277</v>
      </c>
      <c r="B25" s="152">
        <v>6</v>
      </c>
      <c r="C25" s="152" t="s">
        <v>2010</v>
      </c>
      <c r="D25" s="172" t="s">
        <v>2509</v>
      </c>
      <c r="E25" s="159">
        <v>335805856</v>
      </c>
    </row>
    <row r="26" spans="1:5" ht="18" x14ac:dyDescent="0.25">
      <c r="A26" s="157" t="s">
        <v>1275</v>
      </c>
      <c r="B26" s="152">
        <v>911</v>
      </c>
      <c r="C26" s="152" t="s">
        <v>1823</v>
      </c>
      <c r="D26" s="172" t="s">
        <v>2509</v>
      </c>
      <c r="E26" s="159">
        <v>335805877</v>
      </c>
    </row>
    <row r="27" spans="1:5" ht="18" x14ac:dyDescent="0.25">
      <c r="A27" s="157" t="s">
        <v>1278</v>
      </c>
      <c r="B27" s="152">
        <v>142</v>
      </c>
      <c r="C27" s="152" t="s">
        <v>1381</v>
      </c>
      <c r="D27" s="172" t="s">
        <v>2509</v>
      </c>
      <c r="E27" s="159">
        <v>335805881</v>
      </c>
    </row>
    <row r="28" spans="1:5" ht="18" x14ac:dyDescent="0.25">
      <c r="A28" s="157" t="s">
        <v>1275</v>
      </c>
      <c r="B28" s="152">
        <v>314</v>
      </c>
      <c r="C28" s="152" t="s">
        <v>1470</v>
      </c>
      <c r="D28" s="172" t="s">
        <v>2509</v>
      </c>
      <c r="E28" s="159">
        <v>335805885</v>
      </c>
    </row>
    <row r="29" spans="1:5" ht="18" x14ac:dyDescent="0.25">
      <c r="A29" s="157" t="s">
        <v>1278</v>
      </c>
      <c r="B29" s="152">
        <v>774</v>
      </c>
      <c r="C29" s="152" t="s">
        <v>1719</v>
      </c>
      <c r="D29" s="172" t="s">
        <v>2509</v>
      </c>
      <c r="E29" s="159">
        <v>335805893</v>
      </c>
    </row>
    <row r="30" spans="1:5" ht="18" x14ac:dyDescent="0.25">
      <c r="A30" s="157" t="s">
        <v>1276</v>
      </c>
      <c r="B30" s="152">
        <v>111</v>
      </c>
      <c r="C30" s="152" t="s">
        <v>1366</v>
      </c>
      <c r="D30" s="172" t="s">
        <v>2509</v>
      </c>
      <c r="E30" s="159">
        <v>335805970</v>
      </c>
    </row>
    <row r="31" spans="1:5" ht="18" x14ac:dyDescent="0.25">
      <c r="A31" s="157" t="s">
        <v>1276</v>
      </c>
      <c r="B31" s="152">
        <v>844</v>
      </c>
      <c r="C31" s="152" t="s">
        <v>1771</v>
      </c>
      <c r="D31" s="172" t="s">
        <v>2509</v>
      </c>
      <c r="E31" s="159">
        <v>335806017</v>
      </c>
    </row>
    <row r="32" spans="1:5" ht="18" x14ac:dyDescent="0.25">
      <c r="A32" s="157" t="s">
        <v>1278</v>
      </c>
      <c r="B32" s="152">
        <v>315</v>
      </c>
      <c r="C32" s="152" t="s">
        <v>1471</v>
      </c>
      <c r="D32" s="172" t="s">
        <v>2509</v>
      </c>
      <c r="E32" s="159">
        <v>335805956</v>
      </c>
    </row>
    <row r="33" spans="1:5" ht="18" x14ac:dyDescent="0.25">
      <c r="A33" s="157" t="s">
        <v>1277</v>
      </c>
      <c r="B33" s="152">
        <v>871</v>
      </c>
      <c r="C33" s="152" t="s">
        <v>2202</v>
      </c>
      <c r="D33" s="172" t="s">
        <v>2509</v>
      </c>
      <c r="E33" s="159">
        <v>335805964</v>
      </c>
    </row>
    <row r="34" spans="1:5" ht="18" x14ac:dyDescent="0.25">
      <c r="A34" s="157" t="s">
        <v>1278</v>
      </c>
      <c r="B34" s="152">
        <v>228</v>
      </c>
      <c r="C34" s="152" t="s">
        <v>1424</v>
      </c>
      <c r="D34" s="172" t="s">
        <v>2509</v>
      </c>
      <c r="E34" s="159">
        <v>335806073</v>
      </c>
    </row>
    <row r="35" spans="1:5" ht="18" x14ac:dyDescent="0.25">
      <c r="A35" s="157" t="s">
        <v>1278</v>
      </c>
      <c r="B35" s="152">
        <v>689</v>
      </c>
      <c r="C35" s="152" t="s">
        <v>1996</v>
      </c>
      <c r="D35" s="172" t="s">
        <v>2509</v>
      </c>
      <c r="E35" s="159">
        <v>335805919</v>
      </c>
    </row>
    <row r="36" spans="1:5" ht="18" x14ac:dyDescent="0.25">
      <c r="A36" s="157" t="s">
        <v>1277</v>
      </c>
      <c r="B36" s="152">
        <v>249</v>
      </c>
      <c r="C36" s="152" t="s">
        <v>1437</v>
      </c>
      <c r="D36" s="172" t="s">
        <v>2509</v>
      </c>
      <c r="E36" s="159">
        <v>335805578</v>
      </c>
    </row>
    <row r="37" spans="1:5" ht="18" x14ac:dyDescent="0.25">
      <c r="A37" s="157" t="e">
        <v>#N/A</v>
      </c>
      <c r="B37" s="152">
        <v>582</v>
      </c>
      <c r="C37" s="152" t="e">
        <v>#N/A</v>
      </c>
      <c r="D37" s="172" t="s">
        <v>2509</v>
      </c>
      <c r="E37" s="159">
        <v>335805682</v>
      </c>
    </row>
    <row r="38" spans="1:5" ht="18" x14ac:dyDescent="0.25">
      <c r="A38" s="157" t="s">
        <v>1276</v>
      </c>
      <c r="B38" s="152">
        <v>429</v>
      </c>
      <c r="C38" s="152" t="s">
        <v>1517</v>
      </c>
      <c r="D38" s="172" t="s">
        <v>2509</v>
      </c>
      <c r="E38" s="159">
        <v>335805684</v>
      </c>
    </row>
    <row r="39" spans="1:5" ht="18" x14ac:dyDescent="0.25">
      <c r="A39" s="157" t="s">
        <v>1276</v>
      </c>
      <c r="B39" s="152">
        <v>742</v>
      </c>
      <c r="C39" s="152" t="s">
        <v>1694</v>
      </c>
      <c r="D39" s="172" t="s">
        <v>2509</v>
      </c>
      <c r="E39" s="159">
        <v>335805746</v>
      </c>
    </row>
    <row r="40" spans="1:5" ht="18" x14ac:dyDescent="0.25">
      <c r="A40" s="157" t="s">
        <v>1277</v>
      </c>
      <c r="B40" s="152">
        <v>403</v>
      </c>
      <c r="C40" s="152" t="s">
        <v>1498</v>
      </c>
      <c r="D40" s="172" t="s">
        <v>2509</v>
      </c>
      <c r="E40" s="159">
        <v>335805814</v>
      </c>
    </row>
    <row r="41" spans="1:5" ht="18" x14ac:dyDescent="0.25">
      <c r="A41" s="157" t="s">
        <v>1278</v>
      </c>
      <c r="B41" s="152">
        <v>290</v>
      </c>
      <c r="C41" s="152" t="s">
        <v>1455</v>
      </c>
      <c r="D41" s="172" t="s">
        <v>2509</v>
      </c>
      <c r="E41" s="159">
        <v>335805884</v>
      </c>
    </row>
    <row r="42" spans="1:5" ht="18" x14ac:dyDescent="0.25">
      <c r="A42" s="157" t="s">
        <v>1278</v>
      </c>
      <c r="B42" s="152">
        <v>796</v>
      </c>
      <c r="C42" s="152" t="s">
        <v>1735</v>
      </c>
      <c r="D42" s="172" t="s">
        <v>2509</v>
      </c>
      <c r="E42" s="159">
        <v>335805918</v>
      </c>
    </row>
    <row r="43" spans="1:5" ht="18" x14ac:dyDescent="0.25">
      <c r="A43" s="157" t="s">
        <v>1275</v>
      </c>
      <c r="B43" s="152">
        <v>955</v>
      </c>
      <c r="C43" s="152" t="s">
        <v>1855</v>
      </c>
      <c r="D43" s="172" t="s">
        <v>2509</v>
      </c>
      <c r="E43" s="159">
        <v>335805925</v>
      </c>
    </row>
    <row r="44" spans="1:5" ht="18" x14ac:dyDescent="0.25">
      <c r="A44" s="157" t="s">
        <v>1278</v>
      </c>
      <c r="B44" s="152">
        <v>985</v>
      </c>
      <c r="C44" s="152" t="s">
        <v>1878</v>
      </c>
      <c r="D44" s="172" t="s">
        <v>2509</v>
      </c>
      <c r="E44" s="159">
        <v>335805957</v>
      </c>
    </row>
    <row r="45" spans="1:5" ht="18" x14ac:dyDescent="0.25">
      <c r="A45" s="157" t="s">
        <v>1278</v>
      </c>
      <c r="B45" s="152">
        <v>990</v>
      </c>
      <c r="C45" s="152" t="s">
        <v>2410</v>
      </c>
      <c r="D45" s="172" t="s">
        <v>2509</v>
      </c>
      <c r="E45" s="159">
        <v>335806034</v>
      </c>
    </row>
    <row r="46" spans="1:5" ht="18" x14ac:dyDescent="0.25">
      <c r="A46" s="157" t="s">
        <v>1275</v>
      </c>
      <c r="B46" s="152">
        <v>26</v>
      </c>
      <c r="C46" s="152" t="s">
        <v>2149</v>
      </c>
      <c r="D46" s="172" t="s">
        <v>2509</v>
      </c>
      <c r="E46" s="159">
        <v>335806044</v>
      </c>
    </row>
    <row r="47" spans="1:5" ht="18" x14ac:dyDescent="0.25">
      <c r="A47" s="157" t="s">
        <v>1275</v>
      </c>
      <c r="B47" s="152">
        <v>407</v>
      </c>
      <c r="C47" s="152" t="s">
        <v>1501</v>
      </c>
      <c r="D47" s="172" t="s">
        <v>2509</v>
      </c>
      <c r="E47" s="159">
        <v>335806060</v>
      </c>
    </row>
    <row r="48" spans="1:5" ht="18" x14ac:dyDescent="0.25">
      <c r="A48" s="157" t="s">
        <v>1278</v>
      </c>
      <c r="B48" s="152">
        <v>604</v>
      </c>
      <c r="C48" s="152" t="s">
        <v>1620</v>
      </c>
      <c r="D48" s="172" t="s">
        <v>2509</v>
      </c>
      <c r="E48" s="159">
        <v>335805950</v>
      </c>
    </row>
    <row r="49" spans="1:5" ht="18" x14ac:dyDescent="0.25">
      <c r="A49" s="157" t="s">
        <v>1275</v>
      </c>
      <c r="B49" s="152">
        <v>883</v>
      </c>
      <c r="C49" s="152" t="s">
        <v>1801</v>
      </c>
      <c r="D49" s="172" t="s">
        <v>2509</v>
      </c>
      <c r="E49" s="173">
        <v>335806082</v>
      </c>
    </row>
    <row r="50" spans="1:5" ht="18" x14ac:dyDescent="0.25">
      <c r="A50" s="157" t="s">
        <v>1275</v>
      </c>
      <c r="B50" s="152">
        <v>710</v>
      </c>
      <c r="C50" s="152" t="s">
        <v>1664</v>
      </c>
      <c r="D50" s="172" t="s">
        <v>2509</v>
      </c>
      <c r="E50" s="173">
        <v>335806085</v>
      </c>
    </row>
    <row r="51" spans="1:5" ht="18" x14ac:dyDescent="0.25">
      <c r="A51" s="157" t="s">
        <v>1278</v>
      </c>
      <c r="B51" s="152">
        <v>594</v>
      </c>
      <c r="C51" s="152" t="s">
        <v>1618</v>
      </c>
      <c r="D51" s="172" t="s">
        <v>2509</v>
      </c>
      <c r="E51" s="173">
        <v>335806095</v>
      </c>
    </row>
    <row r="52" spans="1:5" ht="18" x14ac:dyDescent="0.25">
      <c r="A52" s="157" t="s">
        <v>1275</v>
      </c>
      <c r="B52" s="152">
        <v>331</v>
      </c>
      <c r="C52" s="152" t="s">
        <v>2334</v>
      </c>
      <c r="D52" s="172" t="s">
        <v>2509</v>
      </c>
      <c r="E52" s="173">
        <v>335806222</v>
      </c>
    </row>
    <row r="53" spans="1:5" ht="18" x14ac:dyDescent="0.25">
      <c r="A53" s="157" t="s">
        <v>1275</v>
      </c>
      <c r="B53" s="152">
        <v>516</v>
      </c>
      <c r="C53" s="152" t="s">
        <v>1554</v>
      </c>
      <c r="D53" s="172" t="s">
        <v>2509</v>
      </c>
      <c r="E53" s="173">
        <v>335806885</v>
      </c>
    </row>
    <row r="54" spans="1:5" ht="18" x14ac:dyDescent="0.25">
      <c r="A54" s="157" t="s">
        <v>1275</v>
      </c>
      <c r="B54" s="152">
        <v>697</v>
      </c>
      <c r="C54" s="152" t="s">
        <v>2006</v>
      </c>
      <c r="D54" s="172" t="s">
        <v>2509</v>
      </c>
      <c r="E54" s="173">
        <v>335806911</v>
      </c>
    </row>
    <row r="55" spans="1:5" ht="18" x14ac:dyDescent="0.25">
      <c r="A55" s="157" t="s">
        <v>1275</v>
      </c>
      <c r="B55" s="152">
        <v>823</v>
      </c>
      <c r="C55" s="152" t="s">
        <v>1752</v>
      </c>
      <c r="D55" s="172" t="s">
        <v>2509</v>
      </c>
      <c r="E55" s="173">
        <v>335806946</v>
      </c>
    </row>
    <row r="56" spans="1:5" ht="18" x14ac:dyDescent="0.25">
      <c r="A56" s="157" t="s">
        <v>1277</v>
      </c>
      <c r="B56" s="152">
        <v>84</v>
      </c>
      <c r="C56" s="152" t="s">
        <v>1347</v>
      </c>
      <c r="D56" s="172" t="s">
        <v>2509</v>
      </c>
      <c r="E56" s="173">
        <v>335805337</v>
      </c>
    </row>
    <row r="57" spans="1:5" ht="18" x14ac:dyDescent="0.25">
      <c r="A57" s="157" t="s">
        <v>1278</v>
      </c>
      <c r="B57" s="152">
        <v>388</v>
      </c>
      <c r="C57" s="152" t="s">
        <v>1487</v>
      </c>
      <c r="D57" s="172" t="s">
        <v>2509</v>
      </c>
      <c r="E57" s="173">
        <v>335807011</v>
      </c>
    </row>
    <row r="58" spans="1:5" ht="18" x14ac:dyDescent="0.25">
      <c r="A58" s="157" t="s">
        <v>1275</v>
      </c>
      <c r="B58" s="152">
        <v>562</v>
      </c>
      <c r="C58" s="152" t="s">
        <v>1588</v>
      </c>
      <c r="D58" s="172" t="s">
        <v>2509</v>
      </c>
      <c r="E58" s="173">
        <v>335807033</v>
      </c>
    </row>
    <row r="59" spans="1:5" ht="18" x14ac:dyDescent="0.25">
      <c r="A59" s="157" t="s">
        <v>1275</v>
      </c>
      <c r="B59" s="152">
        <v>23</v>
      </c>
      <c r="C59" s="152" t="s">
        <v>2374</v>
      </c>
      <c r="D59" s="172" t="s">
        <v>2509</v>
      </c>
      <c r="E59" s="173">
        <v>335807036</v>
      </c>
    </row>
    <row r="60" spans="1:5" ht="18" x14ac:dyDescent="0.25">
      <c r="A60" s="157" t="s">
        <v>1275</v>
      </c>
      <c r="B60" s="152">
        <v>815</v>
      </c>
      <c r="C60" s="152" t="s">
        <v>1745</v>
      </c>
      <c r="D60" s="172" t="s">
        <v>2509</v>
      </c>
      <c r="E60" s="159">
        <v>335805646</v>
      </c>
    </row>
    <row r="61" spans="1:5" ht="18" x14ac:dyDescent="0.25">
      <c r="A61" s="157" t="s">
        <v>1278</v>
      </c>
      <c r="B61" s="152">
        <v>853</v>
      </c>
      <c r="C61" s="152" t="s">
        <v>2343</v>
      </c>
      <c r="D61" s="172" t="s">
        <v>2509</v>
      </c>
      <c r="E61" s="159">
        <v>335805855</v>
      </c>
    </row>
    <row r="62" spans="1:5" ht="18" x14ac:dyDescent="0.25">
      <c r="A62" s="157" t="s">
        <v>1277</v>
      </c>
      <c r="B62" s="152">
        <v>751</v>
      </c>
      <c r="C62" s="152" t="s">
        <v>2263</v>
      </c>
      <c r="D62" s="172" t="s">
        <v>2509</v>
      </c>
      <c r="E62" s="159">
        <v>335805913</v>
      </c>
    </row>
    <row r="63" spans="1:5" ht="18" x14ac:dyDescent="0.25">
      <c r="A63" s="157" t="s">
        <v>1275</v>
      </c>
      <c r="B63" s="152">
        <v>194</v>
      </c>
      <c r="C63" s="152" t="s">
        <v>1409</v>
      </c>
      <c r="D63" s="172" t="s">
        <v>2509</v>
      </c>
      <c r="E63" s="159">
        <v>335805915</v>
      </c>
    </row>
    <row r="64" spans="1:5" ht="18" x14ac:dyDescent="0.25">
      <c r="A64" s="157" t="s">
        <v>1277</v>
      </c>
      <c r="B64" s="152">
        <v>766</v>
      </c>
      <c r="C64" s="152" t="s">
        <v>1714</v>
      </c>
      <c r="D64" s="172" t="s">
        <v>2509</v>
      </c>
      <c r="E64" s="159">
        <v>335805917</v>
      </c>
    </row>
    <row r="65" spans="1:5" ht="18" x14ac:dyDescent="0.25">
      <c r="A65" s="157" t="s">
        <v>1277</v>
      </c>
      <c r="B65" s="152">
        <v>765</v>
      </c>
      <c r="C65" s="152" t="s">
        <v>1713</v>
      </c>
      <c r="D65" s="172" t="s">
        <v>2509</v>
      </c>
      <c r="E65" s="159">
        <v>335805920</v>
      </c>
    </row>
    <row r="66" spans="1:5" ht="18" x14ac:dyDescent="0.25">
      <c r="A66" s="157" t="s">
        <v>1278</v>
      </c>
      <c r="B66" s="152">
        <v>95</v>
      </c>
      <c r="C66" s="152" t="s">
        <v>1357</v>
      </c>
      <c r="D66" s="172" t="s">
        <v>2509</v>
      </c>
      <c r="E66" s="159">
        <v>335805969</v>
      </c>
    </row>
    <row r="67" spans="1:5" ht="18" x14ac:dyDescent="0.25">
      <c r="A67" s="157" t="s">
        <v>1277</v>
      </c>
      <c r="B67" s="152">
        <v>134</v>
      </c>
      <c r="C67" s="152" t="s">
        <v>1376</v>
      </c>
      <c r="D67" s="172" t="s">
        <v>2509</v>
      </c>
      <c r="E67" s="159">
        <v>335805984</v>
      </c>
    </row>
    <row r="68" spans="1:5" ht="18" x14ac:dyDescent="0.25">
      <c r="A68" s="157" t="s">
        <v>1275</v>
      </c>
      <c r="B68" s="152">
        <v>572</v>
      </c>
      <c r="C68" s="152" t="s">
        <v>1598</v>
      </c>
      <c r="D68" s="172" t="s">
        <v>2509</v>
      </c>
      <c r="E68" s="159">
        <v>335806019</v>
      </c>
    </row>
    <row r="69" spans="1:5" ht="18" x14ac:dyDescent="0.25">
      <c r="A69" s="157" t="s">
        <v>1276</v>
      </c>
      <c r="B69" s="152">
        <v>673</v>
      </c>
      <c r="C69" s="152" t="s">
        <v>2285</v>
      </c>
      <c r="D69" s="172" t="s">
        <v>2509</v>
      </c>
      <c r="E69" s="159">
        <v>335806061</v>
      </c>
    </row>
    <row r="70" spans="1:5" ht="18" x14ac:dyDescent="0.25">
      <c r="A70" s="157" t="s">
        <v>1277</v>
      </c>
      <c r="B70" s="152">
        <v>962</v>
      </c>
      <c r="C70" s="152" t="s">
        <v>1860</v>
      </c>
      <c r="D70" s="172" t="s">
        <v>2509</v>
      </c>
      <c r="E70" s="159">
        <v>335805832</v>
      </c>
    </row>
    <row r="71" spans="1:5" ht="18" x14ac:dyDescent="0.25">
      <c r="A71" s="157" t="s">
        <v>1278</v>
      </c>
      <c r="B71" s="152">
        <v>894</v>
      </c>
      <c r="C71" s="152" t="s">
        <v>2155</v>
      </c>
      <c r="D71" s="172" t="s">
        <v>2509</v>
      </c>
      <c r="E71" s="159">
        <v>335806081</v>
      </c>
    </row>
    <row r="72" spans="1:5" ht="18" x14ac:dyDescent="0.25">
      <c r="A72" s="157" t="s">
        <v>1277</v>
      </c>
      <c r="B72" s="152">
        <v>101</v>
      </c>
      <c r="C72" s="152" t="s">
        <v>1361</v>
      </c>
      <c r="D72" s="172" t="s">
        <v>2509</v>
      </c>
      <c r="E72" s="159">
        <v>335805953</v>
      </c>
    </row>
    <row r="73" spans="1:5" ht="18" x14ac:dyDescent="0.25">
      <c r="A73" s="157" t="s">
        <v>1275</v>
      </c>
      <c r="B73" s="152">
        <v>43</v>
      </c>
      <c r="C73" s="152" t="s">
        <v>1325</v>
      </c>
      <c r="D73" s="172" t="s">
        <v>2509</v>
      </c>
      <c r="E73" s="159">
        <v>335805566</v>
      </c>
    </row>
    <row r="74" spans="1:5" ht="18" x14ac:dyDescent="0.25">
      <c r="A74" s="157" t="s">
        <v>1275</v>
      </c>
      <c r="B74" s="152">
        <v>958</v>
      </c>
      <c r="C74" s="152" t="s">
        <v>1857</v>
      </c>
      <c r="D74" s="172" t="s">
        <v>2509</v>
      </c>
      <c r="E74" s="159">
        <v>335805655</v>
      </c>
    </row>
    <row r="75" spans="1:5" ht="18" x14ac:dyDescent="0.25">
      <c r="A75" s="157" t="s">
        <v>1278</v>
      </c>
      <c r="B75" s="152">
        <v>635</v>
      </c>
      <c r="C75" s="152" t="s">
        <v>1647</v>
      </c>
      <c r="D75" s="172" t="s">
        <v>2509</v>
      </c>
      <c r="E75" s="159">
        <v>335805828</v>
      </c>
    </row>
    <row r="76" spans="1:5" ht="18" x14ac:dyDescent="0.25">
      <c r="A76" s="157" t="s">
        <v>1276</v>
      </c>
      <c r="B76" s="152">
        <v>838</v>
      </c>
      <c r="C76" s="152" t="s">
        <v>1766</v>
      </c>
      <c r="D76" s="172" t="s">
        <v>2509</v>
      </c>
      <c r="E76" s="159">
        <v>335805836</v>
      </c>
    </row>
    <row r="77" spans="1:5" ht="18" x14ac:dyDescent="0.25">
      <c r="A77" s="157" t="s">
        <v>1277</v>
      </c>
      <c r="B77" s="152">
        <v>677</v>
      </c>
      <c r="C77" s="152" t="s">
        <v>1982</v>
      </c>
      <c r="D77" s="172" t="s">
        <v>2509</v>
      </c>
      <c r="E77" s="159">
        <v>335805840</v>
      </c>
    </row>
    <row r="78" spans="1:5" ht="18" x14ac:dyDescent="0.25">
      <c r="A78" s="157" t="s">
        <v>1276</v>
      </c>
      <c r="B78" s="152">
        <v>1</v>
      </c>
      <c r="C78" s="152" t="s">
        <v>2373</v>
      </c>
      <c r="D78" s="172" t="s">
        <v>2509</v>
      </c>
      <c r="E78" s="159">
        <v>335805945</v>
      </c>
    </row>
    <row r="79" spans="1:5" ht="18" x14ac:dyDescent="0.25">
      <c r="A79" s="157" t="s">
        <v>1276</v>
      </c>
      <c r="B79" s="152">
        <v>934</v>
      </c>
      <c r="C79" s="152" t="s">
        <v>1913</v>
      </c>
      <c r="D79" s="172" t="s">
        <v>2509</v>
      </c>
      <c r="E79" s="159">
        <v>335805977</v>
      </c>
    </row>
    <row r="80" spans="1:5" ht="18" x14ac:dyDescent="0.25">
      <c r="A80" s="157" t="s">
        <v>1275</v>
      </c>
      <c r="B80" s="152">
        <v>527</v>
      </c>
      <c r="C80" s="152" t="s">
        <v>1961</v>
      </c>
      <c r="D80" s="172" t="s">
        <v>2509</v>
      </c>
      <c r="E80" s="159">
        <v>335805996</v>
      </c>
    </row>
    <row r="81" spans="1:5" ht="18" x14ac:dyDescent="0.25">
      <c r="A81" s="157" t="s">
        <v>1275</v>
      </c>
      <c r="B81" s="152">
        <v>60</v>
      </c>
      <c r="C81" s="152" t="s">
        <v>1334</v>
      </c>
      <c r="D81" s="172" t="s">
        <v>2509</v>
      </c>
      <c r="E81" s="159">
        <v>335806005</v>
      </c>
    </row>
    <row r="82" spans="1:5" ht="18" x14ac:dyDescent="0.25">
      <c r="A82" s="157" t="s">
        <v>1276</v>
      </c>
      <c r="B82" s="152">
        <v>114</v>
      </c>
      <c r="C82" s="152" t="s">
        <v>1368</v>
      </c>
      <c r="D82" s="172" t="s">
        <v>2509</v>
      </c>
      <c r="E82" s="159">
        <v>335806006</v>
      </c>
    </row>
    <row r="83" spans="1:5" ht="18" x14ac:dyDescent="0.25">
      <c r="A83" s="157" t="s">
        <v>1278</v>
      </c>
      <c r="B83" s="152">
        <v>492</v>
      </c>
      <c r="C83" s="152" t="s">
        <v>2713</v>
      </c>
      <c r="D83" s="172" t="s">
        <v>2509</v>
      </c>
      <c r="E83" s="159">
        <v>335806014</v>
      </c>
    </row>
    <row r="84" spans="1:5" ht="18" x14ac:dyDescent="0.25">
      <c r="A84" s="157" t="s">
        <v>1275</v>
      </c>
      <c r="B84" s="152">
        <v>684</v>
      </c>
      <c r="C84" s="152" t="s">
        <v>1998</v>
      </c>
      <c r="D84" s="172" t="s">
        <v>2509</v>
      </c>
      <c r="E84" s="159">
        <v>335806039</v>
      </c>
    </row>
    <row r="85" spans="1:5" ht="18" x14ac:dyDescent="0.25">
      <c r="A85" s="157" t="s">
        <v>1275</v>
      </c>
      <c r="B85" s="152">
        <v>715</v>
      </c>
      <c r="C85" s="152" t="s">
        <v>1668</v>
      </c>
      <c r="D85" s="172" t="s">
        <v>2509</v>
      </c>
      <c r="E85" s="159">
        <v>335806042</v>
      </c>
    </row>
    <row r="86" spans="1:5" ht="18" x14ac:dyDescent="0.25">
      <c r="A86" s="157" t="s">
        <v>1275</v>
      </c>
      <c r="B86" s="152">
        <v>409</v>
      </c>
      <c r="C86" s="152" t="s">
        <v>1503</v>
      </c>
      <c r="D86" s="172" t="s">
        <v>2509</v>
      </c>
      <c r="E86" s="159">
        <v>335806064</v>
      </c>
    </row>
    <row r="87" spans="1:5" ht="18" x14ac:dyDescent="0.25">
      <c r="A87" s="157" t="s">
        <v>1275</v>
      </c>
      <c r="B87" s="152">
        <v>459</v>
      </c>
      <c r="C87" s="152" t="s">
        <v>2237</v>
      </c>
      <c r="D87" s="172" t="s">
        <v>2509</v>
      </c>
      <c r="E87" s="159">
        <v>335806059</v>
      </c>
    </row>
    <row r="88" spans="1:5" ht="18" x14ac:dyDescent="0.25">
      <c r="A88" s="157" t="s">
        <v>1278</v>
      </c>
      <c r="B88" s="152">
        <v>136</v>
      </c>
      <c r="C88" s="152" t="s">
        <v>2394</v>
      </c>
      <c r="D88" s="172" t="s">
        <v>2509</v>
      </c>
      <c r="E88" s="159">
        <v>335805951</v>
      </c>
    </row>
    <row r="89" spans="1:5" ht="18" x14ac:dyDescent="0.25">
      <c r="A89" s="157" t="s">
        <v>1278</v>
      </c>
      <c r="B89" s="152">
        <v>950</v>
      </c>
      <c r="C89" s="152" t="s">
        <v>1850</v>
      </c>
      <c r="D89" s="172" t="s">
        <v>2509</v>
      </c>
      <c r="E89" s="173">
        <v>335806080</v>
      </c>
    </row>
    <row r="90" spans="1:5" ht="18" x14ac:dyDescent="0.25">
      <c r="A90" s="157" t="s">
        <v>1275</v>
      </c>
      <c r="B90" s="152">
        <v>713</v>
      </c>
      <c r="C90" s="152" t="s">
        <v>1666</v>
      </c>
      <c r="D90" s="172" t="s">
        <v>2509</v>
      </c>
      <c r="E90" s="173">
        <v>335806084</v>
      </c>
    </row>
    <row r="91" spans="1:5" ht="18" x14ac:dyDescent="0.25">
      <c r="A91" s="157" t="s">
        <v>1278</v>
      </c>
      <c r="B91" s="152">
        <v>716</v>
      </c>
      <c r="C91" s="152" t="s">
        <v>1669</v>
      </c>
      <c r="D91" s="172" t="s">
        <v>2509</v>
      </c>
      <c r="E91" s="173">
        <v>335806099</v>
      </c>
    </row>
    <row r="92" spans="1:5" ht="18" x14ac:dyDescent="0.25">
      <c r="A92" s="157" t="s">
        <v>1275</v>
      </c>
      <c r="B92" s="152">
        <v>738</v>
      </c>
      <c r="C92" s="152" t="s">
        <v>1691</v>
      </c>
      <c r="D92" s="172" t="s">
        <v>2509</v>
      </c>
      <c r="E92" s="173">
        <v>335806880</v>
      </c>
    </row>
    <row r="93" spans="1:5" ht="18" x14ac:dyDescent="0.25">
      <c r="A93" s="157" t="s">
        <v>1278</v>
      </c>
      <c r="B93" s="152">
        <v>172</v>
      </c>
      <c r="C93" s="152" t="s">
        <v>1398</v>
      </c>
      <c r="D93" s="172" t="s">
        <v>2509</v>
      </c>
      <c r="E93" s="173">
        <v>335806922</v>
      </c>
    </row>
    <row r="94" spans="1:5" ht="18" x14ac:dyDescent="0.25">
      <c r="A94" s="157" t="s">
        <v>1278</v>
      </c>
      <c r="B94" s="152">
        <v>350</v>
      </c>
      <c r="C94" s="152" t="s">
        <v>1475</v>
      </c>
      <c r="D94" s="172" t="s">
        <v>2509</v>
      </c>
      <c r="E94" s="173">
        <v>335806926</v>
      </c>
    </row>
    <row r="95" spans="1:5" ht="18" x14ac:dyDescent="0.25">
      <c r="A95" s="157" t="s">
        <v>1275</v>
      </c>
      <c r="B95" s="152">
        <v>12</v>
      </c>
      <c r="C95" s="152" t="s">
        <v>1305</v>
      </c>
      <c r="D95" s="172" t="s">
        <v>2509</v>
      </c>
      <c r="E95" s="173">
        <v>335806999</v>
      </c>
    </row>
    <row r="96" spans="1:5" ht="18" x14ac:dyDescent="0.25">
      <c r="A96" s="157" t="s">
        <v>1276</v>
      </c>
      <c r="B96" s="152">
        <v>117</v>
      </c>
      <c r="C96" s="152" t="s">
        <v>1371</v>
      </c>
      <c r="D96" s="172" t="s">
        <v>2509</v>
      </c>
      <c r="E96" s="173">
        <v>335807300</v>
      </c>
    </row>
    <row r="97" spans="1:5" ht="18" x14ac:dyDescent="0.25">
      <c r="A97" s="157" t="s">
        <v>1277</v>
      </c>
      <c r="B97" s="152">
        <v>50</v>
      </c>
      <c r="C97" s="152" t="s">
        <v>1329</v>
      </c>
      <c r="D97" s="172" t="s">
        <v>2509</v>
      </c>
      <c r="E97" s="159">
        <v>335805955</v>
      </c>
    </row>
    <row r="98" spans="1:5" ht="18" x14ac:dyDescent="0.25">
      <c r="A98" s="157" t="s">
        <v>1275</v>
      </c>
      <c r="B98" s="152">
        <v>813</v>
      </c>
      <c r="C98" s="152" t="s">
        <v>2172</v>
      </c>
      <c r="D98" s="172" t="s">
        <v>2509</v>
      </c>
      <c r="E98" s="159">
        <v>335806002</v>
      </c>
    </row>
    <row r="99" spans="1:5" ht="18" x14ac:dyDescent="0.25">
      <c r="A99" s="157" t="s">
        <v>1278</v>
      </c>
      <c r="B99" s="152">
        <v>119</v>
      </c>
      <c r="C99" s="152" t="s">
        <v>2232</v>
      </c>
      <c r="D99" s="172" t="s">
        <v>2509</v>
      </c>
      <c r="E99" s="159">
        <v>335806007</v>
      </c>
    </row>
    <row r="100" spans="1:5" ht="18" x14ac:dyDescent="0.25">
      <c r="A100" s="157" t="s">
        <v>1278</v>
      </c>
      <c r="B100" s="152">
        <v>965</v>
      </c>
      <c r="C100" s="152" t="s">
        <v>2293</v>
      </c>
      <c r="D100" s="172" t="s">
        <v>2509</v>
      </c>
      <c r="E100" s="159">
        <v>335806026</v>
      </c>
    </row>
    <row r="101" spans="1:5" ht="18" x14ac:dyDescent="0.25">
      <c r="A101" s="157" t="s">
        <v>1278</v>
      </c>
      <c r="B101" s="152">
        <v>712</v>
      </c>
      <c r="C101" s="152" t="s">
        <v>1665</v>
      </c>
      <c r="D101" s="172" t="s">
        <v>2509</v>
      </c>
      <c r="E101" s="173">
        <v>335807404</v>
      </c>
    </row>
    <row r="102" spans="1:5" ht="18" x14ac:dyDescent="0.25">
      <c r="A102" s="157" t="s">
        <v>1275</v>
      </c>
      <c r="B102" s="152">
        <v>734</v>
      </c>
      <c r="C102" s="152" t="s">
        <v>1687</v>
      </c>
      <c r="D102" s="172" t="s">
        <v>2509</v>
      </c>
      <c r="E102" s="173">
        <v>335807412</v>
      </c>
    </row>
    <row r="103" spans="1:5" ht="18" x14ac:dyDescent="0.25">
      <c r="A103" s="157" t="s">
        <v>1278</v>
      </c>
      <c r="B103" s="152">
        <v>956</v>
      </c>
      <c r="C103" s="152" t="s">
        <v>2409</v>
      </c>
      <c r="D103" s="172" t="s">
        <v>2509</v>
      </c>
      <c r="E103" s="173">
        <v>335807492</v>
      </c>
    </row>
    <row r="104" spans="1:5" ht="18" x14ac:dyDescent="0.25">
      <c r="A104" s="157" t="s">
        <v>1278</v>
      </c>
      <c r="B104" s="152">
        <v>333</v>
      </c>
      <c r="C104" s="152" t="s">
        <v>2283</v>
      </c>
      <c r="D104" s="172" t="s">
        <v>2509</v>
      </c>
      <c r="E104" s="159">
        <v>335805888</v>
      </c>
    </row>
    <row r="105" spans="1:5" ht="18" x14ac:dyDescent="0.25">
      <c r="A105" s="157" t="s">
        <v>1276</v>
      </c>
      <c r="B105" s="152">
        <v>480</v>
      </c>
      <c r="C105" s="152" t="s">
        <v>2196</v>
      </c>
      <c r="D105" s="172" t="s">
        <v>2509</v>
      </c>
      <c r="E105" s="159">
        <v>335805912</v>
      </c>
    </row>
    <row r="106" spans="1:5" ht="18" x14ac:dyDescent="0.25">
      <c r="A106" s="157" t="s">
        <v>1278</v>
      </c>
      <c r="B106" s="152">
        <v>756</v>
      </c>
      <c r="C106" s="152" t="s">
        <v>1706</v>
      </c>
      <c r="D106" s="172" t="s">
        <v>2509</v>
      </c>
      <c r="E106" s="159">
        <v>335805999</v>
      </c>
    </row>
    <row r="107" spans="1:5" ht="18" x14ac:dyDescent="0.25">
      <c r="A107" s="157" t="s">
        <v>1275</v>
      </c>
      <c r="B107" s="152">
        <v>938</v>
      </c>
      <c r="C107" s="152" t="s">
        <v>1839</v>
      </c>
      <c r="D107" s="172" t="s">
        <v>2509</v>
      </c>
      <c r="E107" s="159">
        <v>335806004</v>
      </c>
    </row>
    <row r="108" spans="1:5" ht="18" x14ac:dyDescent="0.25">
      <c r="A108" s="157" t="s">
        <v>1278</v>
      </c>
      <c r="B108" s="152">
        <v>752</v>
      </c>
      <c r="C108" s="152" t="s">
        <v>1702</v>
      </c>
      <c r="D108" s="172" t="s">
        <v>2509</v>
      </c>
      <c r="E108" s="159">
        <v>335806984</v>
      </c>
    </row>
    <row r="109" spans="1:5" ht="18" x14ac:dyDescent="0.25">
      <c r="A109" s="157" t="s">
        <v>1276</v>
      </c>
      <c r="B109" s="152">
        <v>211</v>
      </c>
      <c r="C109" s="152" t="s">
        <v>1415</v>
      </c>
      <c r="D109" s="172" t="s">
        <v>2509</v>
      </c>
      <c r="E109" s="159">
        <v>335806009</v>
      </c>
    </row>
    <row r="110" spans="1:5" ht="18" x14ac:dyDescent="0.25">
      <c r="A110" s="157" t="s">
        <v>1276</v>
      </c>
      <c r="B110" s="152">
        <v>219</v>
      </c>
      <c r="C110" s="152" t="s">
        <v>1421</v>
      </c>
      <c r="D110" s="172" t="s">
        <v>2509</v>
      </c>
      <c r="E110" s="159">
        <v>335806065</v>
      </c>
    </row>
    <row r="111" spans="1:5" ht="18" x14ac:dyDescent="0.25">
      <c r="A111" s="157" t="s">
        <v>1276</v>
      </c>
      <c r="B111" s="152">
        <v>399</v>
      </c>
      <c r="C111" s="152" t="s">
        <v>1496</v>
      </c>
      <c r="D111" s="172" t="s">
        <v>2509</v>
      </c>
      <c r="E111" s="173">
        <v>335807058</v>
      </c>
    </row>
    <row r="112" spans="1:5" ht="18" x14ac:dyDescent="0.25">
      <c r="A112" s="157" t="s">
        <v>1277</v>
      </c>
      <c r="B112" s="152">
        <v>342</v>
      </c>
      <c r="C112" s="152" t="s">
        <v>2275</v>
      </c>
      <c r="D112" s="172" t="s">
        <v>2509</v>
      </c>
      <c r="E112" s="173">
        <v>335807435</v>
      </c>
    </row>
    <row r="113" spans="1:5" ht="18" x14ac:dyDescent="0.25">
      <c r="A113" s="157" t="e">
        <v>#N/A</v>
      </c>
      <c r="B113" s="152">
        <v>497</v>
      </c>
      <c r="C113" s="152" t="e">
        <v>#N/A</v>
      </c>
      <c r="D113" s="172" t="s">
        <v>2509</v>
      </c>
      <c r="E113" s="173">
        <v>335807467</v>
      </c>
    </row>
    <row r="114" spans="1:5" ht="18" x14ac:dyDescent="0.25">
      <c r="A114" s="157" t="s">
        <v>1277</v>
      </c>
      <c r="B114" s="152">
        <v>89</v>
      </c>
      <c r="C114" s="152" t="s">
        <v>1351</v>
      </c>
      <c r="D114" s="172" t="s">
        <v>2509</v>
      </c>
      <c r="E114" s="173">
        <v>335807715</v>
      </c>
    </row>
    <row r="115" spans="1:5" ht="18" x14ac:dyDescent="0.25">
      <c r="A115" s="157" t="s">
        <v>1278</v>
      </c>
      <c r="B115" s="152">
        <v>292</v>
      </c>
      <c r="C115" s="152" t="s">
        <v>1456</v>
      </c>
      <c r="D115" s="172" t="s">
        <v>2509</v>
      </c>
      <c r="E115" s="159">
        <v>335806016</v>
      </c>
    </row>
    <row r="116" spans="1:5" ht="18" x14ac:dyDescent="0.25">
      <c r="A116" s="157" t="s">
        <v>1278</v>
      </c>
      <c r="B116" s="152">
        <v>93</v>
      </c>
      <c r="C116" s="152" t="s">
        <v>1355</v>
      </c>
      <c r="D116" s="172" t="s">
        <v>2509</v>
      </c>
      <c r="E116" s="159">
        <v>335807659</v>
      </c>
    </row>
    <row r="117" spans="1:5" ht="18" x14ac:dyDescent="0.25">
      <c r="A117" s="157" t="s">
        <v>1275</v>
      </c>
      <c r="B117" s="152">
        <v>232</v>
      </c>
      <c r="C117" s="152" t="s">
        <v>1426</v>
      </c>
      <c r="D117" s="172" t="s">
        <v>2509</v>
      </c>
      <c r="E117" s="159">
        <v>335807217</v>
      </c>
    </row>
    <row r="118" spans="1:5" ht="18.75" thickBot="1" x14ac:dyDescent="0.3">
      <c r="A118" s="154" t="s">
        <v>2428</v>
      </c>
      <c r="B118" s="160">
        <v>109</v>
      </c>
      <c r="C118" s="124"/>
      <c r="D118" s="126"/>
      <c r="E118" s="125"/>
    </row>
    <row r="119" spans="1:5" ht="15.75" thickBot="1" x14ac:dyDescent="0.3">
      <c r="A119" s="148"/>
      <c r="B119" s="148"/>
      <c r="C119" s="148"/>
      <c r="D119" s="148"/>
      <c r="E119" s="156"/>
    </row>
    <row r="120" spans="1:5" ht="18.75" thickBot="1" x14ac:dyDescent="0.3">
      <c r="A120" s="127" t="s">
        <v>2430</v>
      </c>
      <c r="B120" s="128"/>
      <c r="C120" s="128"/>
      <c r="D120" s="128"/>
      <c r="E120" s="129"/>
    </row>
    <row r="121" spans="1:5" ht="18" x14ac:dyDescent="0.25">
      <c r="A121" s="150" t="s">
        <v>15</v>
      </c>
      <c r="B121" s="150" t="s">
        <v>2426</v>
      </c>
      <c r="C121" s="151" t="s">
        <v>46</v>
      </c>
      <c r="D121" s="151" t="s">
        <v>2432</v>
      </c>
      <c r="E121" s="151" t="s">
        <v>2427</v>
      </c>
    </row>
    <row r="122" spans="1:5" ht="18" x14ac:dyDescent="0.25">
      <c r="A122" s="157" t="s">
        <v>1275</v>
      </c>
      <c r="B122" s="152">
        <v>701</v>
      </c>
      <c r="C122" s="152" t="s">
        <v>2005</v>
      </c>
      <c r="D122" s="170" t="s">
        <v>2454</v>
      </c>
      <c r="E122" s="159">
        <v>335805531</v>
      </c>
    </row>
    <row r="123" spans="1:5" ht="18" x14ac:dyDescent="0.25">
      <c r="A123" s="157" t="s">
        <v>1276</v>
      </c>
      <c r="B123" s="152">
        <v>824</v>
      </c>
      <c r="C123" s="152" t="s">
        <v>1753</v>
      </c>
      <c r="D123" s="170" t="s">
        <v>2454</v>
      </c>
      <c r="E123" s="159">
        <v>335805756</v>
      </c>
    </row>
    <row r="124" spans="1:5" ht="18" x14ac:dyDescent="0.25">
      <c r="A124" s="157" t="s">
        <v>1276</v>
      </c>
      <c r="B124" s="152">
        <v>612</v>
      </c>
      <c r="C124" s="152" t="s">
        <v>1628</v>
      </c>
      <c r="D124" s="170" t="s">
        <v>2454</v>
      </c>
      <c r="E124" s="159">
        <v>335805829</v>
      </c>
    </row>
    <row r="125" spans="1:5" ht="18" x14ac:dyDescent="0.25">
      <c r="A125" s="157" t="s">
        <v>1276</v>
      </c>
      <c r="B125" s="152">
        <v>104</v>
      </c>
      <c r="C125" s="152" t="s">
        <v>1364</v>
      </c>
      <c r="D125" s="170" t="s">
        <v>2454</v>
      </c>
      <c r="E125" s="159">
        <v>335805972</v>
      </c>
    </row>
    <row r="126" spans="1:5" ht="18" x14ac:dyDescent="0.25">
      <c r="A126" s="157" t="s">
        <v>1275</v>
      </c>
      <c r="B126" s="152">
        <v>231</v>
      </c>
      <c r="C126" s="152" t="s">
        <v>1425</v>
      </c>
      <c r="D126" s="170" t="s">
        <v>2454</v>
      </c>
      <c r="E126" s="159">
        <v>335806011</v>
      </c>
    </row>
    <row r="127" spans="1:5" ht="18" x14ac:dyDescent="0.25">
      <c r="A127" s="157" t="s">
        <v>1275</v>
      </c>
      <c r="B127" s="152">
        <v>390</v>
      </c>
      <c r="C127" s="152" t="s">
        <v>1489</v>
      </c>
      <c r="D127" s="170" t="s">
        <v>2454</v>
      </c>
      <c r="E127" s="173">
        <v>335807022</v>
      </c>
    </row>
    <row r="128" spans="1:5" ht="18" x14ac:dyDescent="0.25">
      <c r="A128" s="157" t="s">
        <v>1275</v>
      </c>
      <c r="B128" s="152">
        <v>670</v>
      </c>
      <c r="C128" s="152" t="s">
        <v>2287</v>
      </c>
      <c r="D128" s="170" t="s">
        <v>2454</v>
      </c>
      <c r="E128" s="173">
        <v>335807050</v>
      </c>
    </row>
    <row r="129" spans="1:5" ht="18" x14ac:dyDescent="0.25">
      <c r="A129" s="157" t="s">
        <v>1278</v>
      </c>
      <c r="B129" s="152">
        <v>747</v>
      </c>
      <c r="C129" s="152" t="s">
        <v>1699</v>
      </c>
      <c r="D129" s="170" t="s">
        <v>2454</v>
      </c>
      <c r="E129" s="173">
        <v>335807165</v>
      </c>
    </row>
    <row r="130" spans="1:5" ht="18" x14ac:dyDescent="0.25">
      <c r="A130" s="157" t="s">
        <v>1278</v>
      </c>
      <c r="B130" s="152">
        <v>171</v>
      </c>
      <c r="C130" s="152" t="s">
        <v>1397</v>
      </c>
      <c r="D130" s="170" t="s">
        <v>2454</v>
      </c>
      <c r="E130" s="173">
        <v>335807348</v>
      </c>
    </row>
    <row r="131" spans="1:5" ht="18" x14ac:dyDescent="0.25">
      <c r="A131" s="157" t="s">
        <v>1275</v>
      </c>
      <c r="B131" s="152">
        <v>540</v>
      </c>
      <c r="C131" s="152" t="s">
        <v>2411</v>
      </c>
      <c r="D131" s="170" t="s">
        <v>2454</v>
      </c>
      <c r="E131" s="173">
        <v>335807399</v>
      </c>
    </row>
    <row r="132" spans="1:5" ht="18.75" customHeight="1" x14ac:dyDescent="0.25">
      <c r="A132" s="157" t="s">
        <v>1277</v>
      </c>
      <c r="B132" s="152">
        <v>829</v>
      </c>
      <c r="C132" s="152" t="s">
        <v>1758</v>
      </c>
      <c r="D132" s="170" t="s">
        <v>2454</v>
      </c>
      <c r="E132" s="173">
        <v>335807444</v>
      </c>
    </row>
    <row r="133" spans="1:5" ht="18" x14ac:dyDescent="0.25">
      <c r="A133" s="157" t="s">
        <v>1278</v>
      </c>
      <c r="B133" s="152">
        <v>775</v>
      </c>
      <c r="C133" s="152" t="s">
        <v>2366</v>
      </c>
      <c r="D133" s="170" t="s">
        <v>2454</v>
      </c>
      <c r="E133" s="173">
        <v>335804472</v>
      </c>
    </row>
    <row r="134" spans="1:5" ht="18" x14ac:dyDescent="0.25">
      <c r="A134" s="157" t="s">
        <v>1277</v>
      </c>
      <c r="B134" s="152">
        <v>592</v>
      </c>
      <c r="C134" s="152" t="s">
        <v>1616</v>
      </c>
      <c r="D134" s="170" t="s">
        <v>2454</v>
      </c>
      <c r="E134" s="173">
        <v>335805729</v>
      </c>
    </row>
    <row r="135" spans="1:5" ht="18" x14ac:dyDescent="0.25">
      <c r="A135" s="157" t="s">
        <v>1275</v>
      </c>
      <c r="B135" s="152">
        <v>183</v>
      </c>
      <c r="C135" s="152" t="s">
        <v>2270</v>
      </c>
      <c r="D135" s="170" t="s">
        <v>2454</v>
      </c>
      <c r="E135" s="173">
        <v>335807478</v>
      </c>
    </row>
    <row r="136" spans="1:5" ht="18" x14ac:dyDescent="0.25">
      <c r="A136" s="157" t="s">
        <v>1276</v>
      </c>
      <c r="B136" s="152">
        <v>660</v>
      </c>
      <c r="C136" s="152" t="s">
        <v>2257</v>
      </c>
      <c r="D136" s="170" t="s">
        <v>2454</v>
      </c>
      <c r="E136" s="173">
        <v>335807481</v>
      </c>
    </row>
    <row r="137" spans="1:5" ht="18" x14ac:dyDescent="0.25">
      <c r="A137" s="157" t="s">
        <v>1278</v>
      </c>
      <c r="B137" s="152">
        <v>605</v>
      </c>
      <c r="C137" s="152" t="s">
        <v>1621</v>
      </c>
      <c r="D137" s="170" t="s">
        <v>2454</v>
      </c>
      <c r="E137" s="173">
        <v>335807500</v>
      </c>
    </row>
    <row r="138" spans="1:5" ht="18" x14ac:dyDescent="0.25">
      <c r="A138" s="157" t="s">
        <v>1275</v>
      </c>
      <c r="B138" s="152">
        <v>31</v>
      </c>
      <c r="C138" s="152" t="s">
        <v>1315</v>
      </c>
      <c r="D138" s="170" t="s">
        <v>2454</v>
      </c>
      <c r="E138" s="173">
        <v>335807522</v>
      </c>
    </row>
    <row r="139" spans="1:5" ht="18" x14ac:dyDescent="0.25">
      <c r="A139" s="157" t="s">
        <v>1275</v>
      </c>
      <c r="B139" s="152">
        <v>165</v>
      </c>
      <c r="C139" s="152" t="s">
        <v>2323</v>
      </c>
      <c r="D139" s="170" t="s">
        <v>2454</v>
      </c>
      <c r="E139" s="173">
        <v>335807547</v>
      </c>
    </row>
    <row r="140" spans="1:5" ht="18" x14ac:dyDescent="0.25">
      <c r="A140" s="157" t="s">
        <v>1275</v>
      </c>
      <c r="B140" s="152">
        <v>354</v>
      </c>
      <c r="C140" s="152" t="s">
        <v>1479</v>
      </c>
      <c r="D140" s="170" t="s">
        <v>2454</v>
      </c>
      <c r="E140" s="173">
        <v>335807565</v>
      </c>
    </row>
    <row r="141" spans="1:5" ht="18" x14ac:dyDescent="0.25">
      <c r="A141" s="157" t="s">
        <v>1275</v>
      </c>
      <c r="B141" s="152">
        <v>32</v>
      </c>
      <c r="C141" s="152" t="s">
        <v>1316</v>
      </c>
      <c r="D141" s="170" t="s">
        <v>2454</v>
      </c>
      <c r="E141" s="173">
        <v>335807691</v>
      </c>
    </row>
    <row r="142" spans="1:5" ht="18" x14ac:dyDescent="0.25">
      <c r="A142" s="157" t="s">
        <v>1275</v>
      </c>
      <c r="B142" s="152">
        <v>551</v>
      </c>
      <c r="C142" s="152" t="s">
        <v>1578</v>
      </c>
      <c r="D142" s="170" t="s">
        <v>2454</v>
      </c>
      <c r="E142" s="173">
        <v>335807697</v>
      </c>
    </row>
    <row r="143" spans="1:5" ht="18" x14ac:dyDescent="0.25">
      <c r="A143" s="157" t="s">
        <v>1275</v>
      </c>
      <c r="B143" s="152">
        <v>931</v>
      </c>
      <c r="C143" s="152" t="s">
        <v>1834</v>
      </c>
      <c r="D143" s="170" t="s">
        <v>2454</v>
      </c>
      <c r="E143" s="173">
        <v>335807681</v>
      </c>
    </row>
    <row r="144" spans="1:5" ht="18" x14ac:dyDescent="0.25">
      <c r="A144" s="157" t="s">
        <v>1275</v>
      </c>
      <c r="B144" s="152">
        <v>541</v>
      </c>
      <c r="C144" s="152" t="s">
        <v>1571</v>
      </c>
      <c r="D144" s="170" t="s">
        <v>2454</v>
      </c>
      <c r="E144" s="173">
        <v>335807674</v>
      </c>
    </row>
    <row r="145" spans="1:5" ht="18" x14ac:dyDescent="0.25">
      <c r="A145" s="157" t="s">
        <v>1275</v>
      </c>
      <c r="B145" s="152">
        <v>359</v>
      </c>
      <c r="C145" s="152" t="s">
        <v>2357</v>
      </c>
      <c r="D145" s="170" t="s">
        <v>2454</v>
      </c>
      <c r="E145" s="173">
        <v>335807701</v>
      </c>
    </row>
    <row r="146" spans="1:5" ht="18" x14ac:dyDescent="0.25">
      <c r="A146" s="157" t="s">
        <v>1278</v>
      </c>
      <c r="B146" s="152">
        <v>862</v>
      </c>
      <c r="C146" s="152" t="s">
        <v>2359</v>
      </c>
      <c r="D146" s="170" t="s">
        <v>2454</v>
      </c>
      <c r="E146" s="173">
        <v>335807706</v>
      </c>
    </row>
    <row r="147" spans="1:5" ht="18" x14ac:dyDescent="0.25">
      <c r="A147" s="157" t="s">
        <v>1278</v>
      </c>
      <c r="B147" s="152">
        <v>645</v>
      </c>
      <c r="C147" s="152" t="s">
        <v>1654</v>
      </c>
      <c r="D147" s="170" t="s">
        <v>2454</v>
      </c>
      <c r="E147" s="173">
        <v>335807710</v>
      </c>
    </row>
    <row r="148" spans="1:5" ht="18" x14ac:dyDescent="0.25">
      <c r="A148" s="157" t="s">
        <v>1275</v>
      </c>
      <c r="B148" s="152">
        <v>967</v>
      </c>
      <c r="C148" s="152" t="s">
        <v>1863</v>
      </c>
      <c r="D148" s="170" t="s">
        <v>2454</v>
      </c>
      <c r="E148" s="173">
        <v>335807726</v>
      </c>
    </row>
    <row r="149" spans="1:5" ht="18" x14ac:dyDescent="0.25">
      <c r="A149" s="157" t="s">
        <v>1275</v>
      </c>
      <c r="B149" s="152">
        <v>755</v>
      </c>
      <c r="C149" s="152" t="s">
        <v>1705</v>
      </c>
      <c r="D149" s="170" t="s">
        <v>2454</v>
      </c>
      <c r="E149" s="173">
        <v>335807730</v>
      </c>
    </row>
    <row r="150" spans="1:5" ht="18" x14ac:dyDescent="0.25">
      <c r="A150" s="157" t="s">
        <v>1278</v>
      </c>
      <c r="B150" s="152">
        <v>944</v>
      </c>
      <c r="C150" s="152" t="s">
        <v>1844</v>
      </c>
      <c r="D150" s="170" t="s">
        <v>2454</v>
      </c>
      <c r="E150" s="173">
        <v>335807718</v>
      </c>
    </row>
    <row r="151" spans="1:5" ht="18.75" customHeight="1" x14ac:dyDescent="0.25">
      <c r="A151" s="157" t="s">
        <v>1277</v>
      </c>
      <c r="B151" s="152">
        <v>873</v>
      </c>
      <c r="C151" s="152" t="s">
        <v>1794</v>
      </c>
      <c r="D151" s="170" t="s">
        <v>2454</v>
      </c>
      <c r="E151" s="173">
        <v>335807820</v>
      </c>
    </row>
    <row r="152" spans="1:5" ht="18" x14ac:dyDescent="0.25">
      <c r="A152" s="157" t="s">
        <v>1278</v>
      </c>
      <c r="B152" s="152">
        <v>157</v>
      </c>
      <c r="C152" s="152" t="s">
        <v>1390</v>
      </c>
      <c r="D152" s="170" t="s">
        <v>2454</v>
      </c>
      <c r="E152" s="173">
        <v>335807829</v>
      </c>
    </row>
    <row r="153" spans="1:5" ht="18" x14ac:dyDescent="0.25">
      <c r="A153" s="157" t="s">
        <v>1275</v>
      </c>
      <c r="B153" s="152">
        <v>54</v>
      </c>
      <c r="C153" s="152" t="s">
        <v>2328</v>
      </c>
      <c r="D153" s="170" t="s">
        <v>2454</v>
      </c>
      <c r="E153" s="173">
        <v>335807831</v>
      </c>
    </row>
    <row r="154" spans="1:5" ht="18.75" customHeight="1" x14ac:dyDescent="0.25">
      <c r="A154" s="157" t="s">
        <v>1275</v>
      </c>
      <c r="B154" s="152">
        <v>793</v>
      </c>
      <c r="C154" s="152" t="s">
        <v>2182</v>
      </c>
      <c r="D154" s="170" t="s">
        <v>2454</v>
      </c>
      <c r="E154" s="173">
        <v>335807837</v>
      </c>
    </row>
    <row r="155" spans="1:5" ht="18" x14ac:dyDescent="0.25">
      <c r="A155" s="157" t="s">
        <v>1277</v>
      </c>
      <c r="B155" s="152">
        <v>750</v>
      </c>
      <c r="C155" s="152" t="s">
        <v>1701</v>
      </c>
      <c r="D155" s="170" t="s">
        <v>2454</v>
      </c>
      <c r="E155" s="173">
        <v>335807848</v>
      </c>
    </row>
    <row r="156" spans="1:5" ht="18" x14ac:dyDescent="0.25">
      <c r="A156" s="157" t="s">
        <v>1277</v>
      </c>
      <c r="B156" s="152">
        <v>984</v>
      </c>
      <c r="C156" s="152" t="s">
        <v>1877</v>
      </c>
      <c r="D156" s="170" t="s">
        <v>2454</v>
      </c>
      <c r="E156" s="173">
        <v>335807854</v>
      </c>
    </row>
    <row r="157" spans="1:5" ht="18" x14ac:dyDescent="0.25">
      <c r="A157" s="157" t="s">
        <v>1278</v>
      </c>
      <c r="B157" s="152">
        <v>396</v>
      </c>
      <c r="C157" s="152" t="s">
        <v>1494</v>
      </c>
      <c r="D157" s="170" t="s">
        <v>2454</v>
      </c>
      <c r="E157" s="173">
        <v>335807857</v>
      </c>
    </row>
    <row r="158" spans="1:5" ht="18" x14ac:dyDescent="0.25">
      <c r="A158" s="157" t="s">
        <v>1277</v>
      </c>
      <c r="B158" s="152">
        <v>252</v>
      </c>
      <c r="C158" s="152" t="s">
        <v>1438</v>
      </c>
      <c r="D158" s="170" t="s">
        <v>2454</v>
      </c>
      <c r="E158" s="173">
        <v>335807889</v>
      </c>
    </row>
    <row r="159" spans="1:5" ht="18" x14ac:dyDescent="0.25">
      <c r="A159" s="157" t="s">
        <v>1277</v>
      </c>
      <c r="B159" s="152">
        <v>880</v>
      </c>
      <c r="C159" s="152" t="s">
        <v>2408</v>
      </c>
      <c r="D159" s="170" t="s">
        <v>2454</v>
      </c>
      <c r="E159" s="173">
        <v>335807894</v>
      </c>
    </row>
    <row r="160" spans="1:5" ht="18" x14ac:dyDescent="0.25">
      <c r="A160" s="157" t="s">
        <v>1277</v>
      </c>
      <c r="B160" s="152">
        <v>995</v>
      </c>
      <c r="C160" s="152" t="e">
        <v>#N/A</v>
      </c>
      <c r="D160" s="170" t="s">
        <v>2454</v>
      </c>
      <c r="E160" s="173">
        <v>335807895</v>
      </c>
    </row>
    <row r="161" spans="1:5" ht="18" x14ac:dyDescent="0.25">
      <c r="A161" s="157" t="s">
        <v>1277</v>
      </c>
      <c r="B161" s="152">
        <v>780</v>
      </c>
      <c r="C161" s="152" t="s">
        <v>1724</v>
      </c>
      <c r="D161" s="170" t="s">
        <v>2454</v>
      </c>
      <c r="E161" s="173">
        <v>335807896</v>
      </c>
    </row>
    <row r="162" spans="1:5" ht="18" x14ac:dyDescent="0.25">
      <c r="A162" s="157" t="s">
        <v>1275</v>
      </c>
      <c r="B162" s="152">
        <v>461</v>
      </c>
      <c r="C162" s="152" t="s">
        <v>1532</v>
      </c>
      <c r="D162" s="170" t="s">
        <v>2454</v>
      </c>
      <c r="E162" s="173">
        <v>335807900</v>
      </c>
    </row>
    <row r="163" spans="1:5" ht="18" x14ac:dyDescent="0.25">
      <c r="A163" s="157" t="s">
        <v>1277</v>
      </c>
      <c r="B163" s="152">
        <v>45</v>
      </c>
      <c r="C163" s="152" t="s">
        <v>1327</v>
      </c>
      <c r="D163" s="170" t="s">
        <v>2454</v>
      </c>
      <c r="E163" s="173">
        <v>335807901</v>
      </c>
    </row>
    <row r="164" spans="1:5" ht="18" x14ac:dyDescent="0.25">
      <c r="A164" s="157" t="s">
        <v>1275</v>
      </c>
      <c r="B164" s="152">
        <v>896</v>
      </c>
      <c r="C164" s="152" t="s">
        <v>1809</v>
      </c>
      <c r="D164" s="170" t="s">
        <v>2454</v>
      </c>
      <c r="E164" s="173">
        <v>335807902</v>
      </c>
    </row>
    <row r="165" spans="1:5" ht="18" x14ac:dyDescent="0.25">
      <c r="A165" s="157" t="s">
        <v>1278</v>
      </c>
      <c r="B165" s="152">
        <v>895</v>
      </c>
      <c r="C165" s="152" t="s">
        <v>2391</v>
      </c>
      <c r="D165" s="170" t="s">
        <v>2454</v>
      </c>
      <c r="E165" s="173">
        <v>335807597</v>
      </c>
    </row>
    <row r="166" spans="1:5" ht="18.75" thickBot="1" x14ac:dyDescent="0.3">
      <c r="A166" s="158" t="s">
        <v>2428</v>
      </c>
      <c r="B166" s="160">
        <v>44</v>
      </c>
      <c r="C166" s="169"/>
      <c r="D166" s="169"/>
      <c r="E166" s="169"/>
    </row>
    <row r="167" spans="1:5" ht="15.75" thickBot="1" x14ac:dyDescent="0.3">
      <c r="A167" s="148"/>
      <c r="B167" s="148"/>
      <c r="C167" s="148"/>
      <c r="D167" s="148"/>
      <c r="E167" s="156"/>
    </row>
    <row r="168" spans="1:5" ht="18.75" thickBot="1" x14ac:dyDescent="0.3">
      <c r="A168" s="127" t="s">
        <v>2505</v>
      </c>
      <c r="B168" s="128"/>
      <c r="C168" s="128"/>
      <c r="D168" s="128"/>
      <c r="E168" s="129"/>
    </row>
    <row r="169" spans="1:5" ht="18" x14ac:dyDescent="0.25">
      <c r="A169" s="150" t="s">
        <v>15</v>
      </c>
      <c r="B169" s="150" t="s">
        <v>2426</v>
      </c>
      <c r="C169" s="151" t="s">
        <v>46</v>
      </c>
      <c r="D169" s="151" t="s">
        <v>2432</v>
      </c>
      <c r="E169" s="150" t="s">
        <v>2427</v>
      </c>
    </row>
    <row r="170" spans="1:5" ht="18" x14ac:dyDescent="0.25">
      <c r="A170" s="157" t="s">
        <v>1275</v>
      </c>
      <c r="B170" s="152">
        <v>627</v>
      </c>
      <c r="C170" s="152" t="s">
        <v>1639</v>
      </c>
      <c r="D170" s="152" t="s">
        <v>2498</v>
      </c>
      <c r="E170" s="159">
        <v>335805638</v>
      </c>
    </row>
    <row r="171" spans="1:5" ht="18" x14ac:dyDescent="0.25">
      <c r="A171" s="157" t="e">
        <v>#N/A</v>
      </c>
      <c r="B171" s="152">
        <v>600</v>
      </c>
      <c r="C171" s="152" t="e">
        <v>#N/A</v>
      </c>
      <c r="D171" s="152" t="s">
        <v>2498</v>
      </c>
      <c r="E171" s="159">
        <v>335805671</v>
      </c>
    </row>
    <row r="172" spans="1:5" ht="18" x14ac:dyDescent="0.25">
      <c r="A172" s="157" t="s">
        <v>1276</v>
      </c>
      <c r="B172" s="152">
        <v>330</v>
      </c>
      <c r="C172" s="152" t="s">
        <v>1474</v>
      </c>
      <c r="D172" s="152" t="s">
        <v>2498</v>
      </c>
      <c r="E172" s="159">
        <v>335805892</v>
      </c>
    </row>
    <row r="173" spans="1:5" ht="18" x14ac:dyDescent="0.25">
      <c r="A173" s="157" t="s">
        <v>1275</v>
      </c>
      <c r="B173" s="152">
        <v>567</v>
      </c>
      <c r="C173" s="152" t="s">
        <v>1593</v>
      </c>
      <c r="D173" s="152" t="s">
        <v>2498</v>
      </c>
      <c r="E173" s="159">
        <v>335806063</v>
      </c>
    </row>
    <row r="174" spans="1:5" ht="18" x14ac:dyDescent="0.25">
      <c r="A174" s="157" t="s">
        <v>1278</v>
      </c>
      <c r="B174" s="152">
        <v>532</v>
      </c>
      <c r="C174" s="152" t="s">
        <v>1566</v>
      </c>
      <c r="D174" s="152" t="s">
        <v>2498</v>
      </c>
      <c r="E174" s="159">
        <v>335806938</v>
      </c>
    </row>
    <row r="175" spans="1:5" ht="18" x14ac:dyDescent="0.25">
      <c r="A175" s="157" t="s">
        <v>1275</v>
      </c>
      <c r="B175" s="152">
        <v>578</v>
      </c>
      <c r="C175" s="152" t="s">
        <v>1603</v>
      </c>
      <c r="D175" s="152" t="s">
        <v>2498</v>
      </c>
      <c r="E175" s="159">
        <v>335806954</v>
      </c>
    </row>
    <row r="176" spans="1:5" ht="18" x14ac:dyDescent="0.25">
      <c r="A176" s="157" t="s">
        <v>1275</v>
      </c>
      <c r="B176" s="152">
        <v>696</v>
      </c>
      <c r="C176" s="152" t="s">
        <v>2014</v>
      </c>
      <c r="D176" s="152" t="s">
        <v>2498</v>
      </c>
      <c r="E176" s="159">
        <v>335806989</v>
      </c>
    </row>
    <row r="177" spans="1:5" ht="18" x14ac:dyDescent="0.25">
      <c r="A177" s="157" t="s">
        <v>1277</v>
      </c>
      <c r="B177" s="152">
        <v>537</v>
      </c>
      <c r="C177" s="152" t="s">
        <v>1570</v>
      </c>
      <c r="D177" s="152" t="s">
        <v>2498</v>
      </c>
      <c r="E177" s="159">
        <v>335807652</v>
      </c>
    </row>
    <row r="178" spans="1:5" ht="18" x14ac:dyDescent="0.25">
      <c r="A178" s="157" t="s">
        <v>1275</v>
      </c>
      <c r="B178" s="152">
        <v>568</v>
      </c>
      <c r="C178" s="152" t="s">
        <v>1594</v>
      </c>
      <c r="D178" s="152" t="s">
        <v>2498</v>
      </c>
      <c r="E178" s="159">
        <v>335807677</v>
      </c>
    </row>
    <row r="179" spans="1:5" ht="18" x14ac:dyDescent="0.25">
      <c r="A179" s="157" t="s">
        <v>1275</v>
      </c>
      <c r="B179" s="152">
        <v>719</v>
      </c>
      <c r="C179" s="152" t="s">
        <v>1672</v>
      </c>
      <c r="D179" s="152" t="s">
        <v>2498</v>
      </c>
      <c r="E179" s="159">
        <v>335807828</v>
      </c>
    </row>
    <row r="180" spans="1:5" ht="18" x14ac:dyDescent="0.25">
      <c r="A180" s="157" t="s">
        <v>1276</v>
      </c>
      <c r="B180" s="152">
        <v>945</v>
      </c>
      <c r="C180" s="152" t="s">
        <v>1845</v>
      </c>
      <c r="D180" s="152" t="s">
        <v>2498</v>
      </c>
      <c r="E180" s="159">
        <v>335807841</v>
      </c>
    </row>
    <row r="181" spans="1:5" ht="18" x14ac:dyDescent="0.25">
      <c r="A181" s="157" t="s">
        <v>1278</v>
      </c>
      <c r="B181" s="152">
        <v>413</v>
      </c>
      <c r="C181" s="152" t="s">
        <v>1506</v>
      </c>
      <c r="D181" s="152" t="s">
        <v>2498</v>
      </c>
      <c r="E181" s="159">
        <v>335807885</v>
      </c>
    </row>
    <row r="182" spans="1:5" ht="18" x14ac:dyDescent="0.25">
      <c r="A182" s="157" t="s">
        <v>1278</v>
      </c>
      <c r="B182" s="152">
        <v>987</v>
      </c>
      <c r="C182" s="152" t="s">
        <v>1880</v>
      </c>
      <c r="D182" s="152" t="s">
        <v>2498</v>
      </c>
      <c r="E182" s="159">
        <v>335807887</v>
      </c>
    </row>
    <row r="183" spans="1:5" ht="18" x14ac:dyDescent="0.25">
      <c r="A183" s="157" t="s">
        <v>1278</v>
      </c>
      <c r="B183" s="152">
        <v>638</v>
      </c>
      <c r="C183" s="152" t="s">
        <v>2375</v>
      </c>
      <c r="D183" s="152" t="s">
        <v>2498</v>
      </c>
      <c r="E183" s="159">
        <v>335807890</v>
      </c>
    </row>
    <row r="184" spans="1:5" ht="18" x14ac:dyDescent="0.25">
      <c r="A184" s="157" t="s">
        <v>1277</v>
      </c>
      <c r="B184" s="152">
        <v>356</v>
      </c>
      <c r="C184" s="152" t="s">
        <v>1481</v>
      </c>
      <c r="D184" s="152" t="s">
        <v>2498</v>
      </c>
      <c r="E184" s="159">
        <v>335807668</v>
      </c>
    </row>
    <row r="185" spans="1:5" ht="18.75" thickBot="1" x14ac:dyDescent="0.3">
      <c r="A185" s="154" t="s">
        <v>2428</v>
      </c>
      <c r="B185" s="160">
        <v>15</v>
      </c>
      <c r="C185" s="169"/>
      <c r="D185" s="153"/>
      <c r="E185" s="171"/>
    </row>
    <row r="186" spans="1:5" ht="15.75" thickBot="1" x14ac:dyDescent="0.3">
      <c r="A186" s="148"/>
      <c r="B186" s="148"/>
      <c r="C186" s="148"/>
      <c r="D186" s="148"/>
      <c r="E186" s="156"/>
    </row>
    <row r="187" spans="1:5" ht="18.75" thickBot="1" x14ac:dyDescent="0.3">
      <c r="A187" s="130" t="s">
        <v>2429</v>
      </c>
      <c r="B187" s="131"/>
      <c r="C187" s="148"/>
      <c r="D187" s="148"/>
      <c r="E187" s="156"/>
    </row>
    <row r="188" spans="1:5" ht="18.75" thickBot="1" x14ac:dyDescent="0.3">
      <c r="A188" s="132">
        <v>59</v>
      </c>
      <c r="B188" s="133"/>
      <c r="C188" s="148"/>
      <c r="D188" s="148"/>
      <c r="E188" s="156"/>
    </row>
    <row r="189" spans="1:5" ht="15.75" thickBot="1" x14ac:dyDescent="0.3">
      <c r="A189" s="148"/>
      <c r="B189" s="148"/>
      <c r="C189" s="148"/>
      <c r="D189" s="148"/>
      <c r="E189" s="156"/>
    </row>
    <row r="190" spans="1:5" ht="18.75" thickBot="1" x14ac:dyDescent="0.3">
      <c r="A190" s="127" t="s">
        <v>2431</v>
      </c>
      <c r="B190" s="128"/>
      <c r="C190" s="128"/>
      <c r="D190" s="128"/>
      <c r="E190" s="129"/>
    </row>
    <row r="191" spans="1:5" ht="18" x14ac:dyDescent="0.25">
      <c r="A191" s="161" t="s">
        <v>15</v>
      </c>
      <c r="B191" s="161" t="s">
        <v>2426</v>
      </c>
      <c r="C191" s="155" t="s">
        <v>46</v>
      </c>
      <c r="D191" s="136" t="s">
        <v>2432</v>
      </c>
      <c r="E191" s="137"/>
    </row>
    <row r="192" spans="1:5" ht="18" x14ac:dyDescent="0.25">
      <c r="A192" s="152" t="s">
        <v>1276</v>
      </c>
      <c r="B192" s="152">
        <v>293</v>
      </c>
      <c r="C192" s="157" t="s">
        <v>2371</v>
      </c>
      <c r="D192" s="134" t="s">
        <v>2501</v>
      </c>
      <c r="E192" s="135"/>
    </row>
    <row r="193" spans="1:5" ht="18" x14ac:dyDescent="0.25">
      <c r="A193" s="152" t="s">
        <v>1277</v>
      </c>
      <c r="B193" s="152">
        <v>870</v>
      </c>
      <c r="C193" s="157" t="s">
        <v>1792</v>
      </c>
      <c r="D193" s="134" t="s">
        <v>2494</v>
      </c>
      <c r="E193" s="135"/>
    </row>
    <row r="194" spans="1:5" ht="18" x14ac:dyDescent="0.25">
      <c r="A194" s="152" t="s">
        <v>1278</v>
      </c>
      <c r="B194" s="152">
        <v>496</v>
      </c>
      <c r="C194" s="157" t="s">
        <v>1546</v>
      </c>
      <c r="D194" s="134" t="s">
        <v>2494</v>
      </c>
      <c r="E194" s="135"/>
    </row>
    <row r="195" spans="1:5" ht="18" x14ac:dyDescent="0.25">
      <c r="A195" s="152" t="s">
        <v>1275</v>
      </c>
      <c r="B195" s="152">
        <v>549</v>
      </c>
      <c r="C195" s="157" t="s">
        <v>1577</v>
      </c>
      <c r="D195" s="134" t="s">
        <v>2494</v>
      </c>
      <c r="E195" s="135"/>
    </row>
    <row r="196" spans="1:5" ht="18" x14ac:dyDescent="0.25">
      <c r="A196" s="152" t="s">
        <v>1275</v>
      </c>
      <c r="B196" s="152">
        <v>676</v>
      </c>
      <c r="C196" s="157" t="s">
        <v>2355</v>
      </c>
      <c r="D196" s="134" t="s">
        <v>2494</v>
      </c>
      <c r="E196" s="135"/>
    </row>
    <row r="197" spans="1:5" ht="18" x14ac:dyDescent="0.25">
      <c r="A197" s="152" t="s">
        <v>1276</v>
      </c>
      <c r="B197" s="152">
        <v>963</v>
      </c>
      <c r="C197" s="157" t="s">
        <v>1861</v>
      </c>
      <c r="D197" s="134" t="s">
        <v>2502</v>
      </c>
      <c r="E197" s="135"/>
    </row>
    <row r="198" spans="1:5" ht="18" x14ac:dyDescent="0.25">
      <c r="A198" s="152" t="s">
        <v>1277</v>
      </c>
      <c r="B198" s="152">
        <v>33</v>
      </c>
      <c r="C198" s="157" t="s">
        <v>1317</v>
      </c>
      <c r="D198" s="134" t="s">
        <v>2494</v>
      </c>
      <c r="E198" s="135"/>
    </row>
    <row r="199" spans="1:5" ht="18" x14ac:dyDescent="0.25">
      <c r="A199" s="152" t="s">
        <v>1277</v>
      </c>
      <c r="B199" s="152">
        <v>182</v>
      </c>
      <c r="C199" s="157" t="s">
        <v>1402</v>
      </c>
      <c r="D199" s="134" t="s">
        <v>2494</v>
      </c>
      <c r="E199" s="135"/>
    </row>
    <row r="200" spans="1:5" ht="18" x14ac:dyDescent="0.25">
      <c r="A200" s="152" t="s">
        <v>1275</v>
      </c>
      <c r="B200" s="152">
        <v>235</v>
      </c>
      <c r="C200" s="157" t="s">
        <v>1428</v>
      </c>
      <c r="D200" s="134" t="s">
        <v>2494</v>
      </c>
      <c r="E200" s="135"/>
    </row>
    <row r="201" spans="1:5" ht="18" x14ac:dyDescent="0.25">
      <c r="A201" s="152" t="e">
        <v>#N/A</v>
      </c>
      <c r="B201" s="152">
        <v>369</v>
      </c>
      <c r="C201" s="157" t="e">
        <v>#N/A</v>
      </c>
      <c r="D201" s="134" t="s">
        <v>2494</v>
      </c>
      <c r="E201" s="135"/>
    </row>
    <row r="202" spans="1:5" ht="18" x14ac:dyDescent="0.25">
      <c r="A202" s="152" t="s">
        <v>1275</v>
      </c>
      <c r="B202" s="152">
        <v>382</v>
      </c>
      <c r="C202" s="157" t="s">
        <v>2714</v>
      </c>
      <c r="D202" s="134" t="s">
        <v>2494</v>
      </c>
      <c r="E202" s="135"/>
    </row>
    <row r="203" spans="1:5" ht="18" x14ac:dyDescent="0.25">
      <c r="A203" s="152" t="s">
        <v>1275</v>
      </c>
      <c r="B203" s="152">
        <v>494</v>
      </c>
      <c r="C203" s="157" t="s">
        <v>1545</v>
      </c>
      <c r="D203" s="134" t="s">
        <v>2494</v>
      </c>
      <c r="E203" s="135"/>
    </row>
    <row r="204" spans="1:5" ht="18" x14ac:dyDescent="0.25">
      <c r="A204" s="152" t="s">
        <v>1275</v>
      </c>
      <c r="B204" s="152">
        <v>514</v>
      </c>
      <c r="C204" s="157" t="s">
        <v>2327</v>
      </c>
      <c r="D204" s="134" t="s">
        <v>2494</v>
      </c>
      <c r="E204" s="135"/>
    </row>
    <row r="205" spans="1:5" ht="18" x14ac:dyDescent="0.25">
      <c r="A205" s="152" t="s">
        <v>1275</v>
      </c>
      <c r="B205" s="152">
        <v>688</v>
      </c>
      <c r="C205" s="157" t="s">
        <v>2011</v>
      </c>
      <c r="D205" s="134" t="s">
        <v>2494</v>
      </c>
      <c r="E205" s="135"/>
    </row>
    <row r="206" spans="1:5" ht="18" x14ac:dyDescent="0.25">
      <c r="A206" s="152" t="s">
        <v>1278</v>
      </c>
      <c r="B206" s="152">
        <v>728</v>
      </c>
      <c r="C206" s="157" t="s">
        <v>1681</v>
      </c>
      <c r="D206" s="134" t="s">
        <v>2494</v>
      </c>
      <c r="E206" s="135"/>
    </row>
    <row r="207" spans="1:5" ht="18" x14ac:dyDescent="0.25">
      <c r="A207" s="152" t="s">
        <v>1278</v>
      </c>
      <c r="B207" s="152">
        <v>807</v>
      </c>
      <c r="C207" s="157" t="s">
        <v>2368</v>
      </c>
      <c r="D207" s="134" t="s">
        <v>2494</v>
      </c>
      <c r="E207" s="135"/>
    </row>
    <row r="208" spans="1:5" ht="18" x14ac:dyDescent="0.25">
      <c r="A208" s="152" t="s">
        <v>1275</v>
      </c>
      <c r="B208" s="152">
        <v>930</v>
      </c>
      <c r="C208" s="157" t="s">
        <v>1930</v>
      </c>
      <c r="D208" s="134" t="s">
        <v>2494</v>
      </c>
      <c r="E208" s="135"/>
    </row>
    <row r="209" spans="1:5" ht="18" x14ac:dyDescent="0.25">
      <c r="A209" s="152" t="s">
        <v>1277</v>
      </c>
      <c r="B209" s="152">
        <v>297</v>
      </c>
      <c r="C209" s="157" t="s">
        <v>1460</v>
      </c>
      <c r="D209" s="134" t="s">
        <v>2502</v>
      </c>
      <c r="E209" s="135"/>
    </row>
    <row r="210" spans="1:5" ht="18" x14ac:dyDescent="0.25">
      <c r="A210" s="152" t="s">
        <v>1275</v>
      </c>
      <c r="B210" s="152">
        <v>425</v>
      </c>
      <c r="C210" s="157" t="s">
        <v>1514</v>
      </c>
      <c r="D210" s="134" t="s">
        <v>2494</v>
      </c>
      <c r="E210" s="135"/>
    </row>
    <row r="211" spans="1:5" ht="18" x14ac:dyDescent="0.25">
      <c r="A211" s="152" t="s">
        <v>1278</v>
      </c>
      <c r="B211" s="152">
        <v>463</v>
      </c>
      <c r="C211" s="157" t="s">
        <v>1533</v>
      </c>
      <c r="D211" s="134" t="s">
        <v>2502</v>
      </c>
      <c r="E211" s="135"/>
    </row>
    <row r="212" spans="1:5" ht="18" x14ac:dyDescent="0.25">
      <c r="A212" s="152" t="s">
        <v>1278</v>
      </c>
      <c r="B212" s="152">
        <v>511</v>
      </c>
      <c r="C212" s="157" t="s">
        <v>1551</v>
      </c>
      <c r="D212" s="134" t="s">
        <v>2502</v>
      </c>
      <c r="E212" s="135"/>
    </row>
    <row r="213" spans="1:5" ht="18" x14ac:dyDescent="0.25">
      <c r="A213" s="152" t="s">
        <v>1275</v>
      </c>
      <c r="B213" s="152">
        <v>557</v>
      </c>
      <c r="C213" s="157" t="s">
        <v>1584</v>
      </c>
      <c r="D213" s="134" t="s">
        <v>2501</v>
      </c>
      <c r="E213" s="135"/>
    </row>
    <row r="214" spans="1:5" ht="18" x14ac:dyDescent="0.25">
      <c r="A214" s="152" t="s">
        <v>1275</v>
      </c>
      <c r="B214" s="152">
        <v>655</v>
      </c>
      <c r="C214" s="157" t="s">
        <v>1991</v>
      </c>
      <c r="D214" s="134" t="s">
        <v>2494</v>
      </c>
      <c r="E214" s="135"/>
    </row>
    <row r="215" spans="1:5" ht="18" x14ac:dyDescent="0.25">
      <c r="A215" s="152" t="s">
        <v>1275</v>
      </c>
      <c r="B215" s="152">
        <v>671</v>
      </c>
      <c r="C215" s="157" t="s">
        <v>2266</v>
      </c>
      <c r="D215" s="134" t="s">
        <v>2494</v>
      </c>
      <c r="E215" s="135"/>
    </row>
    <row r="216" spans="1:5" ht="18" x14ac:dyDescent="0.25">
      <c r="A216" s="152" t="s">
        <v>1275</v>
      </c>
      <c r="B216" s="152">
        <v>785</v>
      </c>
      <c r="C216" s="157" t="s">
        <v>2376</v>
      </c>
      <c r="D216" s="134" t="s">
        <v>2502</v>
      </c>
      <c r="E216" s="135"/>
    </row>
    <row r="217" spans="1:5" ht="18" x14ac:dyDescent="0.25">
      <c r="A217" s="152" t="s">
        <v>1275</v>
      </c>
      <c r="B217" s="152">
        <v>801</v>
      </c>
      <c r="C217" s="157" t="s">
        <v>1738</v>
      </c>
      <c r="D217" s="134" t="s">
        <v>2502</v>
      </c>
      <c r="E217" s="135"/>
    </row>
    <row r="218" spans="1:5" ht="18" x14ac:dyDescent="0.25">
      <c r="A218" s="152" t="s">
        <v>1278</v>
      </c>
      <c r="B218" s="152">
        <v>22</v>
      </c>
      <c r="C218" s="157" t="s">
        <v>2392</v>
      </c>
      <c r="D218" s="134" t="s">
        <v>2494</v>
      </c>
      <c r="E218" s="135"/>
    </row>
    <row r="219" spans="1:5" ht="18" x14ac:dyDescent="0.25">
      <c r="A219" s="152" t="s">
        <v>1275</v>
      </c>
      <c r="B219" s="152">
        <v>20</v>
      </c>
      <c r="C219" s="157" t="s">
        <v>2345</v>
      </c>
      <c r="D219" s="134" t="s">
        <v>2502</v>
      </c>
      <c r="E219" s="135"/>
    </row>
    <row r="220" spans="1:5" ht="18" x14ac:dyDescent="0.25">
      <c r="A220" s="152" t="s">
        <v>1278</v>
      </c>
      <c r="B220" s="152">
        <v>94</v>
      </c>
      <c r="C220" s="157" t="s">
        <v>1356</v>
      </c>
      <c r="D220" s="134" t="s">
        <v>2494</v>
      </c>
      <c r="E220" s="135"/>
    </row>
    <row r="221" spans="1:5" ht="18" x14ac:dyDescent="0.25">
      <c r="A221" s="152" t="s">
        <v>1278</v>
      </c>
      <c r="B221" s="152">
        <v>283</v>
      </c>
      <c r="C221" s="157" t="s">
        <v>1453</v>
      </c>
      <c r="D221" s="134" t="s">
        <v>2494</v>
      </c>
      <c r="E221" s="135"/>
    </row>
    <row r="222" spans="1:5" ht="18" x14ac:dyDescent="0.25">
      <c r="A222" s="152" t="s">
        <v>1275</v>
      </c>
      <c r="B222" s="152">
        <v>422</v>
      </c>
      <c r="C222" s="157" t="s">
        <v>1511</v>
      </c>
      <c r="D222" s="134" t="s">
        <v>2494</v>
      </c>
      <c r="E222" s="135"/>
    </row>
    <row r="223" spans="1:5" ht="18" x14ac:dyDescent="0.25">
      <c r="A223" s="152" t="s">
        <v>1275</v>
      </c>
      <c r="B223" s="152">
        <v>570</v>
      </c>
      <c r="C223" s="157" t="s">
        <v>1596</v>
      </c>
      <c r="D223" s="134" t="s">
        <v>2502</v>
      </c>
      <c r="E223" s="135"/>
    </row>
    <row r="224" spans="1:5" ht="18" x14ac:dyDescent="0.25">
      <c r="A224" s="152" t="s">
        <v>1276</v>
      </c>
      <c r="B224" s="152">
        <v>613</v>
      </c>
      <c r="C224" s="157" t="s">
        <v>1629</v>
      </c>
      <c r="D224" s="134" t="s">
        <v>2494</v>
      </c>
      <c r="E224" s="135"/>
    </row>
    <row r="225" spans="1:5" ht="18" x14ac:dyDescent="0.25">
      <c r="A225" s="152" t="s">
        <v>1278</v>
      </c>
      <c r="B225" s="152">
        <v>649</v>
      </c>
      <c r="C225" s="157" t="s">
        <v>1658</v>
      </c>
      <c r="D225" s="134" t="s">
        <v>2494</v>
      </c>
      <c r="E225" s="135"/>
    </row>
    <row r="226" spans="1:5" ht="18" x14ac:dyDescent="0.25">
      <c r="A226" s="152" t="s">
        <v>1276</v>
      </c>
      <c r="B226" s="152">
        <v>651</v>
      </c>
      <c r="C226" s="157" t="s">
        <v>2284</v>
      </c>
      <c r="D226" s="134" t="s">
        <v>2502</v>
      </c>
      <c r="E226" s="135"/>
    </row>
    <row r="227" spans="1:5" ht="18" x14ac:dyDescent="0.25">
      <c r="A227" s="152" t="s">
        <v>1278</v>
      </c>
      <c r="B227" s="152">
        <v>664</v>
      </c>
      <c r="C227" s="157" t="s">
        <v>2352</v>
      </c>
      <c r="D227" s="134" t="s">
        <v>2501</v>
      </c>
      <c r="E227" s="135"/>
    </row>
    <row r="228" spans="1:5" ht="18" x14ac:dyDescent="0.25">
      <c r="A228" s="152" t="s">
        <v>1275</v>
      </c>
      <c r="B228" s="152">
        <v>717</v>
      </c>
      <c r="C228" s="157" t="s">
        <v>1670</v>
      </c>
      <c r="D228" s="134" t="s">
        <v>2494</v>
      </c>
      <c r="E228" s="135"/>
    </row>
    <row r="229" spans="1:5" ht="18" x14ac:dyDescent="0.25">
      <c r="A229" s="152" t="s">
        <v>1278</v>
      </c>
      <c r="B229" s="152">
        <v>799</v>
      </c>
      <c r="C229" s="157" t="s">
        <v>1736</v>
      </c>
      <c r="D229" s="134" t="s">
        <v>2494</v>
      </c>
      <c r="E229" s="135"/>
    </row>
    <row r="230" spans="1:5" ht="18" x14ac:dyDescent="0.25">
      <c r="A230" s="152" t="s">
        <v>1275</v>
      </c>
      <c r="B230" s="152">
        <v>875</v>
      </c>
      <c r="C230" s="157" t="s">
        <v>2280</v>
      </c>
      <c r="D230" s="134" t="s">
        <v>2494</v>
      </c>
      <c r="E230" s="135"/>
    </row>
    <row r="231" spans="1:5" ht="18" x14ac:dyDescent="0.25">
      <c r="A231" s="152" t="s">
        <v>1275</v>
      </c>
      <c r="B231" s="152">
        <v>884</v>
      </c>
      <c r="C231" s="157" t="s">
        <v>1802</v>
      </c>
      <c r="D231" s="134" t="s">
        <v>2494</v>
      </c>
      <c r="E231" s="135"/>
    </row>
    <row r="232" spans="1:5" ht="18" x14ac:dyDescent="0.25">
      <c r="A232" s="152" t="s">
        <v>1278</v>
      </c>
      <c r="B232" s="152">
        <v>888</v>
      </c>
      <c r="C232" s="157" t="s">
        <v>2277</v>
      </c>
      <c r="D232" s="134" t="s">
        <v>2502</v>
      </c>
      <c r="E232" s="135"/>
    </row>
    <row r="233" spans="1:5" ht="18" x14ac:dyDescent="0.25">
      <c r="A233" s="152" t="s">
        <v>1276</v>
      </c>
      <c r="B233" s="152">
        <v>188</v>
      </c>
      <c r="C233" s="157" t="s">
        <v>1405</v>
      </c>
      <c r="D233" s="134" t="s">
        <v>2494</v>
      </c>
      <c r="E233" s="135"/>
    </row>
    <row r="234" spans="1:5" ht="18" x14ac:dyDescent="0.25">
      <c r="A234" s="152" t="s">
        <v>1278</v>
      </c>
      <c r="B234" s="152">
        <v>749</v>
      </c>
      <c r="C234" s="157" t="s">
        <v>1700</v>
      </c>
      <c r="D234" s="134" t="s">
        <v>2502</v>
      </c>
      <c r="E234" s="135"/>
    </row>
    <row r="235" spans="1:5" ht="18" x14ac:dyDescent="0.25">
      <c r="A235" s="152" t="s">
        <v>1278</v>
      </c>
      <c r="B235" s="152">
        <v>809</v>
      </c>
      <c r="C235" s="157" t="s">
        <v>2260</v>
      </c>
      <c r="D235" s="134" t="s">
        <v>2494</v>
      </c>
      <c r="E235" s="135"/>
    </row>
    <row r="236" spans="1:5" ht="18" x14ac:dyDescent="0.25">
      <c r="A236" s="152" t="s">
        <v>1275</v>
      </c>
      <c r="B236" s="152">
        <v>816</v>
      </c>
      <c r="C236" s="157" t="s">
        <v>1746</v>
      </c>
      <c r="D236" s="134" t="s">
        <v>2501</v>
      </c>
      <c r="E236" s="135"/>
    </row>
    <row r="237" spans="1:5" ht="18.75" thickBot="1" x14ac:dyDescent="0.3">
      <c r="A237" s="154" t="s">
        <v>2428</v>
      </c>
      <c r="B237" s="160">
        <v>45</v>
      </c>
      <c r="C237" s="169"/>
      <c r="D237" s="124"/>
      <c r="E237" s="125"/>
    </row>
  </sheetData>
  <mergeCells count="56">
    <mergeCell ref="D232:E232"/>
    <mergeCell ref="D233:E233"/>
    <mergeCell ref="D234:E234"/>
    <mergeCell ref="D235:E235"/>
    <mergeCell ref="D227:E227"/>
    <mergeCell ref="D228:E228"/>
    <mergeCell ref="D229:E229"/>
    <mergeCell ref="D230:E230"/>
    <mergeCell ref="D231:E231"/>
    <mergeCell ref="D223:E223"/>
    <mergeCell ref="D224:E224"/>
    <mergeCell ref="D225:E225"/>
    <mergeCell ref="D226:E226"/>
    <mergeCell ref="D219:E219"/>
    <mergeCell ref="D218:E218"/>
    <mergeCell ref="D220:E220"/>
    <mergeCell ref="D221:E221"/>
    <mergeCell ref="D222:E222"/>
    <mergeCell ref="D197:E197"/>
    <mergeCell ref="D208:E208"/>
    <mergeCell ref="D213:E213"/>
    <mergeCell ref="D214:E214"/>
    <mergeCell ref="D215:E215"/>
    <mergeCell ref="D216:E216"/>
    <mergeCell ref="D217:E217"/>
    <mergeCell ref="D237:E237"/>
    <mergeCell ref="D198:E198"/>
    <mergeCell ref="D199:E199"/>
    <mergeCell ref="D200:E200"/>
    <mergeCell ref="D201:E201"/>
    <mergeCell ref="D202:E202"/>
    <mergeCell ref="D203:E203"/>
    <mergeCell ref="D209:E209"/>
    <mergeCell ref="D210:E210"/>
    <mergeCell ref="D211:E211"/>
    <mergeCell ref="D212:E212"/>
    <mergeCell ref="D204:E204"/>
    <mergeCell ref="D205:E205"/>
    <mergeCell ref="D236:E236"/>
    <mergeCell ref="D206:E206"/>
    <mergeCell ref="D207:E207"/>
    <mergeCell ref="A187:B187"/>
    <mergeCell ref="A188:B188"/>
    <mergeCell ref="A190:E190"/>
    <mergeCell ref="D196:E196"/>
    <mergeCell ref="D191:E191"/>
    <mergeCell ref="D192:E192"/>
    <mergeCell ref="D195:E195"/>
    <mergeCell ref="D193:E193"/>
    <mergeCell ref="D194:E194"/>
    <mergeCell ref="A168:E168"/>
    <mergeCell ref="A1:E1"/>
    <mergeCell ref="A2:E2"/>
    <mergeCell ref="A7:E7"/>
    <mergeCell ref="C118:E118"/>
    <mergeCell ref="A120:E120"/>
  </mergeCells>
  <phoneticPr fontId="47" type="noConversion"/>
  <conditionalFormatting sqref="B1:B1048576">
    <cfRule type="duplicateValues" dxfId="65" priority="12"/>
  </conditionalFormatting>
  <conditionalFormatting sqref="E11">
    <cfRule type="duplicateValues" dxfId="64" priority="11"/>
  </conditionalFormatting>
  <conditionalFormatting sqref="E76">
    <cfRule type="duplicateValues" dxfId="63" priority="6"/>
  </conditionalFormatting>
  <conditionalFormatting sqref="E148:E1048576 E130:E142 E1:E10 E12:E52 E77:E112 E60:E75">
    <cfRule type="duplicateValues" dxfId="62" priority="13"/>
  </conditionalFormatting>
  <conditionalFormatting sqref="E120:E121">
    <cfRule type="duplicateValues" dxfId="61" priority="5"/>
  </conditionalFormatting>
  <conditionalFormatting sqref="E146:E147">
    <cfRule type="duplicateValues" dxfId="60" priority="3"/>
  </conditionalFormatting>
  <conditionalFormatting sqref="E1:E1048576">
    <cfRule type="duplicateValues" dxfId="59" priority="1"/>
  </conditionalFormatting>
  <conditionalFormatting sqref="E53:E59">
    <cfRule type="duplicateValues" dxfId="58" priority="381995"/>
  </conditionalFormatting>
  <conditionalFormatting sqref="E113:E119">
    <cfRule type="duplicateValues" dxfId="57" priority="381999"/>
  </conditionalFormatting>
  <conditionalFormatting sqref="E122:E129">
    <cfRule type="duplicateValues" dxfId="56" priority="382008"/>
  </conditionalFormatting>
  <conditionalFormatting sqref="E143:E145">
    <cfRule type="duplicateValues" dxfId="55" priority="3820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89">
        <v>384</v>
      </c>
      <c r="B269" s="89" t="s">
        <v>2488</v>
      </c>
      <c r="C269" s="89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3">
        <v>600</v>
      </c>
      <c r="B451" s="93" t="s">
        <v>2489</v>
      </c>
      <c r="C451" s="93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3">
        <v>614</v>
      </c>
      <c r="B465" s="93" t="s">
        <v>2495</v>
      </c>
      <c r="C465" s="93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3">
        <v>797</v>
      </c>
      <c r="B637" s="93" t="s">
        <v>2492</v>
      </c>
      <c r="C637" s="93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38" t="s">
        <v>2436</v>
      </c>
      <c r="B1" s="139"/>
      <c r="C1" s="139"/>
      <c r="D1" s="13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38" t="s">
        <v>2446</v>
      </c>
      <c r="B25" s="139"/>
      <c r="C25" s="139"/>
      <c r="D25" s="13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0" t="s">
        <v>58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2021-03-02T02:33:43Z</dcterms:modified>
</cp:coreProperties>
</file>