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02\"/>
    </mc:Choice>
  </mc:AlternateContent>
  <bookViews>
    <workbookView xWindow="0" yWindow="0" windowWidth="23040" windowHeight="9195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REPORTE!$A$4:$Q$209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A204" i="1" l="1"/>
  <c r="A205" i="1"/>
  <c r="A206" i="1"/>
  <c r="A207" i="1"/>
  <c r="A208" i="1"/>
  <c r="A209" i="1"/>
  <c r="F204" i="1"/>
  <c r="G204" i="1"/>
  <c r="H204" i="1"/>
  <c r="I204" i="1"/>
  <c r="J204" i="1"/>
  <c r="K204" i="1"/>
  <c r="F205" i="1"/>
  <c r="G205" i="1"/>
  <c r="H205" i="1"/>
  <c r="I205" i="1"/>
  <c r="J205" i="1"/>
  <c r="K205" i="1"/>
  <c r="F206" i="1"/>
  <c r="G206" i="1"/>
  <c r="H206" i="1"/>
  <c r="I206" i="1"/>
  <c r="J206" i="1"/>
  <c r="K206" i="1"/>
  <c r="F207" i="1"/>
  <c r="G207" i="1"/>
  <c r="H207" i="1"/>
  <c r="I207" i="1"/>
  <c r="J207" i="1"/>
  <c r="K207" i="1"/>
  <c r="F208" i="1"/>
  <c r="G208" i="1"/>
  <c r="H208" i="1"/>
  <c r="I208" i="1"/>
  <c r="J208" i="1"/>
  <c r="K208" i="1"/>
  <c r="F209" i="1"/>
  <c r="G209" i="1"/>
  <c r="H209" i="1"/>
  <c r="I209" i="1"/>
  <c r="J209" i="1"/>
  <c r="K209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F168" i="1"/>
  <c r="G168" i="1"/>
  <c r="H168" i="1"/>
  <c r="I168" i="1"/>
  <c r="J168" i="1"/>
  <c r="K168" i="1"/>
  <c r="F169" i="1"/>
  <c r="G169" i="1"/>
  <c r="H169" i="1"/>
  <c r="I169" i="1"/>
  <c r="J169" i="1"/>
  <c r="K169" i="1"/>
  <c r="F170" i="1"/>
  <c r="G170" i="1"/>
  <c r="H170" i="1"/>
  <c r="I170" i="1"/>
  <c r="J170" i="1"/>
  <c r="K170" i="1"/>
  <c r="F171" i="1"/>
  <c r="G171" i="1"/>
  <c r="H171" i="1"/>
  <c r="I171" i="1"/>
  <c r="J171" i="1"/>
  <c r="K171" i="1"/>
  <c r="F172" i="1"/>
  <c r="G172" i="1"/>
  <c r="H172" i="1"/>
  <c r="I172" i="1"/>
  <c r="J172" i="1"/>
  <c r="K172" i="1"/>
  <c r="F173" i="1"/>
  <c r="G173" i="1"/>
  <c r="H173" i="1"/>
  <c r="I173" i="1"/>
  <c r="J173" i="1"/>
  <c r="K173" i="1"/>
  <c r="F174" i="1"/>
  <c r="G174" i="1"/>
  <c r="H174" i="1"/>
  <c r="I174" i="1"/>
  <c r="J174" i="1"/>
  <c r="K174" i="1"/>
  <c r="F175" i="1"/>
  <c r="G175" i="1"/>
  <c r="H175" i="1"/>
  <c r="I175" i="1"/>
  <c r="J175" i="1"/>
  <c r="K175" i="1"/>
  <c r="F176" i="1"/>
  <c r="G176" i="1"/>
  <c r="H176" i="1"/>
  <c r="I176" i="1"/>
  <c r="J176" i="1"/>
  <c r="K176" i="1"/>
  <c r="F177" i="1"/>
  <c r="G177" i="1"/>
  <c r="H177" i="1"/>
  <c r="I177" i="1"/>
  <c r="J177" i="1"/>
  <c r="K177" i="1"/>
  <c r="F178" i="1"/>
  <c r="G178" i="1"/>
  <c r="H178" i="1"/>
  <c r="I178" i="1"/>
  <c r="J178" i="1"/>
  <c r="K178" i="1"/>
  <c r="F179" i="1"/>
  <c r="G179" i="1"/>
  <c r="H179" i="1"/>
  <c r="I179" i="1"/>
  <c r="J179" i="1"/>
  <c r="K179" i="1"/>
  <c r="F180" i="1"/>
  <c r="G180" i="1"/>
  <c r="H180" i="1"/>
  <c r="I180" i="1"/>
  <c r="J180" i="1"/>
  <c r="K180" i="1"/>
  <c r="F181" i="1"/>
  <c r="G181" i="1"/>
  <c r="H181" i="1"/>
  <c r="I181" i="1"/>
  <c r="J181" i="1"/>
  <c r="K181" i="1"/>
  <c r="F182" i="1"/>
  <c r="G182" i="1"/>
  <c r="H182" i="1"/>
  <c r="I182" i="1"/>
  <c r="J182" i="1"/>
  <c r="K182" i="1"/>
  <c r="F183" i="1"/>
  <c r="G183" i="1"/>
  <c r="H183" i="1"/>
  <c r="I183" i="1"/>
  <c r="J183" i="1"/>
  <c r="K183" i="1"/>
  <c r="F184" i="1"/>
  <c r="G184" i="1"/>
  <c r="H184" i="1"/>
  <c r="I184" i="1"/>
  <c r="J184" i="1"/>
  <c r="K184" i="1"/>
  <c r="F185" i="1"/>
  <c r="G185" i="1"/>
  <c r="H185" i="1"/>
  <c r="I185" i="1"/>
  <c r="J185" i="1"/>
  <c r="K185" i="1"/>
  <c r="F186" i="1"/>
  <c r="G186" i="1"/>
  <c r="H186" i="1"/>
  <c r="I186" i="1"/>
  <c r="J186" i="1"/>
  <c r="K186" i="1"/>
  <c r="F187" i="1"/>
  <c r="G187" i="1"/>
  <c r="H187" i="1"/>
  <c r="I187" i="1"/>
  <c r="J187" i="1"/>
  <c r="K187" i="1"/>
  <c r="F188" i="1"/>
  <c r="G188" i="1"/>
  <c r="H188" i="1"/>
  <c r="I188" i="1"/>
  <c r="J188" i="1"/>
  <c r="K188" i="1"/>
  <c r="F189" i="1"/>
  <c r="G189" i="1"/>
  <c r="H189" i="1"/>
  <c r="I189" i="1"/>
  <c r="J189" i="1"/>
  <c r="K189" i="1"/>
  <c r="F190" i="1"/>
  <c r="G190" i="1"/>
  <c r="H190" i="1"/>
  <c r="I190" i="1"/>
  <c r="J190" i="1"/>
  <c r="K190" i="1"/>
  <c r="F191" i="1"/>
  <c r="G191" i="1"/>
  <c r="H191" i="1"/>
  <c r="I191" i="1"/>
  <c r="J191" i="1"/>
  <c r="K191" i="1"/>
  <c r="F192" i="1"/>
  <c r="G192" i="1"/>
  <c r="H192" i="1"/>
  <c r="I192" i="1"/>
  <c r="J192" i="1"/>
  <c r="K192" i="1"/>
  <c r="F193" i="1"/>
  <c r="G193" i="1"/>
  <c r="H193" i="1"/>
  <c r="I193" i="1"/>
  <c r="J193" i="1"/>
  <c r="K193" i="1"/>
  <c r="F194" i="1"/>
  <c r="G194" i="1"/>
  <c r="H194" i="1"/>
  <c r="I194" i="1"/>
  <c r="J194" i="1"/>
  <c r="K194" i="1"/>
  <c r="F195" i="1"/>
  <c r="G195" i="1"/>
  <c r="H195" i="1"/>
  <c r="I195" i="1"/>
  <c r="J195" i="1"/>
  <c r="K195" i="1"/>
  <c r="F196" i="1"/>
  <c r="G196" i="1"/>
  <c r="H196" i="1"/>
  <c r="I196" i="1"/>
  <c r="J196" i="1"/>
  <c r="K196" i="1"/>
  <c r="F197" i="1"/>
  <c r="G197" i="1"/>
  <c r="H197" i="1"/>
  <c r="I197" i="1"/>
  <c r="J197" i="1"/>
  <c r="K197" i="1"/>
  <c r="F198" i="1"/>
  <c r="G198" i="1"/>
  <c r="H198" i="1"/>
  <c r="I198" i="1"/>
  <c r="J198" i="1"/>
  <c r="K198" i="1"/>
  <c r="F199" i="1"/>
  <c r="G199" i="1"/>
  <c r="H199" i="1"/>
  <c r="I199" i="1"/>
  <c r="J199" i="1"/>
  <c r="K199" i="1"/>
  <c r="F200" i="1"/>
  <c r="G200" i="1"/>
  <c r="H200" i="1"/>
  <c r="I200" i="1"/>
  <c r="J200" i="1"/>
  <c r="K200" i="1"/>
  <c r="F201" i="1"/>
  <c r="G201" i="1"/>
  <c r="H201" i="1"/>
  <c r="I201" i="1"/>
  <c r="J201" i="1"/>
  <c r="K201" i="1"/>
  <c r="F202" i="1"/>
  <c r="G202" i="1"/>
  <c r="H202" i="1"/>
  <c r="I202" i="1"/>
  <c r="J202" i="1"/>
  <c r="K202" i="1"/>
  <c r="F203" i="1"/>
  <c r="G203" i="1"/>
  <c r="H203" i="1"/>
  <c r="I203" i="1"/>
  <c r="J203" i="1"/>
  <c r="K203" i="1"/>
  <c r="F167" i="1" l="1"/>
  <c r="G167" i="1"/>
  <c r="H167" i="1"/>
  <c r="I167" i="1"/>
  <c r="J167" i="1"/>
  <c r="K167" i="1"/>
  <c r="F166" i="1"/>
  <c r="G166" i="1"/>
  <c r="H166" i="1"/>
  <c r="I166" i="1"/>
  <c r="J166" i="1"/>
  <c r="K166" i="1"/>
  <c r="F159" i="1"/>
  <c r="G159" i="1"/>
  <c r="H159" i="1"/>
  <c r="I159" i="1"/>
  <c r="J159" i="1"/>
  <c r="K159" i="1"/>
  <c r="F146" i="1"/>
  <c r="G146" i="1"/>
  <c r="H146" i="1"/>
  <c r="I146" i="1"/>
  <c r="J146" i="1"/>
  <c r="K14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42" i="1"/>
  <c r="G142" i="1"/>
  <c r="H142" i="1"/>
  <c r="I142" i="1"/>
  <c r="J142" i="1"/>
  <c r="K142" i="1"/>
  <c r="A167" i="1"/>
  <c r="A166" i="1"/>
  <c r="A159" i="1"/>
  <c r="A146" i="1"/>
  <c r="A165" i="1"/>
  <c r="A164" i="1"/>
  <c r="A163" i="1"/>
  <c r="A162" i="1"/>
  <c r="A14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A161" i="1"/>
  <c r="A160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5" i="1"/>
  <c r="A144" i="1"/>
  <c r="A143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F126" i="1" l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A126" i="1"/>
  <c r="A125" i="1"/>
  <c r="A124" i="1"/>
  <c r="A123" i="1"/>
  <c r="A122" i="1"/>
  <c r="A121" i="1"/>
  <c r="A120" i="1"/>
  <c r="A119" i="1"/>
  <c r="A118" i="1"/>
  <c r="A117" i="1"/>
  <c r="A116" i="1" l="1"/>
  <c r="K116" i="1"/>
  <c r="J116" i="1"/>
  <c r="I116" i="1"/>
  <c r="H116" i="1"/>
  <c r="G116" i="1"/>
  <c r="F116" i="1"/>
  <c r="A115" i="1" l="1"/>
  <c r="F115" i="1"/>
  <c r="G115" i="1"/>
  <c r="H115" i="1"/>
  <c r="I115" i="1"/>
  <c r="J115" i="1"/>
  <c r="K115" i="1"/>
  <c r="A8" i="1"/>
  <c r="K8" i="1"/>
  <c r="J8" i="1"/>
  <c r="I8" i="1"/>
  <c r="H8" i="1"/>
  <c r="G8" i="1"/>
  <c r="F8" i="1"/>
  <c r="B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B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B66" i="16"/>
  <c r="A96" i="16" s="1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B10" i="16"/>
  <c r="C9" i="16"/>
  <c r="A9" i="16"/>
  <c r="A114" i="1" l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 l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 l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A46" i="1"/>
  <c r="A45" i="1"/>
  <c r="A44" i="1"/>
  <c r="A43" i="1"/>
  <c r="A42" i="1"/>
  <c r="A41" i="1"/>
  <c r="A40" i="1"/>
  <c r="A39" i="1"/>
  <c r="A38" i="1"/>
  <c r="A37" i="1"/>
  <c r="A36" i="1"/>
  <c r="A35" i="1" l="1"/>
  <c r="A34" i="1"/>
  <c r="A33" i="1"/>
  <c r="A32" i="1"/>
  <c r="A31" i="1"/>
  <c r="A30" i="1"/>
  <c r="A29" i="1"/>
  <c r="A28" i="1"/>
  <c r="A27" i="1"/>
  <c r="A2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 l="1"/>
  <c r="G25" i="1"/>
  <c r="H25" i="1"/>
  <c r="I25" i="1"/>
  <c r="J25" i="1"/>
  <c r="K25" i="1"/>
  <c r="A25" i="1"/>
  <c r="F10" i="1" l="1"/>
  <c r="G10" i="1"/>
  <c r="H10" i="1"/>
  <c r="I10" i="1"/>
  <c r="J10" i="1"/>
  <c r="K10" i="1"/>
  <c r="F9" i="1"/>
  <c r="G9" i="1"/>
  <c r="H9" i="1"/>
  <c r="I9" i="1"/>
  <c r="J9" i="1"/>
  <c r="K9" i="1"/>
  <c r="F17" i="1"/>
  <c r="G17" i="1"/>
  <c r="H17" i="1"/>
  <c r="I17" i="1"/>
  <c r="J17" i="1"/>
  <c r="K17" i="1"/>
  <c r="F12" i="1"/>
  <c r="G12" i="1"/>
  <c r="H12" i="1"/>
  <c r="I12" i="1"/>
  <c r="J12" i="1"/>
  <c r="K12" i="1"/>
  <c r="F14" i="1"/>
  <c r="G14" i="1"/>
  <c r="H14" i="1"/>
  <c r="I14" i="1"/>
  <c r="J14" i="1"/>
  <c r="K14" i="1"/>
  <c r="F23" i="1"/>
  <c r="G23" i="1"/>
  <c r="H23" i="1"/>
  <c r="I23" i="1"/>
  <c r="J23" i="1"/>
  <c r="K23" i="1"/>
  <c r="F21" i="1"/>
  <c r="G21" i="1"/>
  <c r="H21" i="1"/>
  <c r="I21" i="1"/>
  <c r="J21" i="1"/>
  <c r="K21" i="1"/>
  <c r="F11" i="1"/>
  <c r="G11" i="1"/>
  <c r="H11" i="1"/>
  <c r="I11" i="1"/>
  <c r="J11" i="1"/>
  <c r="K11" i="1"/>
  <c r="F24" i="1"/>
  <c r="G24" i="1"/>
  <c r="H24" i="1"/>
  <c r="I24" i="1"/>
  <c r="J24" i="1"/>
  <c r="K24" i="1"/>
  <c r="A24" i="1"/>
  <c r="A23" i="1"/>
  <c r="A22" i="1"/>
  <c r="A21" i="1"/>
  <c r="A20" i="1"/>
  <c r="F22" i="1"/>
  <c r="G22" i="1"/>
  <c r="H22" i="1"/>
  <c r="I22" i="1"/>
  <c r="J22" i="1"/>
  <c r="K22" i="1"/>
  <c r="F20" i="1"/>
  <c r="G20" i="1"/>
  <c r="H20" i="1"/>
  <c r="I20" i="1"/>
  <c r="J20" i="1"/>
  <c r="K20" i="1"/>
  <c r="A19" i="1" l="1"/>
  <c r="F19" i="1"/>
  <c r="G19" i="1"/>
  <c r="H19" i="1"/>
  <c r="I19" i="1"/>
  <c r="J19" i="1"/>
  <c r="K19" i="1"/>
  <c r="A18" i="1" l="1"/>
  <c r="F18" i="1"/>
  <c r="G18" i="1"/>
  <c r="H18" i="1"/>
  <c r="I18" i="1"/>
  <c r="J18" i="1"/>
  <c r="K18" i="1"/>
  <c r="A17" i="1"/>
  <c r="F16" i="1" l="1"/>
  <c r="G16" i="1"/>
  <c r="H16" i="1"/>
  <c r="I16" i="1"/>
  <c r="J16" i="1"/>
  <c r="K16" i="1"/>
  <c r="F15" i="1"/>
  <c r="G15" i="1"/>
  <c r="H15" i="1"/>
  <c r="I15" i="1"/>
  <c r="J15" i="1"/>
  <c r="K15" i="1"/>
  <c r="A16" i="1"/>
  <c r="A15" i="1"/>
  <c r="A14" i="1" l="1"/>
  <c r="A13" i="1"/>
  <c r="F13" i="1"/>
  <c r="G13" i="1"/>
  <c r="H13" i="1"/>
  <c r="I13" i="1"/>
  <c r="J13" i="1"/>
  <c r="K13" i="1"/>
  <c r="A12" i="1" l="1"/>
  <c r="A11" i="1"/>
  <c r="A10" i="1"/>
  <c r="A9" i="1" l="1"/>
  <c r="F7" i="1" l="1"/>
  <c r="G7" i="1"/>
  <c r="H7" i="1"/>
  <c r="I7" i="1"/>
  <c r="J7" i="1"/>
  <c r="K7" i="1"/>
  <c r="F6" i="1"/>
  <c r="G6" i="1"/>
  <c r="H6" i="1"/>
  <c r="I6" i="1"/>
  <c r="J6" i="1"/>
  <c r="K6" i="1"/>
  <c r="F5" i="1"/>
  <c r="G5" i="1"/>
  <c r="H5" i="1"/>
  <c r="I5" i="1"/>
  <c r="J5" i="1"/>
  <c r="K5" i="1"/>
  <c r="A7" i="1"/>
  <c r="A6" i="1"/>
  <c r="A5" i="1"/>
  <c r="B17" i="9" l="1"/>
  <c r="B12" i="9"/>
  <c r="I7" i="9"/>
  <c r="I6" i="9"/>
  <c r="C5" i="9"/>
  <c r="C4" i="9"/>
  <c r="C3" i="9"/>
  <c r="D2" i="9"/>
  <c r="D3" i="9" s="1"/>
  <c r="D4" i="9" s="1"/>
  <c r="D5" i="9" s="1"/>
  <c r="D6" i="9" s="1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0" i="15"/>
  <c r="D52" i="15" s="1"/>
  <c r="D49" i="15"/>
  <c r="D51" i="15" s="1"/>
  <c r="D48" i="15"/>
  <c r="D21" i="15"/>
  <c r="D23" i="15" s="1"/>
  <c r="D20" i="15"/>
  <c r="D22" i="15" s="1"/>
  <c r="D19" i="15"/>
</calcChain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<sst xmlns="http://schemas.openxmlformats.org/spreadsheetml/2006/main" count="14175" uniqueCount="2705">
  <si>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</si>
  <si>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</si>
  <si>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</si>
  <si>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</si>
  <si>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</si>
  <si>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</si>
  <si>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</si>
  <si>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</si>
  <si>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</si>
  <si>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</si>
  <si>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</si>
  <si>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</si>
  <si>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</si>
  <si>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</si>
  <si>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</si>
  <si>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</si>
  <si>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</si>
  <si>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</si>
  <si>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</si>
  <si>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</si>
  <si>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</si>
  <si>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</si>
  <si>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</si>
  <si>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</si>
  <si>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</si>
  <si>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</si>
  <si>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</si>
  <si>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</si>
  <si>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</si>
  <si>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</si>
  <si>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</si>
  <si>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</si>
  <si>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</si>
  <si>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</si>
  <si>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</si>
  <si>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</si>
  <si>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</si>
  <si>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</si>
  <si>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</si>
  <si>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</si>
  <si>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</si>
  <si>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</si>
  <si>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</si>
  <si>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</si>
  <si>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</si>
  <si>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</si>
  <si>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</si>
  <si>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</si>
  <si>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</si>
  <si>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</si>
  <si>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</si>
  <si>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</si>
  <si>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</si>
  <si>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</si>
  <si>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</si>
  <si>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</si>
  <si>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</si>
  <si>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</si>
  <si>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</si>
  <si>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</si>
  <si>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</si>
  <si>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</si>
  <si>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</si>
  <si>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</si>
  <si>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</si>
  <si>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</si>
  <si>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</si>
  <si>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</si>
  <si>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</si>
  <si>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</si>
  <si>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</si>
  <si>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</si>
  <si>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</si>
  <si>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</si>
  <si>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</si>
  <si>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</si>
  <si>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</si>
  <si>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</si>
  <si>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</si>
  <si>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</si>
  <si>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</si>
  <si>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</si>
  <si>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</si>
  <si>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</si>
  <si>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</si>
  <si>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</si>
  <si>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</si>
  <si>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</si>
  <si>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</si>
  <si>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</si>
  <si>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</si>
  <si>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</si>
  <si>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</si>
  <si>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</si>
  <si>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</si>
  <si>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</si>
  <si>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</si>
  <si>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</si>
  <si>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</si>
  <si>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</si>
  <si>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</si>
  <si>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</si>
  <si>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</si>
  <si>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</si>
  <si>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</si>
  <si>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</si>
  <si>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</si>
  <si>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</si>
  <si>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</si>
  <si>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</si>
  <si>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</si>
  <si>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</si>
  <si>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</si>
  <si>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</si>
  <si>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</si>
  <si>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</si>
  <si>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</si>
  <si>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</si>
  <si>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</si>
  <si>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</si>
  <si>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</si>
  <si>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</si>
  <si>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</si>
  <si>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</si>
  <si>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</si>
  <si>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</si>
  <si>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</si>
  <si>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</si>
  <si>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</si>
  <si>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</si>
  <si>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</si>
  <si>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</si>
  <si>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</si>
  <si>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</si>
  <si>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</si>
  <si>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</si>
  <si>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</si>
  <si>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</si>
  <si>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</si>
  <si>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</si>
  <si>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</si>
  <si>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</si>
  <si>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</si>
  <si>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</si>
  <si>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</si>
  <si>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</si>
  <si>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</si>
  <si>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</si>
  <si>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</si>
  <si>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</si>
  <si>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</si>
  <si>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</si>
  <si>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</si>
  <si>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</si>
  <si>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</si>
  <si>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</si>
  <si>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</si>
  <si>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</si>
  <si>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</si>
  <si>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</si>
  <si>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</si>
  <si>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</si>
  <si>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</si>
  <si>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</si>
  <si>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</si>
  <si>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</si>
  <si>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</si>
  <si>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</si>
  <si>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</si>
  <si>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</si>
  <si>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</si>
  <si>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</si>
  <si>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</si>
  <si>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</si>
  <si>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</si>
  <si>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</si>
  <si>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</si>
  <si>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</si>
  <si>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</si>
  <si>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</si>
  <si>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</si>
  <si>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</si>
  <si>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</si>
  <si>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</si>
  <si>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</si>
  <si>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</si>
  <si>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</si>
  <si>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</si>
  <si>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</si>
  <si>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</si>
  <si>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</si>
  <si>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</si>
  <si>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</si>
  <si>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</si>
  <si>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</si>
  <si>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</si>
  <si>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</si>
  <si>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</si>
  <si>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</si>
  <si>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</si>
  <si>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</si>
  <si>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</si>
  <si>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</si>
  <si>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</si>
  <si>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</si>
  <si>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</si>
  <si>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</si>
  <si>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</si>
  <si>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</si>
  <si>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</si>
  <si>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</si>
  <si>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</si>
  <si>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</si>
  <si>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</si>
  <si>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</si>
  <si>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</si>
  <si>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</si>
  <si>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</si>
  <si>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</si>
  <si>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</si>
  <si>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</si>
  <si>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</si>
  <si>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</si>
  <si>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</si>
  <si>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</si>
  <si>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</si>
  <si>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</si>
  <si>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</si>
  <si>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</si>
  <si>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</si>
  <si>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</si>
  <si>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</si>
  <si>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</si>
  <si>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</si>
  <si>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</si>
  <si>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</si>
  <si>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</si>
  <si>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</si>
  <si>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</si>
  <si>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</si>
  <si>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</si>
  <si>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</si>
  <si>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</si>
  <si>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</si>
  <si>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</si>
  <si>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</si>
  <si>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</si>
  <si>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</si>
  <si>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</si>
  <si>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</si>
  <si>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</si>
  <si>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</si>
  <si>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</si>
  <si>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</si>
  <si>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</si>
  <si>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</si>
  <si>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</si>
  <si>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</si>
  <si>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</si>
  <si>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</si>
  <si>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</si>
  <si>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</si>
  <si>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</si>
  <si>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</si>
  <si>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</si>
  <si>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</si>
  <si>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</si>
  <si>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</si>
  <si>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</si>
  <si>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</si>
  <si>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</si>
  <si>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</si>
  <si>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</si>
  <si>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</si>
  <si>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</si>
  <si>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</si>
  <si>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</si>
  <si>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</si>
  <si>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</si>
  <si>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</si>
  <si>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</si>
  <si>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</si>
  <si>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</si>
  <si>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</si>
  <si>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</si>
  <si>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</si>
  <si>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</si>
  <si>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</si>
  <si>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</si>
  <si>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</si>
  <si>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</si>
  <si>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</si>
  <si>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</si>
  <si>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</si>
  <si>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</si>
  <si>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</si>
  <si>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</si>
  <si>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</si>
  <si>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</si>
  <si>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</si>
  <si>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</si>
  <si>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</si>
  <si>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</si>
  <si>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</si>
  <si>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</si>
  <si>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</si>
  <si>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</si>
  <si>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</si>
  <si>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</si>
  <si>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</si>
  <si>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</si>
  <si>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</si>
  <si>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</si>
  <si>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</si>
  <si>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</si>
  <si>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</si>
  <si>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</si>
  <si>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</si>
  <si>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</si>
  <si>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</si>
  <si>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</si>
  <si>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</si>
  <si>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</si>
  <si>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</si>
  <si>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</si>
  <si>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</si>
  <si>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</si>
  <si>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</si>
  <si>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</si>
  <si>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</si>
  <si>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</si>
  <si>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</si>
  <si>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</si>
  <si>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</si>
  <si>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</si>
  <si>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</si>
  <si>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</si>
  <si>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</si>
  <si>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</si>
  <si>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</si>
  <si>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</si>
  <si>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</si>
  <si>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</si>
  <si>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</si>
  <si>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</si>
  <si>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</si>
  <si>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</si>
  <si>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</si>
  <si>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</si>
  <si>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</si>
  <si>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</si>
  <si>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</si>
  <si>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</si>
  <si>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</si>
  <si>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</si>
  <si>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</si>
  <si>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</si>
  <si>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</si>
  <si>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</si>
  <si>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</si>
  <si>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</si>
  <si>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</si>
  <si>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</si>
  <si>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</si>
  <si>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</si>
  <si>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</si>
  <si>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</si>
  <si>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</si>
  <si>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</si>
  <si>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</si>
  <si>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</si>
  <si>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</si>
  <si>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</si>
  <si>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</si>
  <si>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</si>
  <si>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</si>
  <si>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</si>
  <si>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</si>
  <si>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</si>
  <si>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</si>
  <si>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</si>
  <si>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</si>
  <si>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</si>
  <si>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</si>
  <si>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</si>
  <si>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</si>
  <si>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</si>
  <si>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</si>
  <si>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</si>
  <si>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</si>
  <si>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</si>
  <si>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</si>
  <si>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</si>
  <si>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</si>
  <si>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</si>
  <si>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</si>
  <si>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</si>
  <si>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</si>
  <si>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</si>
  <si>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</si>
  <si>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</si>
  <si>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</si>
  <si>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</si>
  <si>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</si>
  <si>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</si>
  <si>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</si>
  <si>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</si>
  <si>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</si>
  <si>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</si>
  <si>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</si>
  <si>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</si>
  <si>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</si>
  <si>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</si>
  <si>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</si>
  <si>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</si>
  <si>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</si>
  <si>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</si>
  <si>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</si>
  <si>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</si>
  <si>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</si>
  <si>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</si>
  <si>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</si>
  <si>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</si>
  <si>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</si>
  <si>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</si>
  <si>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</si>
  <si>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</si>
  <si>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</si>
  <si>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</si>
  <si>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</si>
  <si>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</si>
  <si>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</si>
  <si>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</si>
  <si>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</si>
  <si>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</si>
  <si>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</si>
  <si>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</si>
  <si>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</si>
  <si>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</si>
  <si>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</si>
  <si>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</si>
  <si>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</si>
  <si>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</si>
  <si>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</si>
  <si>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</si>
  <si>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</si>
  <si>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</si>
  <si>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</si>
  <si>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</si>
  <si>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</si>
  <si>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</si>
  <si>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</si>
  <si>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</si>
  <si>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</si>
  <si>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</si>
  <si>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</si>
  <si>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</si>
  <si>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</si>
  <si>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</si>
  <si>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</si>
  <si>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</si>
  <si>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</si>
  <si>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</si>
  <si>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</si>
  <si>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</si>
  <si>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</si>
  <si>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</si>
  <si>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</si>
  <si>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</si>
  <si>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</si>
  <si>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</si>
  <si>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</si>
  <si>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</si>
  <si>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</si>
  <si>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</si>
  <si>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</si>
  <si>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</si>
  <si>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</si>
  <si>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</si>
  <si>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</si>
  <si>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</si>
  <si>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</si>
  <si>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</si>
  <si>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</si>
  <si>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</si>
  <si>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</si>
  <si>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</si>
  <si>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</si>
  <si>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</si>
  <si>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</si>
  <si>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</si>
  <si>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</si>
  <si>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</si>
  <si>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</si>
  <si>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</si>
  <si>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</si>
  <si>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</si>
  <si>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</si>
  <si>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</si>
  <si>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</si>
  <si>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</si>
  <si>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</si>
  <si>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</si>
  <si>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</si>
  <si>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</si>
  <si>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</si>
  <si>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</si>
  <si>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</si>
  <si>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</si>
  <si>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</si>
  <si>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</si>
  <si>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</si>
  <si>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</si>
  <si>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</si>
  <si>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</si>
  <si>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</si>
  <si>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</si>
  <si>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</si>
  <si>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</si>
  <si>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</si>
  <si>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</si>
  <si>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</si>
  <si>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</si>
  <si>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</si>
  <si>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</si>
  <si>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</si>
  <si>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</si>
  <si>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</si>
  <si>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</si>
  <si>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</si>
  <si>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</si>
  <si>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</si>
  <si>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</si>
  <si>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</si>
  <si>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</si>
  <si>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</si>
  <si>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</si>
  <si>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</si>
  <si>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</si>
  <si>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</si>
  <si>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</si>
  <si>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</si>
  <si>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</si>
  <si>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</si>
  <si>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</si>
  <si>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</si>
  <si>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</si>
  <si>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</si>
  <si>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</si>
  <si>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</si>
  <si>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</si>
  <si>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</si>
  <si>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</si>
  <si>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</si>
  <si>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</si>
  <si>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</si>
  <si>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</si>
  <si>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</si>
  <si>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</si>
  <si>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</si>
  <si>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</si>
  <si>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</si>
  <si>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</si>
  <si>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</si>
  <si>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</si>
  <si>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</si>
  <si>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</si>
  <si>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</si>
  <si>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</si>
  <si>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</si>
  <si>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</si>
  <si>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</si>
  <si>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</si>
  <si>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</si>
  <si>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</si>
  <si>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</si>
  <si>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</si>
  <si>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</si>
  <si>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</si>
  <si>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</si>
  <si>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</si>
  <si>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</si>
  <si>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</si>
  <si>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</si>
  <si>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</si>
  <si>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</si>
  <si>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</si>
  <si>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</si>
  <si>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</si>
  <si>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</si>
  <si>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</si>
  <si>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</si>
  <si>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</si>
  <si>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</si>
  <si>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</si>
  <si>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</si>
  <si>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</si>
  <si>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</si>
  <si>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</si>
  <si>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</si>
  <si>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</si>
  <si>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</si>
  <si>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</si>
  <si>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</si>
  <si>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</si>
  <si>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</si>
  <si>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</si>
  <si>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</si>
  <si>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</si>
  <si>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</si>
  <si>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</si>
  <si>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</si>
  <si>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</si>
  <si>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</si>
  <si>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</si>
  <si>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</si>
  <si>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</si>
  <si>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</si>
  <si>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</si>
  <si>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</si>
  <si>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</si>
  <si>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</si>
  <si>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</si>
  <si>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</si>
  <si>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</si>
  <si>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</si>
  <si>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</si>
  <si>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</si>
  <si>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</si>
  <si>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</si>
  <si>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</si>
  <si>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</si>
  <si>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</si>
  <si>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</si>
  <si>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</si>
  <si>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</si>
  <si>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</si>
  <si>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</si>
  <si>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</si>
  <si>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</si>
  <si>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</si>
  <si>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</si>
  <si>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</si>
  <si>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</si>
  <si>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</si>
  <si>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</si>
  <si>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</si>
  <si>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</si>
  <si>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</si>
  <si>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</si>
  <si>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</si>
  <si>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</si>
  <si>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</si>
  <si>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</si>
  <si>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</si>
  <si>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</si>
  <si>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</si>
  <si>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</si>
  <si>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</si>
  <si>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</si>
  <si>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</si>
  <si>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</si>
  <si>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</si>
  <si>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</si>
  <si>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</si>
  <si>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</si>
  <si>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</si>
  <si>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</si>
  <si>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</si>
  <si>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</si>
  <si>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</si>
  <si>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</si>
  <si>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</si>
  <si>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</si>
  <si>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</si>
  <si>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</si>
  <si>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</si>
  <si>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</si>
  <si>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</si>
  <si>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</si>
  <si>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</si>
  <si>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</si>
  <si>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</si>
  <si>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</si>
  <si>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</si>
  <si>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</si>
  <si>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</si>
  <si>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</si>
  <si>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</si>
  <si>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</si>
  <si>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</si>
  <si>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</si>
  <si>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</si>
  <si>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</si>
  <si>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</si>
  <si>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</si>
  <si>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</si>
  <si>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</si>
  <si>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</si>
  <si>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</si>
  <si>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</si>
  <si>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</si>
  <si>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</si>
  <si>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</si>
  <si>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</si>
  <si>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</si>
  <si>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</si>
  <si>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</si>
  <si>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</si>
  <si>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</si>
  <si>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</si>
  <si>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</si>
  <si>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</si>
  <si>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</si>
  <si>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</si>
  <si>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</si>
  <si>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</si>
  <si>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</si>
  <si>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</si>
  <si>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</si>
  <si>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</si>
  <si>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</si>
  <si>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</si>
  <si>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</si>
  <si>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</si>
  <si>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</si>
  <si>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</si>
  <si>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</si>
  <si>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</si>
  <si>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</si>
  <si>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</si>
  <si>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</si>
  <si>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</si>
  <si>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</si>
  <si>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</si>
  <si>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</si>
  <si>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</si>
  <si>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</si>
  <si>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</si>
  <si>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</si>
  <si>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</si>
  <si>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</si>
  <si>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</si>
  <si>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</si>
  <si>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</si>
  <si>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</si>
  <si>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</si>
  <si>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</si>
  <si>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</si>
  <si>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</si>
  <si>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</si>
  <si>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</si>
  <si>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</si>
  <si>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</si>
  <si>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</si>
  <si>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</si>
  <si>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</si>
  <si>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</si>
  <si>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</si>
  <si>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</si>
  <si>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</si>
  <si>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</si>
  <si>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</si>
  <si>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</si>
  <si>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</si>
  <si>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</si>
  <si>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</si>
  <si>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</si>
  <si>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</si>
  <si>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</si>
  <si>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</si>
  <si>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</si>
  <si>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</si>
  <si>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</si>
  <si>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</si>
  <si>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</si>
  <si>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</si>
  <si>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</si>
  <si>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</si>
  <si>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</si>
  <si>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</si>
  <si>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</si>
  <si>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</si>
  <si>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</si>
  <si>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</si>
  <si>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</si>
  <si>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</si>
  <si>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</si>
  <si>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</si>
  <si>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</si>
  <si>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</si>
  <si>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</si>
  <si>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</si>
  <si>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</si>
  <si>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</si>
  <si>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</si>
  <si>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</si>
  <si>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</si>
  <si>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</si>
  <si>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</si>
  <si>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</si>
  <si>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</si>
  <si>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</si>
  <si>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</si>
  <si>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</si>
  <si>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</si>
  <si>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</si>
  <si>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</si>
  <si>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</si>
  <si>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</si>
  <si>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</si>
  <si>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</si>
  <si>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</si>
  <si>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</si>
  <si>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</si>
  <si>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</si>
  <si>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</si>
  <si>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</si>
  <si>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</si>
  <si>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</si>
  <si>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</si>
  <si>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</si>
  <si>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</si>
  <si>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</si>
  <si>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</si>
  <si>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</si>
  <si>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</si>
  <si>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</si>
  <si>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</si>
  <si>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</si>
  <si>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</si>
  <si>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</si>
  <si>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</si>
  <si>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</si>
  <si>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</si>
  <si>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</si>
  <si>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</si>
  <si>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</si>
  <si>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</si>
  <si>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</si>
  <si>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</si>
  <si>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</si>
  <si>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</si>
  <si>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</si>
  <si>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</si>
  <si>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</si>
  <si>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</si>
  <si>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</si>
  <si>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</si>
  <si>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</si>
  <si>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</si>
  <si>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</si>
  <si>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</si>
  <si>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</si>
  <si>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</si>
  <si>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</si>
  <si>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</si>
  <si>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</si>
  <si>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</si>
  <si>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</si>
  <si>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</si>
  <si>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</si>
  <si>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</si>
  <si>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</si>
  <si>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</si>
  <si>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</si>
  <si>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</si>
  <si>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</si>
  <si>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</si>
  <si>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</si>
  <si>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</si>
  <si>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</si>
  <si>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</si>
  <si>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</si>
  <si>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</si>
  <si>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</si>
  <si>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</si>
  <si>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</si>
  <si>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</si>
  <si>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</si>
  <si>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</si>
  <si>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</si>
  <si>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</si>
  <si>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</si>
  <si>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</si>
  <si>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</si>
  <si>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</si>
  <si>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</si>
  <si>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</si>
  <si>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</si>
  <si>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</si>
  <si>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</si>
  <si>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</si>
  <si>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</si>
  <si>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</si>
  <si>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</si>
  <si>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</si>
  <si>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</si>
  <si>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</si>
  <si>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</si>
  <si>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</si>
  <si>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</si>
  <si>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</si>
  <si>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</si>
  <si>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</si>
  <si>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</si>
  <si>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</si>
  <si>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</si>
  <si>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</si>
  <si>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</si>
  <si>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</si>
  <si>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</si>
  <si>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</si>
  <si>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</si>
  <si>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</si>
  <si>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</si>
  <si>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</si>
  <si>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</si>
  <si>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</si>
  <si>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</si>
  <si>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</si>
  <si>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</si>
  <si>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</si>
  <si>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</si>
  <si>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</si>
  <si>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</si>
  <si>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</si>
  <si>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</si>
  <si>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</si>
  <si>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</si>
  <si>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</si>
  <si>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</si>
  <si>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</si>
  <si>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</si>
  <si>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</si>
  <si>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</si>
  <si>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</si>
  <si>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</si>
  <si>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</si>
  <si>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</si>
  <si>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</si>
  <si>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</si>
  <si>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</si>
  <si>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</si>
  <si>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</si>
  <si>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</si>
  <si>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</si>
  <si>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</si>
  <si>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</si>
  <si>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</si>
  <si>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</si>
  <si>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</si>
  <si>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</si>
  <si>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</si>
  <si>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</si>
  <si>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</si>
  <si>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</si>
  <si>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</si>
  <si>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</si>
  <si>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</si>
  <si>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</si>
  <si>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</si>
  <si>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</si>
  <si>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</si>
  <si>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</si>
  <si>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</si>
  <si>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</si>
  <si>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</si>
  <si>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</si>
  <si>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</si>
  <si>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</si>
  <si>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</si>
  <si>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</si>
  <si>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</si>
  <si>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</si>
  <si>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</si>
  <si>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</si>
  <si>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</si>
  <si>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</si>
  <si>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</si>
  <si>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</si>
  <si>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</si>
  <si>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</si>
  <si>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</si>
  <si>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</si>
  <si>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</si>
  <si>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</si>
  <si>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</si>
  <si>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</si>
  <si>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</si>
  <si>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</si>
  <si>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</si>
  <si>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</si>
  <si>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</si>
  <si>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</si>
  <si>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</si>
  <si>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</si>
  <si>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</si>
  <si>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</si>
  <si>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</si>
  <si>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</si>
  <si>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</si>
  <si>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</si>
  <si>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</si>
  <si>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</si>
  <si>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</si>
  <si>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</si>
  <si>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</si>
  <si>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</si>
  <si>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</si>
  <si>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</si>
  <si>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</si>
  <si>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</si>
  <si>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</si>
  <si>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</si>
  <si>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</si>
  <si>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</si>
  <si>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</si>
  <si>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</si>
  <si>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</si>
  <si>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</si>
  <si>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</si>
  <si>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</si>
  <si>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</si>
  <si>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</si>
  <si>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</si>
  <si>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</si>
  <si>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</si>
  <si>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</si>
  <si>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</si>
  <si>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</si>
  <si>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</si>
  <si>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</si>
  <si>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</si>
  <si>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</si>
  <si>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</si>
  <si>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</si>
  <si>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</si>
  <si>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</si>
  <si>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</si>
  <si>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</si>
  <si>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</si>
  <si>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</si>
  <si>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</si>
  <si>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</si>
  <si>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</si>
  <si>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</si>
  <si>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</si>
  <si>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</si>
  <si>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</si>
  <si>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</si>
  <si>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</si>
  <si>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</si>
  <si>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</si>
  <si>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</si>
  <si>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</si>
  <si>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</si>
  <si>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</si>
  <si>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</si>
  <si>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</si>
  <si>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</si>
  <si>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</si>
  <si>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</si>
  <si>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</si>
  <si>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</si>
  <si>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</si>
  <si>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</si>
  <si>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</si>
  <si>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</si>
  <si>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</si>
  <si>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</si>
  <si>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</si>
  <si>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</si>
  <si>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</si>
  <si>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</si>
  <si>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</si>
  <si>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</si>
  <si>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</si>
  <si>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</si>
  <si>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</si>
  <si>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</si>
  <si>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</si>
  <si>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</si>
  <si>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</si>
  <si>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</si>
  <si>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</si>
  <si>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</si>
  <si>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</si>
  <si>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</si>
  <si>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</si>
  <si>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</si>
  <si>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</si>
  <si>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</si>
  <si>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</si>
  <si>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</si>
  <si>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</si>
  <si>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</si>
  <si>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</si>
  <si>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</si>
  <si>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</si>
  <si>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</si>
  <si>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</si>
  <si>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</si>
  <si>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</si>
  <si>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</si>
  <si>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</si>
  <si>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</si>
  <si>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</si>
  <si>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</si>
  <si>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</si>
  <si>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</si>
  <si>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</si>
  <si>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</si>
  <si>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</si>
  <si>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</si>
  <si>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</si>
  <si>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</si>
  <si>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</si>
  <si>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</si>
  <si>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</si>
  <si>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</si>
  <si>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</si>
  <si>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</si>
  <si>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</si>
  <si>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</si>
  <si>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</si>
  <si>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</si>
  <si>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</si>
  <si>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</si>
  <si>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</si>
  <si>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</si>
  <si>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</si>
  <si>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</si>
  <si>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</si>
  <si>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</si>
  <si>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</si>
  <si>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</si>
  <si>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</si>
  <si>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</si>
  <si>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</si>
  <si>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</si>
  <si>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</si>
  <si>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</si>
  <si>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</si>
  <si>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</si>
  <si>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</si>
  <si>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</si>
  <si>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</si>
  <si>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</si>
  <si>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</si>
  <si>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</si>
  <si>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</si>
  <si>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</si>
  <si>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</si>
  <si>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</si>
  <si>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</si>
  <si>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</si>
  <si>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</si>
  <si>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</si>
  <si>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</si>
  <si>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</si>
  <si>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</si>
  <si>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</si>
  <si>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</si>
  <si>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</si>
  <si>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</si>
  <si>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</si>
  <si>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</si>
  <si>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</si>
  <si>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</si>
  <si>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</si>
  <si>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</si>
  <si>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</si>
  <si>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</si>
  <si>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</si>
  <si>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</si>
  <si>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</si>
  <si>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</si>
  <si>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</si>
  <si>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</si>
  <si>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</si>
  <si>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</si>
  <si>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</si>
  <si>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</si>
  <si>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</si>
  <si>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</si>
  <si>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</si>
  <si>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</si>
  <si>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</si>
  <si>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</si>
  <si>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</si>
  <si>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</si>
  <si>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</si>
  <si>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</si>
  <si>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</si>
  <si>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</si>
  <si>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</si>
  <si>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</si>
  <si>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</si>
  <si>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</si>
  <si>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</si>
  <si>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</si>
  <si>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</si>
  <si>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</si>
  <si>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</si>
  <si>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</si>
  <si>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</si>
  <si>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</si>
  <si>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</si>
  <si>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</si>
  <si>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</si>
  <si>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</si>
  <si>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</si>
  <si>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</si>
  <si>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</si>
  <si>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</si>
  <si>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</si>
  <si>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</si>
  <si>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</si>
  <si>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</si>
  <si>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</si>
  <si>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</si>
  <si>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</si>
  <si>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</si>
  <si>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</si>
  <si>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</si>
  <si>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</si>
  <si>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</si>
  <si>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</si>
  <si>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</si>
  <si>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</si>
  <si>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</si>
  <si>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</si>
  <si>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</si>
  <si>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</si>
  <si>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</si>
  <si>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</si>
  <si>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</si>
  <si>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</si>
  <si>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</si>
  <si>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</si>
  <si>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</si>
  <si>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</si>
  <si>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</si>
  <si>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</si>
  <si>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</si>
  <si>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</si>
  <si>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</si>
  <si>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</si>
  <si>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</si>
  <si>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</si>
  <si>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</si>
  <si>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</si>
  <si>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</si>
  <si>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</si>
  <si>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</si>
  <si>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</si>
  <si>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</si>
  <si>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</si>
  <si>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</si>
  <si>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</si>
  <si>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</si>
  <si>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</si>
  <si>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</si>
  <si>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</si>
  <si>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</si>
  <si>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</si>
  <si>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</si>
  <si>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</si>
  <si>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</si>
  <si>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</si>
  <si>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</si>
  <si>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</si>
  <si>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</si>
  <si>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</si>
  <si>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</si>
  <si>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</si>
  <si>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</si>
  <si>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</si>
  <si>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</si>
  <si>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</si>
  <si>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</si>
  <si>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</si>
  <si>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</si>
  <si>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</si>
  <si>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</si>
  <si>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</si>
  <si>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</si>
  <si>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</si>
  <si>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</si>
  <si>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</si>
  <si>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</si>
  <si>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</si>
  <si>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</si>
  <si>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</si>
  <si>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</si>
  <si>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</si>
  <si>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</si>
  <si>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</si>
  <si>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</si>
  <si>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</si>
  <si>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</si>
  <si>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</si>
  <si>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</si>
  <si>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</si>
  <si>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</si>
  <si>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</si>
  <si>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</si>
  <si>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</si>
  <si>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</si>
  <si>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</si>
  <si>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</si>
  <si>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</si>
  <si>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</si>
  <si>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</si>
  <si>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</si>
  <si>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</si>
  <si>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</si>
  <si>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</si>
  <si>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</si>
  <si>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</si>
  <si>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</si>
  <si>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</si>
  <si>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</si>
  <si>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</si>
  <si>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</si>
  <si>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</si>
  <si>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</si>
  <si>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</si>
  <si>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</si>
  <si>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</si>
  <si>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</si>
  <si>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</si>
  <si>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</si>
  <si>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</si>
  <si>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</si>
  <si>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</si>
  <si>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</si>
  <si>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</si>
  <si>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</si>
  <si>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</si>
  <si>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</si>
  <si>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</si>
  <si>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</si>
  <si>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</si>
  <si>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</si>
  <si>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</si>
  <si>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</si>
  <si>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</si>
  <si>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</si>
  <si>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</si>
  <si>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</si>
  <si>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</si>
  <si>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</si>
  <si>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</si>
  <si>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</si>
  <si>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</si>
  <si>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</si>
  <si>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</si>
  <si>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</si>
  <si>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</si>
  <si>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</si>
  <si>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</si>
  <si>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</si>
  <si>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</si>
  <si>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</si>
  <si>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</si>
  <si>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</si>
  <si>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</si>
  <si>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</si>
  <si>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</si>
  <si>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</si>
  <si>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</si>
  <si>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</si>
  <si>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</si>
  <si>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</si>
  <si>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</si>
  <si>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</si>
  <si>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</si>
  <si>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</si>
  <si>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</si>
  <si>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</si>
  <si>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</si>
  <si>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</si>
  <si>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</si>
  <si>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</si>
  <si>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</si>
  <si>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</si>
  <si>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</si>
  <si>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</si>
  <si>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</si>
  <si>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</si>
  <si>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</si>
  <si>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</si>
  <si>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</si>
  <si>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</si>
  <si>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</si>
  <si>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</si>
  <si>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</si>
  <si>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</si>
  <si>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</si>
  <si>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</si>
  <si>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</si>
  <si>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</si>
  <si>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</si>
  <si>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</si>
  <si>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</si>
  <si>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</si>
  <si>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</si>
  <si>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</si>
  <si>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</si>
  <si>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</si>
  <si>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</si>
  <si>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</si>
  <si>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</si>
  <si>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</si>
  <si>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</si>
  <si>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</si>
  <si>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</si>
  <si>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</si>
  <si>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</si>
  <si>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</si>
  <si>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</si>
  <si>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</si>
  <si>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</si>
  <si>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</si>
  <si>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</si>
  <si>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</si>
  <si>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</si>
  <si>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</si>
  <si>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</si>
  <si>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</si>
  <si>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</si>
  <si>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</si>
  <si>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</si>
  <si>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</si>
  <si>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</si>
  <si>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</si>
  <si>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</si>
  <si>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</si>
  <si>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</si>
  <si>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</si>
  <si>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</si>
  <si>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</si>
  <si>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</si>
  <si>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</si>
  <si>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</si>
  <si>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</si>
  <si>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</si>
  <si>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</si>
  <si>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</si>
  <si>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</si>
  <si>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</si>
  <si>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</si>
  <si>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</si>
  <si>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</si>
  <si>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</si>
  <si>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</si>
  <si>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</si>
  <si>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</si>
  <si>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</si>
  <si>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</si>
  <si>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</si>
  <si>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</si>
  <si>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</si>
  <si>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</si>
  <si>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</si>
  <si>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</si>
  <si>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</si>
  <si>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</si>
  <si>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</si>
  <si>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</si>
  <si>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</si>
  <si>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</si>
  <si>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</si>
  <si>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</si>
  <si>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</si>
  <si>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</si>
  <si>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</si>
  <si>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</si>
  <si>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</si>
  <si>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</si>
  <si>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</si>
  <si>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</si>
  <si>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</si>
  <si>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</si>
  <si>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</si>
  <si>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</si>
  <si>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</si>
  <si>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</si>
  <si>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</si>
  <si>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</si>
  <si>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</si>
  <si>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</si>
  <si>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</si>
  <si>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</si>
  <si>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</si>
  <si>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</si>
  <si>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</si>
  <si>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</si>
  <si>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</si>
  <si>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</si>
  <si>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</si>
  <si>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</si>
  <si>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</si>
  <si>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</si>
  <si>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</si>
  <si>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</si>
  <si>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</si>
  <si>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</si>
  <si>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</si>
  <si>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</si>
  <si>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</si>
  <si>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</si>
  <si>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</si>
  <si>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</si>
  <si>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</si>
  <si>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</si>
  <si>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</si>
  <si>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</si>
  <si>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</si>
  <si>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</si>
  <si>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</si>
  <si>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</si>
  <si>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</si>
  <si>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</si>
  <si>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</si>
  <si>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</si>
  <si>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</si>
  <si>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</si>
  <si>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</si>
  <si>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</si>
  <si>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</si>
  <si>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</si>
  <si>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</si>
  <si>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</si>
  <si>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</si>
  <si>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</si>
  <si>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</si>
  <si>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</si>
  <si>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</si>
  <si>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</si>
  <si>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</si>
  <si>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</si>
  <si>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</si>
  <si>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</si>
  <si>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</si>
  <si>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</si>
  <si>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</si>
  <si>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</si>
  <si>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</si>
  <si>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</si>
  <si>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</si>
  <si>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</si>
  <si>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</si>
  <si>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</si>
  <si>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</si>
  <si>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</si>
  <si>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</si>
  <si>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</si>
  <si>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</si>
  <si>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</si>
  <si>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</si>
  <si>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</si>
  <si>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</si>
  <si>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</si>
  <si>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</si>
  <si>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</si>
  <si>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</si>
  <si>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</si>
  <si>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</si>
  <si>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</si>
  <si>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</si>
  <si>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</si>
  <si>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</si>
  <si>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</si>
  <si>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</si>
  <si>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</si>
  <si>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</si>
  <si>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</si>
  <si>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</si>
  <si>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</si>
  <si>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</si>
  <si>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</si>
  <si>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</si>
  <si>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</si>
  <si>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</si>
  <si>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</si>
  <si>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</si>
  <si>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</si>
  <si>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</si>
  <si>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</si>
  <si>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</si>
  <si>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</si>
  <si>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</si>
  <si>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</si>
  <si>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</si>
  <si>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</si>
  <si>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</si>
  <si>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</si>
  <si>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</si>
  <si>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</si>
  <si>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</si>
  <si>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</si>
  <si>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</si>
  <si>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</si>
  <si>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</si>
  <si>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</si>
  <si>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</si>
  <si>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</si>
  <si>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</si>
  <si>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</si>
  <si>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</si>
  <si>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</si>
  <si>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</si>
  <si>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</si>
  <si>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</si>
  <si>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</si>
  <si>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</si>
  <si>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</si>
  <si>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</si>
  <si>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</si>
  <si>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</si>
  <si>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</si>
  <si>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</si>
  <si>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</si>
  <si>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</si>
  <si>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</si>
  <si>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</si>
  <si>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</si>
  <si>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</si>
  <si>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</si>
  <si>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</si>
  <si>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</si>
  <si>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</si>
  <si>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</si>
  <si>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</si>
  <si>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</si>
  <si>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</si>
  <si>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</si>
  <si>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</si>
  <si>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</si>
  <si>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</si>
  <si>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</si>
  <si>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</si>
  <si>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</si>
  <si>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</si>
  <si>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</si>
  <si>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</si>
  <si>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</si>
  <si>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</si>
  <si>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</si>
  <si>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</si>
  <si>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</si>
  <si>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</si>
  <si>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</si>
  <si>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</si>
  <si>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</si>
  <si>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</si>
  <si>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</si>
  <si>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</si>
  <si>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</si>
  <si>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</si>
  <si>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</si>
  <si>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</si>
  <si>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</si>
  <si>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</si>
  <si>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</si>
  <si>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</si>
  <si>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</si>
  <si>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</si>
  <si>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</si>
  <si>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</si>
  <si>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</si>
  <si>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</si>
  <si>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</si>
  <si>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</si>
  <si>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</si>
  <si>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</si>
  <si>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</si>
  <si>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</si>
  <si>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</si>
  <si>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</si>
  <si>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</si>
  <si>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</si>
  <si>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</si>
  <si>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</si>
  <si>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</si>
  <si>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</si>
  <si>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</si>
  <si>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</si>
  <si>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</si>
  <si>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</si>
  <si>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</si>
  <si>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</si>
  <si>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</si>
  <si>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</si>
  <si>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</si>
  <si>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</si>
  <si>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</si>
  <si>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</si>
  <si>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</si>
  <si>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</si>
  <si>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</si>
  <si>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</si>
  <si>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</si>
  <si>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</si>
  <si>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</si>
  <si>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</si>
  <si>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</si>
  <si>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</si>
  <si>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</si>
  <si>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</si>
  <si>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</si>
  <si>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</si>
  <si>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</si>
  <si>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</si>
  <si>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</si>
  <si>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</si>
  <si>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</si>
  <si>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</si>
  <si>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</si>
  <si>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</si>
  <si>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</si>
  <si>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</si>
  <si>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</si>
  <si>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</si>
  <si>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</si>
  <si>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</si>
  <si>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</si>
  <si>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</si>
  <si>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</si>
  <si>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</si>
  <si>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</si>
  <si>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</si>
  <si>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</si>
  <si>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</si>
  <si>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</si>
  <si>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</si>
  <si>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</si>
  <si>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</si>
  <si>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</si>
  <si>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</si>
  <si>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</si>
  <si>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</si>
  <si>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</si>
  <si>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</si>
  <si>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</si>
  <si>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</si>
  <si>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</si>
  <si>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</si>
  <si>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</si>
  <si>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</si>
  <si>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</si>
  <si>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</si>
  <si>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</si>
  <si>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</si>
  <si>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</si>
  <si>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</si>
  <si>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</si>
  <si>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</si>
  <si>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</si>
  <si>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</si>
  <si>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</si>
  <si>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</si>
  <si>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</si>
  <si>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</si>
  <si>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</si>
  <si>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</si>
  <si>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</si>
  <si>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</si>
  <si>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</si>
  <si>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</si>
  <si>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</si>
  <si>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</si>
  <si>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</si>
  <si>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</si>
  <si>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</si>
  <si>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</si>
  <si>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</si>
  <si>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</si>
  <si>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</si>
  <si>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</si>
  <si>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</si>
  <si>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</si>
  <si>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</si>
  <si>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</si>
  <si>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</si>
  <si>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</si>
  <si>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</si>
  <si>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</si>
  <si>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</si>
  <si>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</si>
  <si>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</si>
  <si>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</si>
  <si>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</si>
  <si>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</si>
  <si>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</si>
  <si>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</si>
  <si>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</si>
  <si>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</si>
  <si>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</si>
  <si>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</si>
  <si>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</si>
  <si>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</si>
  <si>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</si>
  <si>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</si>
  <si>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</si>
  <si>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</si>
  <si>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</si>
  <si>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</si>
  <si>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</si>
  <si>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</si>
  <si>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</si>
  <si>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</si>
  <si>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</si>
  <si>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</si>
  <si>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</si>
  <si>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</si>
  <si>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</si>
  <si>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</si>
  <si>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</si>
  <si>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</si>
  <si>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</si>
  <si>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</si>
  <si>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</si>
  <si>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</si>
  <si>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</si>
  <si>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</si>
  <si>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</si>
  <si>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</si>
  <si>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</si>
  <si>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</si>
  <si>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</si>
  <si>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</si>
  <si>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</si>
  <si>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</si>
  <si>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</si>
  <si>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</si>
  <si>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</si>
  <si>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</si>
  <si>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</si>
  <si>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</si>
  <si>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</si>
  <si>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</si>
  <si>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</si>
  <si>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</si>
  <si>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</si>
  <si>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</si>
  <si>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</si>
  <si>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</si>
  <si>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</si>
  <si>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</si>
  <si>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</si>
  <si>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</si>
  <si>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</si>
  <si>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</si>
  <si>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</si>
  <si>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</si>
  <si>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</si>
  <si>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</si>
  <si>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</si>
  <si>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</si>
  <si>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</si>
  <si>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</si>
  <si>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</si>
  <si>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</si>
  <si>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</si>
  <si>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</si>
  <si>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</si>
  <si>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</si>
  <si>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</si>
  <si>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</si>
  <si>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</si>
  <si>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</si>
  <si>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</si>
  <si>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</si>
  <si>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</si>
  <si>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</si>
  <si>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</si>
  <si>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</si>
  <si>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</si>
  <si>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</si>
  <si>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</si>
  <si>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</si>
  <si>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</si>
  <si>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</si>
  <si>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</si>
  <si>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</si>
  <si>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</si>
  <si>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</si>
  <si>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</si>
  <si>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</si>
  <si>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</si>
  <si>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</si>
  <si>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</si>
  <si>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</si>
  <si>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</si>
  <si>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</si>
  <si>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</si>
  <si>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</si>
  <si>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</si>
  <si>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</si>
  <si>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</si>
  <si>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</si>
  <si>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</si>
  <si>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</si>
  <si>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</si>
  <si>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</si>
  <si>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</si>
  <si>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</si>
  <si>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</si>
  <si>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</si>
  <si>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</si>
  <si>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</si>
  <si>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</si>
  <si>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</si>
  <si>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</si>
  <si>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</si>
  <si>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</si>
  <si>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</si>
  <si>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</si>
  <si>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</si>
  <si>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</si>
  <si>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</si>
  <si>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</si>
  <si>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</si>
  <si>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</si>
  <si>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</si>
  <si>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</si>
  <si>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</si>
  <si>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</si>
  <si>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</si>
  <si>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</si>
  <si>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</si>
  <si>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</si>
  <si>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</si>
  <si>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</si>
  <si>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</si>
  <si>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</si>
  <si>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</si>
  <si>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</si>
  <si>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</si>
  <si>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</si>
  <si>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</si>
  <si>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</si>
  <si>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</si>
  <si>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</si>
  <si>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</si>
  <si>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</si>
  <si>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</si>
  <si>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</si>
  <si>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</si>
  <si>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</si>
  <si>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</si>
  <si>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</si>
  <si>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</si>
  <si>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</si>
  <si>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</si>
  <si>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</si>
  <si>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</si>
  <si>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</si>
  <si>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</si>
  <si>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</si>
  <si>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</si>
  <si>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</si>
  <si>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</si>
  <si>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</si>
  <si>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</si>
  <si>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</si>
  <si>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</si>
  <si>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</si>
  <si>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</si>
  <si>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</si>
  <si>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</si>
  <si>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</si>
  <si>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</si>
  <si>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</si>
  <si>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</si>
  <si>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</si>
  <si>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</si>
  <si>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</si>
  <si>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</si>
  <si>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</si>
  <si>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</si>
  <si>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</si>
  <si>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</si>
  <si>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</si>
  <si>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</si>
  <si>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</si>
  <si>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</si>
  <si>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</si>
  <si>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</si>
  <si>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</si>
  <si>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</si>
  <si>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</si>
  <si>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</si>
  <si>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</si>
  <si>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</si>
  <si>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</si>
  <si>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</si>
  <si>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</si>
  <si>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</si>
  <si>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</si>
  <si>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</si>
  <si>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</si>
  <si>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</si>
  <si>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</si>
  <si>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</si>
  <si>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</si>
  <si>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</si>
  <si>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</si>
  <si>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</si>
  <si>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</si>
  <si>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</si>
  <si>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</si>
  <si>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</si>
  <si>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</si>
  <si>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</si>
  <si>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</si>
  <si>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</si>
  <si>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</si>
  <si>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</si>
  <si>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</si>
  <si>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</si>
  <si>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</si>
  <si>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</si>
  <si>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</si>
  <si>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</si>
  <si>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</si>
  <si>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</si>
  <si>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</si>
  <si>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</si>
  <si>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</si>
  <si>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</si>
  <si>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</si>
  <si>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</si>
  <si>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</si>
  <si>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</si>
  <si>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</si>
  <si>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</si>
  <si>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</si>
  <si>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</si>
  <si>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</si>
  <si>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</si>
  <si>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</si>
  <si>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</si>
  <si>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</si>
  <si>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</si>
  <si>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</si>
  <si>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</si>
  <si>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</si>
  <si>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</si>
  <si>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</si>
  <si>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</si>
  <si>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</si>
  <si>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</si>
  <si>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</si>
  <si>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</si>
  <si>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</si>
  <si>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</si>
  <si>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</si>
  <si>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</si>
  <si>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</si>
  <si>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</si>
  <si>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</si>
  <si>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</si>
  <si>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</si>
  <si>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</si>
  <si>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</si>
  <si>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</si>
  <si>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</si>
  <si>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</si>
  <si>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</si>
  <si>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</si>
  <si>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</si>
  <si>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</si>
  <si>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</si>
  <si>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</si>
  <si>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</si>
  <si>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</si>
  <si>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</si>
  <si>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</si>
  <si>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</si>
  <si>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</si>
  <si>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</si>
  <si>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</si>
  <si>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</si>
  <si>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</si>
  <si>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</si>
  <si>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</si>
  <si>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</si>
  <si>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</si>
  <si>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</si>
  <si>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</si>
  <si>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</si>
  <si>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</si>
  <si>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</si>
  <si>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</si>
  <si>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</si>
  <si>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</si>
  <si>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</si>
  <si>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</si>
  <si>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</si>
  <si>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</si>
  <si>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</si>
  <si>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</si>
  <si>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</si>
  <si>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</si>
  <si>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</si>
  <si>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</si>
  <si>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</si>
  <si>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</si>
  <si>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</si>
  <si>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</si>
  <si>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</si>
  <si>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</si>
  <si>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</si>
  <si>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</si>
  <si>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</si>
  <si>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</si>
  <si>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</si>
  <si>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</si>
  <si>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</si>
  <si>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</si>
  <si>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</si>
  <si>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</si>
  <si>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</si>
  <si>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</si>
  <si>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</si>
  <si>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</si>
  <si>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</si>
  <si>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</si>
  <si>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</si>
  <si>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</si>
  <si>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</si>
  <si>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</si>
  <si>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</si>
  <si>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</si>
  <si>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</si>
  <si>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</si>
  <si>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</si>
  <si>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</si>
  <si>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</si>
  <si>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</si>
  <si>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</si>
  <si>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</si>
  <si>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</si>
  <si>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</si>
  <si>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</si>
  <si>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</si>
  <si>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</si>
  <si>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</si>
  <si>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</si>
  <si>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</si>
  <si>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</si>
  <si>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</si>
  <si>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</si>
  <si>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</si>
  <si>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</si>
  <si>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</si>
  <si>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</si>
  <si>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</si>
  <si>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</si>
  <si>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</si>
  <si>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</si>
  <si>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</si>
  <si>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</si>
  <si>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</si>
  <si>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</si>
  <si>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</si>
  <si>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</si>
  <si>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</si>
  <si>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</si>
  <si>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</si>
  <si>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</si>
  <si>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</si>
  <si>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</si>
  <si>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</si>
  <si>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</si>
  <si>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</si>
  <si>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</si>
  <si>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</si>
  <si>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</si>
  <si>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</si>
  <si>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</si>
  <si>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</si>
  <si>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</si>
  <si>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</si>
  <si>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</si>
  <si>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</si>
  <si>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</si>
  <si>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</si>
  <si>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</si>
  <si>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</si>
  <si>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</si>
  <si>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</si>
  <si>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</si>
  <si>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</si>
  <si>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</si>
  <si>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</si>
  <si>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</si>
  <si>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</si>
  <si>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</si>
  <si>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</si>
  <si>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</si>
  <si>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</si>
  <si>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</si>
  <si>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</si>
  <si>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</si>
  <si>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</si>
  <si>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</si>
  <si>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</si>
  <si>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</si>
  <si>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</si>
  <si>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</si>
  <si>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</si>
  <si>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</si>
  <si>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</si>
  <si>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</si>
  <si>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</si>
  <si>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</si>
  <si>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</si>
  <si>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</si>
  <si>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</si>
  <si>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</si>
  <si>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</si>
  <si>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</si>
  <si>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</si>
  <si>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</si>
  <si>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</si>
  <si>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</si>
  <si>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</si>
  <si>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</si>
  <si>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</si>
  <si>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</si>
  <si>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</si>
  <si>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</si>
  <si>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</si>
  <si>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</si>
  <si>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</si>
  <si>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</si>
  <si>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</si>
  <si>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</si>
  <si>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</si>
  <si>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</si>
  <si>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</si>
  <si>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</si>
  <si>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</si>
  <si>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</si>
  <si>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</si>
  <si>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</si>
  <si>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</si>
  <si>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</si>
  <si>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</si>
  <si>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</si>
  <si>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</si>
  <si>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</si>
  <si>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</si>
  <si>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</si>
  <si>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</si>
  <si>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</si>
  <si>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</si>
  <si>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</si>
  <si>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</si>
  <si>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</si>
  <si>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</si>
  <si>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</si>
  <si>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</si>
  <si>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</si>
  <si>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</si>
  <si>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</si>
  <si>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</si>
  <si>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</si>
  <si>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</si>
  <si>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</si>
  <si>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</si>
  <si>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</si>
  <si>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</si>
  <si>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</si>
  <si>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</si>
  <si>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</si>
  <si>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</si>
  <si>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</si>
  <si>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</si>
  <si>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</si>
  <si>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</si>
  <si>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</si>
  <si>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</si>
  <si>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</si>
  <si>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</si>
  <si>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</si>
  <si>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</si>
  <si>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</si>
  <si>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</si>
  <si>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</si>
  <si>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</si>
  <si>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</si>
  <si>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</si>
  <si>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</si>
  <si>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</si>
  <si>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</si>
  <si>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</si>
  <si>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</si>
  <si>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</si>
  <si>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</si>
  <si>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</si>
  <si>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</si>
  <si>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</si>
  <si>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</si>
  <si>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</si>
  <si>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</si>
  <si>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</si>
  <si>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</si>
  <si>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</si>
  <si>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</si>
  <si>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</si>
  <si>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</si>
  <si>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</si>
  <si>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</si>
  <si>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</si>
  <si>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</si>
  <si>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</si>
  <si>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</si>
  <si>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</si>
  <si>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</si>
  <si>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</si>
  <si>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</si>
  <si>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</si>
  <si>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</si>
  <si>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</si>
  <si>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</si>
  <si>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</si>
  <si>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</si>
  <si>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</si>
  <si>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</si>
  <si>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</si>
  <si>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</si>
  <si>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</si>
  <si>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</si>
  <si>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</si>
  <si>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</si>
  <si>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</si>
  <si>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</si>
  <si>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</si>
  <si>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</si>
  <si>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</si>
  <si>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</si>
  <si>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</si>
  <si>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</si>
  <si>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</si>
  <si>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</si>
  <si>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</si>
  <si>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</si>
  <si>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</si>
  <si>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</si>
  <si>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</si>
  <si>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</si>
  <si>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</si>
  <si>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</si>
  <si>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</si>
  <si>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</si>
  <si>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</si>
  <si>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</si>
  <si>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</si>
  <si>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</si>
  <si>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</si>
  <si>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</si>
  <si>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</si>
  <si>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</si>
  <si>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</si>
  <si>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</si>
  <si>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</si>
  <si>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</si>
  <si>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</si>
  <si>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</si>
  <si>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</si>
  <si>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</si>
  <si>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</si>
  <si>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</si>
  <si>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</si>
  <si>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</si>
  <si>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</si>
  <si>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</si>
  <si>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</si>
  <si>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</si>
  <si>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</si>
  <si>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</si>
  <si>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</si>
  <si>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</si>
  <si>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</si>
  <si>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</si>
  <si>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</si>
  <si>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</si>
  <si>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</si>
  <si>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</si>
  <si>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</si>
  <si>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</si>
  <si>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</si>
  <si>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</si>
  <si>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</si>
  <si>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</si>
  <si>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</si>
  <si>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</si>
  <si>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</si>
  <si>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</si>
  <si>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</si>
  <si>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</si>
  <si>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</si>
  <si>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</si>
  <si>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</si>
  <si>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</si>
  <si>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</si>
  <si>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</si>
  <si>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</si>
  <si>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</si>
  <si>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</si>
  <si>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</si>
  <si>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</si>
  <si>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</si>
  <si>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</si>
  <si>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</si>
  <si>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</si>
  <si>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</si>
  <si>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</si>
  <si>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</si>
  <si>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</si>
  <si>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</si>
  <si>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</si>
  <si>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</si>
  <si>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</si>
  <si>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</si>
  <si>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</si>
  <si>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</si>
  <si>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</si>
  <si>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</si>
  <si>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</si>
  <si>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</si>
  <si>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</si>
  <si>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</si>
  <si>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</si>
  <si>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</si>
  <si>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</si>
  <si>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</si>
  <si>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</si>
  <si>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</si>
  <si>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</si>
  <si>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</si>
  <si>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</si>
  <si>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</si>
  <si>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</si>
  <si>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</si>
  <si>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</si>
  <si>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</si>
  <si>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</si>
  <si>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</si>
  <si>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</si>
  <si>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</si>
  <si>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</si>
  <si>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</si>
  <si>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</si>
  <si>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</si>
  <si>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</si>
  <si>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</si>
  <si>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</si>
  <si>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</si>
  <si>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</si>
  <si>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</si>
  <si>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</si>
  <si>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</si>
  <si>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</si>
  <si>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</si>
  <si>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</si>
  <si>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</si>
  <si>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</si>
  <si>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</si>
  <si>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</si>
  <si>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</si>
  <si>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</si>
  <si>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</si>
  <si>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</si>
  <si>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</si>
  <si>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</si>
  <si>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</si>
  <si>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</si>
  <si>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</si>
  <si>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</si>
  <si>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</si>
  <si>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</si>
  <si>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</si>
  <si>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</si>
  <si>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</si>
  <si>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</si>
  <si>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</si>
  <si>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</si>
  <si>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</si>
  <si>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TARJETA TRABADA</t>
  </si>
  <si>
    <t>Acevedo Dominguez, Victor Leonardo</t>
  </si>
  <si>
    <t>Gavetas Vacías + Gavetas Fallando</t>
  </si>
  <si>
    <t>ATM CEMDOE</t>
  </si>
  <si>
    <t>1 Gaveta Vacia y 2 Fallando</t>
  </si>
  <si>
    <t>2 Gaveta Vacia y 1 Fallando</t>
  </si>
  <si>
    <t>ReservaC Norte</t>
  </si>
  <si>
    <t xml:space="preserve">Brioso Luciano, Cristino </t>
  </si>
  <si>
    <t xml:space="preserve">GAVETAS VACIAS + GAVETAS FALLANDO </t>
  </si>
  <si>
    <t>Morales Payano, Wilfredy Leandro</t>
  </si>
  <si>
    <t>Abastecido</t>
  </si>
  <si>
    <t>335806186</t>
  </si>
  <si>
    <t>335806150</t>
  </si>
  <si>
    <t>335806142</t>
  </si>
  <si>
    <t>335806136</t>
  </si>
  <si>
    <t>335806206</t>
  </si>
  <si>
    <t>335806522</t>
  </si>
  <si>
    <t>335807444</t>
  </si>
  <si>
    <t>335807399</t>
  </si>
  <si>
    <t>335807348</t>
  </si>
  <si>
    <t>335807301</t>
  </si>
  <si>
    <t>335807165</t>
  </si>
  <si>
    <t>335807110</t>
  </si>
  <si>
    <t>335807050</t>
  </si>
  <si>
    <t>335807030</t>
  </si>
  <si>
    <t>335807022</t>
  </si>
  <si>
    <t>335806954</t>
  </si>
  <si>
    <t>335807614</t>
  </si>
  <si>
    <t>335807610</t>
  </si>
  <si>
    <t>335807597</t>
  </si>
  <si>
    <t>335807565</t>
  </si>
  <si>
    <t>335807561</t>
  </si>
  <si>
    <t>335807547</t>
  </si>
  <si>
    <t>335807522</t>
  </si>
  <si>
    <t>335807500</t>
  </si>
  <si>
    <t>335807495</t>
  </si>
  <si>
    <t>335807481</t>
  </si>
  <si>
    <t>335807478</t>
  </si>
  <si>
    <t>335807890</t>
  </si>
  <si>
    <t>335807889</t>
  </si>
  <si>
    <t>335807887</t>
  </si>
  <si>
    <t>335807885</t>
  </si>
  <si>
    <t>335807868</t>
  </si>
  <si>
    <t>335807860</t>
  </si>
  <si>
    <t>335807857</t>
  </si>
  <si>
    <t>335807854</t>
  </si>
  <si>
    <t>335807848</t>
  </si>
  <si>
    <t>335807846</t>
  </si>
  <si>
    <t>335807841</t>
  </si>
  <si>
    <t>335807837</t>
  </si>
  <si>
    <t>335807831</t>
  </si>
  <si>
    <t>335807829</t>
  </si>
  <si>
    <t>335807828</t>
  </si>
  <si>
    <t>335807820</t>
  </si>
  <si>
    <t>335807810</t>
  </si>
  <si>
    <t>335807807</t>
  </si>
  <si>
    <t>335807806</t>
  </si>
  <si>
    <t>335807805</t>
  </si>
  <si>
    <t>335807802</t>
  </si>
  <si>
    <t>335807800</t>
  </si>
  <si>
    <t>335807799</t>
  </si>
  <si>
    <t>335807797</t>
  </si>
  <si>
    <t>335807795</t>
  </si>
  <si>
    <t>335807789</t>
  </si>
  <si>
    <t>335807785</t>
  </si>
  <si>
    <t>335807783</t>
  </si>
  <si>
    <t>335807782</t>
  </si>
  <si>
    <t>335807780</t>
  </si>
  <si>
    <t>335807776</t>
  </si>
  <si>
    <t>335807768</t>
  </si>
  <si>
    <t>335807730</t>
  </si>
  <si>
    <t>335807726</t>
  </si>
  <si>
    <t>335807710</t>
  </si>
  <si>
    <t>335807706</t>
  </si>
  <si>
    <t>335807701</t>
  </si>
  <si>
    <t>335807697</t>
  </si>
  <si>
    <t>335807691</t>
  </si>
  <si>
    <t>335807681</t>
  </si>
  <si>
    <t>335807677</t>
  </si>
  <si>
    <t>335807674</t>
  </si>
  <si>
    <t>335807668</t>
  </si>
  <si>
    <t>Hold</t>
  </si>
  <si>
    <t>335807902</t>
  </si>
  <si>
    <t>335807900</t>
  </si>
  <si>
    <t>335807896</t>
  </si>
  <si>
    <t>335807895</t>
  </si>
  <si>
    <t>335807894</t>
  </si>
  <si>
    <t>02 Marzo de 2021</t>
  </si>
  <si>
    <t>335807943</t>
  </si>
  <si>
    <t>335807942</t>
  </si>
  <si>
    <t>335807941</t>
  </si>
  <si>
    <t>335807940</t>
  </si>
  <si>
    <t>335807939</t>
  </si>
  <si>
    <t>335807938</t>
  </si>
  <si>
    <t>335807936</t>
  </si>
  <si>
    <t>335807935</t>
  </si>
  <si>
    <t>335807934</t>
  </si>
  <si>
    <t>335807933</t>
  </si>
  <si>
    <t>335807932</t>
  </si>
  <si>
    <t>335807931</t>
  </si>
  <si>
    <t>335807930</t>
  </si>
  <si>
    <t>335807929</t>
  </si>
  <si>
    <t>335807928</t>
  </si>
  <si>
    <t>335807927</t>
  </si>
  <si>
    <t>335807926</t>
  </si>
  <si>
    <t>335807925</t>
  </si>
  <si>
    <t>335807924</t>
  </si>
  <si>
    <t>335807923</t>
  </si>
  <si>
    <t>335807928 </t>
  </si>
  <si>
    <t>ATM Plaza Lama Aut. Duarte</t>
  </si>
  <si>
    <t>335808080</t>
  </si>
  <si>
    <t>335807999</t>
  </si>
  <si>
    <t>335807976</t>
  </si>
  <si>
    <t>335807974</t>
  </si>
  <si>
    <t>335807973</t>
  </si>
  <si>
    <t>335807972</t>
  </si>
  <si>
    <t>335807969</t>
  </si>
  <si>
    <t>335807968</t>
  </si>
  <si>
    <t>335807961</t>
  </si>
  <si>
    <t>335807957</t>
  </si>
  <si>
    <t xml:space="preserve">Gil Carrera, Santiago </t>
  </si>
  <si>
    <t>En Servicio</t>
  </si>
  <si>
    <t>335808436</t>
  </si>
  <si>
    <t>335808394</t>
  </si>
  <si>
    <t>335808387</t>
  </si>
  <si>
    <t>335808379</t>
  </si>
  <si>
    <t>335808376</t>
  </si>
  <si>
    <t>335808368</t>
  </si>
  <si>
    <t>335808366</t>
  </si>
  <si>
    <t>335808364</t>
  </si>
  <si>
    <t>335808348</t>
  </si>
  <si>
    <t>335808345</t>
  </si>
  <si>
    <t>335808331</t>
  </si>
  <si>
    <t>335808329</t>
  </si>
  <si>
    <t>335808326</t>
  </si>
  <si>
    <t>335808315</t>
  </si>
  <si>
    <t>335808271</t>
  </si>
  <si>
    <t>335808263</t>
  </si>
  <si>
    <t>335808261</t>
  </si>
  <si>
    <t>335808193</t>
  </si>
  <si>
    <t>335808185</t>
  </si>
  <si>
    <t>335808175</t>
  </si>
  <si>
    <t>335808166</t>
  </si>
  <si>
    <t>335808164</t>
  </si>
  <si>
    <t>335808161</t>
  </si>
  <si>
    <t>335808160</t>
  </si>
  <si>
    <t>335808157</t>
  </si>
  <si>
    <t>335808154</t>
  </si>
  <si>
    <t>335808151</t>
  </si>
  <si>
    <t>335808138</t>
  </si>
  <si>
    <t>335808137</t>
  </si>
  <si>
    <t>335808136</t>
  </si>
  <si>
    <t>335808128</t>
  </si>
  <si>
    <t>335808127</t>
  </si>
  <si>
    <t>SIN ACTIVIDAD DE RETIRO</t>
  </si>
  <si>
    <t>335808469</t>
  </si>
  <si>
    <t>335808461</t>
  </si>
  <si>
    <t>335808388</t>
  </si>
  <si>
    <t>335808281</t>
  </si>
  <si>
    <t>335808451</t>
  </si>
  <si>
    <t>335808447</t>
  </si>
  <si>
    <t>335808442</t>
  </si>
  <si>
    <t>335808439</t>
  </si>
  <si>
    <t>335808205</t>
  </si>
  <si>
    <t xml:space="preserve">LECTOR  </t>
  </si>
  <si>
    <t>Closed</t>
  </si>
  <si>
    <t>Peguero Solano, Victor Manuel</t>
  </si>
  <si>
    <t>De La Cruz Marcelo, Mawel Andres</t>
  </si>
  <si>
    <t xml:space="preserve">CARGA EXITOSA </t>
  </si>
  <si>
    <t>REINICIO EXITOSO</t>
  </si>
  <si>
    <t>REINICIO FALLIDO</t>
  </si>
  <si>
    <t>ERROR EN PRINTER DE DEPOSITO</t>
  </si>
  <si>
    <t>Cepeda, Ricardo Alberto</t>
  </si>
  <si>
    <t>335808594</t>
  </si>
  <si>
    <t>335808650</t>
  </si>
  <si>
    <t>335808672</t>
  </si>
  <si>
    <t>335808806</t>
  </si>
  <si>
    <t>335808807</t>
  </si>
  <si>
    <t>335808809</t>
  </si>
  <si>
    <t>335808821</t>
  </si>
  <si>
    <t>335808851</t>
  </si>
  <si>
    <t>335808853</t>
  </si>
  <si>
    <t>335808856</t>
  </si>
  <si>
    <t>335808861</t>
  </si>
  <si>
    <t>335808865</t>
  </si>
  <si>
    <t>335808885</t>
  </si>
  <si>
    <t>335808891</t>
  </si>
  <si>
    <t>335808893</t>
  </si>
  <si>
    <t>335808894</t>
  </si>
  <si>
    <t>335808901</t>
  </si>
  <si>
    <t>335808904</t>
  </si>
  <si>
    <t>335808907</t>
  </si>
  <si>
    <t>335808918</t>
  </si>
  <si>
    <t>335808919</t>
  </si>
  <si>
    <t>335808922</t>
  </si>
  <si>
    <t>335808923</t>
  </si>
  <si>
    <t>335808925</t>
  </si>
  <si>
    <t>335808957</t>
  </si>
  <si>
    <t>335808988</t>
  </si>
  <si>
    <t>335809001</t>
  </si>
  <si>
    <t>335809027</t>
  </si>
  <si>
    <t>335809031</t>
  </si>
  <si>
    <t>335809035</t>
  </si>
  <si>
    <t>335809043</t>
  </si>
  <si>
    <t>335809058</t>
  </si>
  <si>
    <t>335809082</t>
  </si>
  <si>
    <t>335809094</t>
  </si>
  <si>
    <t>335809095</t>
  </si>
  <si>
    <t>335809097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</si>
</sst>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sz val="9"/>
      <color indexed="81"/>
      <name val="Tahom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6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11" fillId="5" borderId="58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8" xfId="0" applyNumberFormat="1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4" borderId="58" xfId="0" applyFont="1" applyFill="1" applyBorder="1" applyAlignment="1">
      <alignment horizontal="center" vertical="center" wrapText="1"/>
    </xf>
    <xf numFmtId="0" fontId="11" fillId="5" borderId="46" xfId="0" applyNumberFormat="1" applyFont="1" applyFill="1" applyBorder="1" applyAlignment="1">
      <alignment horizontal="center" vertical="center"/>
    </xf>
    <xf numFmtId="22" fontId="50" fillId="5" borderId="58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5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54"/>
      <tableStyleElement type="headerRow" dxfId="253"/>
      <tableStyleElement type="totalRow" dxfId="252"/>
      <tableStyleElement type="firstColumn" dxfId="251"/>
      <tableStyleElement type="lastColumn" dxfId="250"/>
      <tableStyleElement type="firstRowStripe" dxfId="249"/>
      <tableStyleElement type="firstColumnStripe" dxfId="24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460-helpdesk/CAisd/pdmweb.exe?OP=SEARCH+FACTORY=in+SKIPLIST=1+QBE.EQ.id=3517024" TargetMode="External"/><Relationship Id="rId18" Type="http://schemas.openxmlformats.org/officeDocument/2006/relationships/hyperlink" Target="http://s460-helpdesk/CAisd/pdmweb.exe?OP=SEARCH+FACTORY=in+SKIPLIST=1+QBE.EQ.id=3516946" TargetMode="External"/><Relationship Id="rId26" Type="http://schemas.openxmlformats.org/officeDocument/2006/relationships/hyperlink" Target="http://s460-helpdesk/CAisd/pdmweb.exe?OP=SEARCH+FACTORY=in+SKIPLIST=1+QBE.EQ.id=3516890" TargetMode="External"/><Relationship Id="rId39" Type="http://schemas.openxmlformats.org/officeDocument/2006/relationships/hyperlink" Target="http://s460-helpdesk/CAisd/pdmweb.exe?OP=SEARCH+FACTORY=in+SKIPLIST=1+QBE.EQ.id=3516795" TargetMode="External"/><Relationship Id="rId21" Type="http://schemas.openxmlformats.org/officeDocument/2006/relationships/hyperlink" Target="http://s460-helpdesk/CAisd/pdmweb.exe?OP=SEARCH+FACTORY=in+SKIPLIST=1+QBE.EQ.id=3516911" TargetMode="External"/><Relationship Id="rId34" Type="http://schemas.openxmlformats.org/officeDocument/2006/relationships/hyperlink" Target="http://s460-helpdesk/CAisd/pdmweb.exe?OP=SEARCH+FACTORY=in+SKIPLIST=1+QBE.EQ.id=3516842" TargetMode="External"/><Relationship Id="rId42" Type="http://schemas.openxmlformats.org/officeDocument/2006/relationships/hyperlink" Target="http://s460-helpdesk/CAisd/pdmweb.exe?OP=SEARCH+FACTORY=in+SKIPLIST=1+QBE.EQ.id=3516583" TargetMode="External"/><Relationship Id="rId7" Type="http://schemas.openxmlformats.org/officeDocument/2006/relationships/hyperlink" Target="http://s460-helpdesk/CAisd/pdmweb.exe?OP=SEARCH+FACTORY=in+SKIPLIST=1+QBE.EQ.id=3517086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516990" TargetMode="External"/><Relationship Id="rId29" Type="http://schemas.openxmlformats.org/officeDocument/2006/relationships/hyperlink" Target="http://s460-helpdesk/CAisd/pdmweb.exe?OP=SEARCH+FACTORY=in+SKIPLIST=1+QBE.EQ.id=3516880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517047" TargetMode="External"/><Relationship Id="rId24" Type="http://schemas.openxmlformats.org/officeDocument/2006/relationships/hyperlink" Target="http://s460-helpdesk/CAisd/pdmweb.exe?OP=SEARCH+FACTORY=in+SKIPLIST=1+QBE.EQ.id=3516896" TargetMode="External"/><Relationship Id="rId32" Type="http://schemas.openxmlformats.org/officeDocument/2006/relationships/hyperlink" Target="http://s460-helpdesk/CAisd/pdmweb.exe?OP=SEARCH+FACTORY=in+SKIPLIST=1+QBE.EQ.id=3516850" TargetMode="External"/><Relationship Id="rId37" Type="http://schemas.openxmlformats.org/officeDocument/2006/relationships/hyperlink" Target="http://s460-helpdesk/CAisd/pdmweb.exe?OP=SEARCH+FACTORY=in+SKIPLIST=1+QBE.EQ.id=3516798" TargetMode="External"/><Relationship Id="rId40" Type="http://schemas.openxmlformats.org/officeDocument/2006/relationships/hyperlink" Target="http://s460-helpdesk/CAisd/pdmweb.exe?OP=SEARCH+FACTORY=in+SKIPLIST=1+QBE.EQ.id=3516661" TargetMode="External"/><Relationship Id="rId45" Type="http://schemas.openxmlformats.org/officeDocument/2006/relationships/comments" Target="../comments1.xm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517016" TargetMode="External"/><Relationship Id="rId23" Type="http://schemas.openxmlformats.org/officeDocument/2006/relationships/hyperlink" Target="http://s460-helpdesk/CAisd/pdmweb.exe?OP=SEARCH+FACTORY=in+SKIPLIST=1+QBE.EQ.id=3516907" TargetMode="External"/><Relationship Id="rId28" Type="http://schemas.openxmlformats.org/officeDocument/2006/relationships/hyperlink" Target="http://s460-helpdesk/CAisd/pdmweb.exe?OP=SEARCH+FACTORY=in+SKIPLIST=1+QBE.EQ.id=3516882" TargetMode="External"/><Relationship Id="rId36" Type="http://schemas.openxmlformats.org/officeDocument/2006/relationships/hyperlink" Target="http://s460-helpdesk/CAisd/pdmweb.exe?OP=SEARCH+FACTORY=in+SKIPLIST=1+QBE.EQ.id=3516810" TargetMode="External"/><Relationship Id="rId10" Type="http://schemas.openxmlformats.org/officeDocument/2006/relationships/hyperlink" Target="http://s460-helpdesk/CAisd/pdmweb.exe?OP=SEARCH+FACTORY=in+SKIPLIST=1+QBE.EQ.id=3517071" TargetMode="External"/><Relationship Id="rId19" Type="http://schemas.openxmlformats.org/officeDocument/2006/relationships/hyperlink" Target="http://s460-helpdesk/CAisd/pdmweb.exe?OP=SEARCH+FACTORY=in+SKIPLIST=1+QBE.EQ.id=3516914" TargetMode="External"/><Relationship Id="rId31" Type="http://schemas.openxmlformats.org/officeDocument/2006/relationships/hyperlink" Target="http://s460-helpdesk/CAisd/pdmweb.exe?OP=SEARCH+FACTORY=in+SKIPLIST=1+QBE.EQ.id=3516854" TargetMode="External"/><Relationship Id="rId44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17083" TargetMode="External"/><Relationship Id="rId14" Type="http://schemas.openxmlformats.org/officeDocument/2006/relationships/hyperlink" Target="http://s460-helpdesk/CAisd/pdmweb.exe?OP=SEARCH+FACTORY=in+SKIPLIST=1+QBE.EQ.id=3517020" TargetMode="External"/><Relationship Id="rId22" Type="http://schemas.openxmlformats.org/officeDocument/2006/relationships/hyperlink" Target="http://s460-helpdesk/CAisd/pdmweb.exe?OP=SEARCH+FACTORY=in+SKIPLIST=1+QBE.EQ.id=3516908" TargetMode="External"/><Relationship Id="rId27" Type="http://schemas.openxmlformats.org/officeDocument/2006/relationships/hyperlink" Target="http://s460-helpdesk/CAisd/pdmweb.exe?OP=SEARCH+FACTORY=in+SKIPLIST=1+QBE.EQ.id=3516883" TargetMode="External"/><Relationship Id="rId30" Type="http://schemas.openxmlformats.org/officeDocument/2006/relationships/hyperlink" Target="http://s460-helpdesk/CAisd/pdmweb.exe?OP=SEARCH+FACTORY=in+SKIPLIST=1+QBE.EQ.id=3516874" TargetMode="External"/><Relationship Id="rId35" Type="http://schemas.openxmlformats.org/officeDocument/2006/relationships/hyperlink" Target="http://s460-helpdesk/CAisd/pdmweb.exe?OP=SEARCH+FACTORY=in+SKIPLIST=1+QBE.EQ.id=3516840" TargetMode="External"/><Relationship Id="rId43" Type="http://schemas.openxmlformats.org/officeDocument/2006/relationships/printerSettings" Target="../printerSettings/printerSettings7.bin"/><Relationship Id="rId8" Type="http://schemas.openxmlformats.org/officeDocument/2006/relationships/hyperlink" Target="http://s460-helpdesk/CAisd/pdmweb.exe?OP=SEARCH+FACTORY=in+SKIPLIST=1+QBE.EQ.id=3517084" TargetMode="External"/><Relationship Id="rId3" Type="http://schemas.openxmlformats.org/officeDocument/2006/relationships/printerSettings" Target="../printerSettings/printerSettings3.bin"/><Relationship Id="rId12" Type="http://schemas.openxmlformats.org/officeDocument/2006/relationships/hyperlink" Target="http://s460-helpdesk/CAisd/pdmweb.exe?OP=SEARCH+FACTORY=in+SKIPLIST=1+QBE.EQ.id=3517032" TargetMode="External"/><Relationship Id="rId17" Type="http://schemas.openxmlformats.org/officeDocument/2006/relationships/hyperlink" Target="http://s460-helpdesk/CAisd/pdmweb.exe?OP=SEARCH+FACTORY=in+SKIPLIST=1+QBE.EQ.id=3516977" TargetMode="External"/><Relationship Id="rId25" Type="http://schemas.openxmlformats.org/officeDocument/2006/relationships/hyperlink" Target="http://s460-helpdesk/CAisd/pdmweb.exe?OP=SEARCH+FACTORY=in+SKIPLIST=1+QBE.EQ.id=3516893" TargetMode="External"/><Relationship Id="rId33" Type="http://schemas.openxmlformats.org/officeDocument/2006/relationships/hyperlink" Target="http://s460-helpdesk/CAisd/pdmweb.exe?OP=SEARCH+FACTORY=in+SKIPLIST=1+QBE.EQ.id=3516845" TargetMode="External"/><Relationship Id="rId38" Type="http://schemas.openxmlformats.org/officeDocument/2006/relationships/hyperlink" Target="http://s460-helpdesk/CAisd/pdmweb.exe?OP=SEARCH+FACTORY=in+SKIPLIST=1+QBE.EQ.id=3516796" TargetMode="External"/><Relationship Id="rId20" Type="http://schemas.openxmlformats.org/officeDocument/2006/relationships/hyperlink" Target="http://s460-helpdesk/CAisd/pdmweb.exe?OP=SEARCH+FACTORY=in+SKIPLIST=1+QBE.EQ.id=3516912" TargetMode="External"/><Relationship Id="rId41" Type="http://schemas.openxmlformats.org/officeDocument/2006/relationships/hyperlink" Target="http://s460-helpdesk/CAisd/pdmweb.exe?OP=SEARCH+FACTORY=in+SKIPLIST=1+QBE.EQ.id=3516639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Q209"/>
  <sheetViews>
    <sheetView tabSelected="1" zoomScale="70" zoomScaleNormal="70" workbookViewId="0">
      <pane ySplit="4" topLeftCell="A188" activePane="bottomLeft" state="frozen"/>
      <selection pane="bottomLeft" activeCell="C220" sqref="C219:C220"/>
    </sheetView>
  </sheetViews>
  <sheetFormatPr baseColWidth="10" defaultColWidth="25.7109375" defaultRowHeight="15" x14ac:dyDescent="0.25"/>
  <cols>
    <col min="1" max="1" width="25.5703125" style="94" bestFit="1" customWidth="1"/>
    <col min="2" max="2" width="20.28515625" style="91" bestFit="1" customWidth="1"/>
    <col min="3" max="3" width="17.7109375" style="47" bestFit="1" customWidth="1"/>
    <col min="4" max="4" width="27.42578125" style="94" bestFit="1" customWidth="1"/>
    <col min="5" max="5" width="12.7109375" style="90" bestFit="1" customWidth="1"/>
    <col min="6" max="6" width="11.28515625" style="48" bestFit="1" customWidth="1"/>
    <col min="7" max="7" width="59.7109375" style="48" bestFit="1" customWidth="1"/>
    <col min="8" max="11" width="6.42578125" style="48" bestFit="1" customWidth="1"/>
    <col min="12" max="12" width="48.85546875" style="48" bestFit="1" customWidth="1"/>
    <col min="13" max="13" width="18.85546875" style="94" bestFit="1" customWidth="1"/>
    <col min="14" max="14" width="17.85546875" style="94" bestFit="1" customWidth="1"/>
    <col min="15" max="15" width="40.140625" style="94" bestFit="1" customWidth="1"/>
    <col min="16" max="16" width="22.7109375" style="74" bestFit="1" customWidth="1"/>
    <col min="17" max="17" width="52" style="83" bestFit="1" customWidth="1"/>
    <col min="18" max="18" width="25.7109375" style="45" customWidth="1"/>
    <col min="19" max="16384" width="25.7109375" style="45"/>
  </cols>
  <sheetData>
    <row r="1" spans="1:17" ht="18" x14ac:dyDescent="0.25">
      <c r="A1" s="134" t="s">
        <v>2161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</row>
    <row r="2" spans="1:17" ht="18" x14ac:dyDescent="0.25">
      <c r="A2" s="133" t="s">
        <v>2158</v>
      </c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</row>
    <row r="3" spans="1:17" ht="18.75" thickBot="1" x14ac:dyDescent="0.3">
      <c r="A3" s="135" t="s">
        <v>2583</v>
      </c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2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2491</v>
      </c>
      <c r="Q4" s="76" t="s">
        <v>2456</v>
      </c>
    </row>
    <row r="5" spans="1:17" s="102" customFormat="1" ht="18" x14ac:dyDescent="0.25">
      <c r="A5" s="96" t="str">
        <f>VLOOKUP(E5,'LISTADO ATM'!$A$2:$C$900,3,0)</f>
        <v>DISTRITO NACIONAL</v>
      </c>
      <c r="B5" s="105">
        <v>335805638</v>
      </c>
      <c r="C5" s="97">
        <v>44253.743148148147</v>
      </c>
      <c r="D5" s="96" t="s">
        <v>2472</v>
      </c>
      <c r="E5" s="103">
        <v>627</v>
      </c>
      <c r="F5" s="96" t="str">
        <f>VLOOKUP(E5,VIP!$A$2:$O11547,2,0)</f>
        <v>DRBR163</v>
      </c>
      <c r="G5" s="96" t="str">
        <f>VLOOKUP(E5,'LISTADO ATM'!$A$2:$B$899,2,0)</f>
        <v xml:space="preserve">ATM CAASD </v>
      </c>
      <c r="H5" s="96" t="str">
        <f>VLOOKUP(E5,VIP!$A$2:$O16468,7,FALSE)</f>
        <v>Si</v>
      </c>
      <c r="I5" s="96" t="str">
        <f>VLOOKUP(E5,VIP!$A$2:$O8433,8,FALSE)</f>
        <v>Si</v>
      </c>
      <c r="J5" s="96" t="str">
        <f>VLOOKUP(E5,VIP!$A$2:$O8383,8,FALSE)</f>
        <v>Si</v>
      </c>
      <c r="K5" s="96" t="str">
        <f>VLOOKUP(E5,VIP!$A$2:$O11957,6,0)</f>
        <v>NO</v>
      </c>
      <c r="L5" s="98" t="s">
        <v>2462</v>
      </c>
      <c r="M5" s="99" t="s">
        <v>2469</v>
      </c>
      <c r="N5" s="100" t="s">
        <v>2476</v>
      </c>
      <c r="O5" s="96" t="s">
        <v>2477</v>
      </c>
      <c r="P5" s="101"/>
      <c r="Q5" s="99" t="s">
        <v>2462</v>
      </c>
    </row>
    <row r="6" spans="1:17" s="102" customFormat="1" ht="18" x14ac:dyDescent="0.25">
      <c r="A6" s="96" t="str">
        <f>VLOOKUP(E6,'LISTADO ATM'!$A$2:$C$900,3,0)</f>
        <v>DISTRITO NACIONAL</v>
      </c>
      <c r="B6" s="105">
        <v>335805671</v>
      </c>
      <c r="C6" s="97">
        <v>44253.773495370369</v>
      </c>
      <c r="D6" s="96" t="s">
        <v>2472</v>
      </c>
      <c r="E6" s="103">
        <v>600</v>
      </c>
      <c r="F6" s="96" t="str">
        <f>VLOOKUP(E6,VIP!$A$2:$O11530,2,0)</f>
        <v>DRBR600</v>
      </c>
      <c r="G6" s="96" t="str">
        <f>VLOOKUP(E6,'LISTADO ATM'!$A$2:$B$899,2,0)</f>
        <v>ATM S/M Bravo Hipica</v>
      </c>
      <c r="H6" s="96" t="str">
        <f>VLOOKUP(E6,VIP!$A$2:$O16451,7,FALSE)</f>
        <v>N/A</v>
      </c>
      <c r="I6" s="96" t="str">
        <f>VLOOKUP(E6,VIP!$A$2:$O8416,8,FALSE)</f>
        <v>N/A</v>
      </c>
      <c r="J6" s="96" t="str">
        <f>VLOOKUP(E6,VIP!$A$2:$O8366,8,FALSE)</f>
        <v>N/A</v>
      </c>
      <c r="K6" s="96" t="str">
        <f>VLOOKUP(E6,VIP!$A$2:$O11940,6,0)</f>
        <v>N/A</v>
      </c>
      <c r="L6" s="98" t="s">
        <v>2462</v>
      </c>
      <c r="M6" s="101" t="s">
        <v>2617</v>
      </c>
      <c r="N6" s="100" t="s">
        <v>2476</v>
      </c>
      <c r="O6" s="96" t="s">
        <v>2477</v>
      </c>
      <c r="P6" s="101"/>
      <c r="Q6" s="132">
        <v>44230.597222222219</v>
      </c>
    </row>
    <row r="7" spans="1:17" s="102" customFormat="1" ht="18" x14ac:dyDescent="0.25">
      <c r="A7" s="96" t="str">
        <f>VLOOKUP(E7,'LISTADO ATM'!$A$2:$C$900,3,0)</f>
        <v>DISTRITO NACIONAL</v>
      </c>
      <c r="B7" s="105">
        <v>335805674</v>
      </c>
      <c r="C7" s="97">
        <v>44253.774618055555</v>
      </c>
      <c r="D7" s="96" t="s">
        <v>2189</v>
      </c>
      <c r="E7" s="103">
        <v>686</v>
      </c>
      <c r="F7" s="96" t="str">
        <f>VLOOKUP(E7,VIP!$A$2:$O11527,2,0)</f>
        <v>DRBR686</v>
      </c>
      <c r="G7" s="96" t="str">
        <f>VLOOKUP(E7,'LISTADO ATM'!$A$2:$B$899,2,0)</f>
        <v>ATM Autoservicio Oficina Máximo Gómez</v>
      </c>
      <c r="H7" s="96" t="str">
        <f>VLOOKUP(E7,VIP!$A$2:$O16448,7,FALSE)</f>
        <v>Si</v>
      </c>
      <c r="I7" s="96" t="str">
        <f>VLOOKUP(E7,VIP!$A$2:$O8413,8,FALSE)</f>
        <v>Si</v>
      </c>
      <c r="J7" s="96" t="str">
        <f>VLOOKUP(E7,VIP!$A$2:$O8363,8,FALSE)</f>
        <v>Si</v>
      </c>
      <c r="K7" s="96" t="str">
        <f>VLOOKUP(E7,VIP!$A$2:$O11937,6,0)</f>
        <v>NO</v>
      </c>
      <c r="L7" s="98" t="s">
        <v>2228</v>
      </c>
      <c r="M7" s="99" t="s">
        <v>2469</v>
      </c>
      <c r="N7" s="100" t="s">
        <v>2476</v>
      </c>
      <c r="O7" s="96" t="s">
        <v>2478</v>
      </c>
      <c r="P7" s="101"/>
      <c r="Q7" s="99" t="s">
        <v>2228</v>
      </c>
    </row>
    <row r="8" spans="1:17" s="102" customFormat="1" ht="18" x14ac:dyDescent="0.25">
      <c r="A8" s="96" t="str">
        <f>VLOOKUP(E8,'LISTADO ATM'!$A$2:$C$900,3,0)</f>
        <v>SUR</v>
      </c>
      <c r="B8" s="105">
        <v>335805729</v>
      </c>
      <c r="C8" s="97">
        <v>44254.027083333334</v>
      </c>
      <c r="D8" s="96" t="s">
        <v>2472</v>
      </c>
      <c r="E8" s="103">
        <v>592</v>
      </c>
      <c r="F8" s="96" t="str">
        <f>VLOOKUP(E8,VIP!$A$2:$O11508,2,0)</f>
        <v>DRBR081</v>
      </c>
      <c r="G8" s="96" t="str">
        <f>VLOOKUP(E8,'LISTADO ATM'!$A$2:$B$899,2,0)</f>
        <v xml:space="preserve">ATM Centro de Caja San Cristóbal I </v>
      </c>
      <c r="H8" s="96" t="str">
        <f>VLOOKUP(E8,VIP!$A$2:$O16429,7,FALSE)</f>
        <v>Si</v>
      </c>
      <c r="I8" s="96" t="str">
        <f>VLOOKUP(E8,VIP!$A$2:$O8394,8,FALSE)</f>
        <v>Si</v>
      </c>
      <c r="J8" s="96" t="str">
        <f>VLOOKUP(E8,VIP!$A$2:$O8344,8,FALSE)</f>
        <v>Si</v>
      </c>
      <c r="K8" s="96" t="str">
        <f>VLOOKUP(E8,VIP!$A$2:$O11918,6,0)</f>
        <v>SI</v>
      </c>
      <c r="L8" s="98" t="s">
        <v>2430</v>
      </c>
      <c r="M8" s="99" t="s">
        <v>2469</v>
      </c>
      <c r="N8" s="100" t="s">
        <v>2476</v>
      </c>
      <c r="O8" s="96" t="s">
        <v>2477</v>
      </c>
      <c r="P8" s="101"/>
      <c r="Q8" s="99" t="s">
        <v>2430</v>
      </c>
    </row>
    <row r="9" spans="1:17" s="102" customFormat="1" ht="18" x14ac:dyDescent="0.25">
      <c r="A9" s="96" t="str">
        <f>VLOOKUP(E9,'LISTADO ATM'!$A$2:$C$900,3,0)</f>
        <v>ESTE</v>
      </c>
      <c r="B9" s="105">
        <v>335805756</v>
      </c>
      <c r="C9" s="97">
        <v>44254.39570601852</v>
      </c>
      <c r="D9" s="96" t="s">
        <v>2472</v>
      </c>
      <c r="E9" s="103">
        <v>824</v>
      </c>
      <c r="F9" s="96" t="str">
        <f>VLOOKUP(E9,VIP!$A$2:$O11596,2,0)</f>
        <v>DRBR824</v>
      </c>
      <c r="G9" s="96" t="str">
        <f>VLOOKUP(E9,'LISTADO ATM'!$A$2:$B$899,2,0)</f>
        <v xml:space="preserve">ATM Multiplaza (Higuey) </v>
      </c>
      <c r="H9" s="96" t="str">
        <f>VLOOKUP(E9,VIP!$A$2:$O16517,7,FALSE)</f>
        <v>Si</v>
      </c>
      <c r="I9" s="96" t="str">
        <f>VLOOKUP(E9,VIP!$A$2:$O8482,8,FALSE)</f>
        <v>Si</v>
      </c>
      <c r="J9" s="96" t="str">
        <f>VLOOKUP(E9,VIP!$A$2:$O8432,8,FALSE)</f>
        <v>Si</v>
      </c>
      <c r="K9" s="96" t="str">
        <f>VLOOKUP(E9,VIP!$A$2:$O12006,6,0)</f>
        <v>NO</v>
      </c>
      <c r="L9" s="98" t="s">
        <v>2430</v>
      </c>
      <c r="M9" s="99" t="s">
        <v>2469</v>
      </c>
      <c r="N9" s="100" t="s">
        <v>2476</v>
      </c>
      <c r="O9" s="96" t="s">
        <v>2477</v>
      </c>
      <c r="P9" s="101"/>
      <c r="Q9" s="99" t="s">
        <v>2430</v>
      </c>
    </row>
    <row r="10" spans="1:17" s="102" customFormat="1" ht="18" x14ac:dyDescent="0.25">
      <c r="A10" s="96" t="str">
        <f>VLOOKUP(E10,'LISTADO ATM'!$A$2:$C$900,3,0)</f>
        <v>ESTE</v>
      </c>
      <c r="B10" s="105">
        <v>335805829</v>
      </c>
      <c r="C10" s="97">
        <v>44254.564756944441</v>
      </c>
      <c r="D10" s="96" t="s">
        <v>2472</v>
      </c>
      <c r="E10" s="103">
        <v>612</v>
      </c>
      <c r="F10" s="96" t="str">
        <f>VLOOKUP(E10,VIP!$A$2:$O11581,2,0)</f>
        <v>DRBR220</v>
      </c>
      <c r="G10" s="96" t="str">
        <f>VLOOKUP(E10,'LISTADO ATM'!$A$2:$B$899,2,0)</f>
        <v xml:space="preserve">ATM Plaza Orense (La Romana) </v>
      </c>
      <c r="H10" s="96" t="str">
        <f>VLOOKUP(E10,VIP!$A$2:$O16502,7,FALSE)</f>
        <v>Si</v>
      </c>
      <c r="I10" s="96" t="str">
        <f>VLOOKUP(E10,VIP!$A$2:$O8467,8,FALSE)</f>
        <v>Si</v>
      </c>
      <c r="J10" s="96" t="str">
        <f>VLOOKUP(E10,VIP!$A$2:$O8417,8,FALSE)</f>
        <v>Si</v>
      </c>
      <c r="K10" s="96" t="str">
        <f>VLOOKUP(E10,VIP!$A$2:$O11991,6,0)</f>
        <v>NO</v>
      </c>
      <c r="L10" s="98" t="s">
        <v>2430</v>
      </c>
      <c r="M10" s="101" t="s">
        <v>2617</v>
      </c>
      <c r="N10" s="100" t="s">
        <v>2476</v>
      </c>
      <c r="O10" s="96" t="s">
        <v>2477</v>
      </c>
      <c r="P10" s="101"/>
      <c r="Q10" s="132">
        <v>44257.452256944445</v>
      </c>
    </row>
    <row r="11" spans="1:17" s="102" customFormat="1" ht="18" x14ac:dyDescent="0.25">
      <c r="A11" s="96" t="str">
        <f>VLOOKUP(E11,'LISTADO ATM'!$A$2:$C$900,3,0)</f>
        <v>DISTRITO NACIONAL</v>
      </c>
      <c r="B11" s="105">
        <v>335805841</v>
      </c>
      <c r="C11" s="97">
        <v>44254.58935185185</v>
      </c>
      <c r="D11" s="96" t="s">
        <v>2189</v>
      </c>
      <c r="E11" s="103">
        <v>406</v>
      </c>
      <c r="F11" s="96" t="str">
        <f>VLOOKUP(E11,VIP!$A$2:$O11583,2,0)</f>
        <v>DRBR406</v>
      </c>
      <c r="G11" s="96" t="str">
        <f>VLOOKUP(E11,'LISTADO ATM'!$A$2:$B$899,2,0)</f>
        <v xml:space="preserve">ATM UNP Plaza Lama Máximo Gómez </v>
      </c>
      <c r="H11" s="96" t="str">
        <f>VLOOKUP(E11,VIP!$A$2:$O16504,7,FALSE)</f>
        <v>Si</v>
      </c>
      <c r="I11" s="96" t="str">
        <f>VLOOKUP(E11,VIP!$A$2:$O8469,8,FALSE)</f>
        <v>Si</v>
      </c>
      <c r="J11" s="96" t="str">
        <f>VLOOKUP(E11,VIP!$A$2:$O8419,8,FALSE)</f>
        <v>Si</v>
      </c>
      <c r="K11" s="96" t="str">
        <f>VLOOKUP(E11,VIP!$A$2:$O11993,6,0)</f>
        <v>SI</v>
      </c>
      <c r="L11" s="98" t="s">
        <v>2228</v>
      </c>
      <c r="M11" s="99" t="s">
        <v>2469</v>
      </c>
      <c r="N11" s="100" t="s">
        <v>2476</v>
      </c>
      <c r="O11" s="96" t="s">
        <v>2478</v>
      </c>
      <c r="P11" s="101"/>
      <c r="Q11" s="99" t="s">
        <v>2228</v>
      </c>
    </row>
    <row r="12" spans="1:17" s="102" customFormat="1" ht="18" x14ac:dyDescent="0.25">
      <c r="A12" s="96" t="str">
        <f>VLOOKUP(E12,'LISTADO ATM'!$A$2:$C$900,3,0)</f>
        <v>DISTRITO NACIONAL</v>
      </c>
      <c r="B12" s="105">
        <v>335805843</v>
      </c>
      <c r="C12" s="97">
        <v>44254.590150462966</v>
      </c>
      <c r="D12" s="96" t="s">
        <v>2189</v>
      </c>
      <c r="E12" s="103">
        <v>152</v>
      </c>
      <c r="F12" s="96" t="str">
        <f>VLOOKUP(E12,VIP!$A$2:$O11569,2,0)</f>
        <v>DRBR152</v>
      </c>
      <c r="G12" s="96" t="str">
        <f>VLOOKUP(E12,'LISTADO ATM'!$A$2:$B$899,2,0)</f>
        <v xml:space="preserve">ATM Kiosco Megacentro II </v>
      </c>
      <c r="H12" s="96" t="str">
        <f>VLOOKUP(E12,VIP!$A$2:$O16490,7,FALSE)</f>
        <v>Si</v>
      </c>
      <c r="I12" s="96" t="str">
        <f>VLOOKUP(E12,VIP!$A$2:$O8455,8,FALSE)</f>
        <v>Si</v>
      </c>
      <c r="J12" s="96" t="str">
        <f>VLOOKUP(E12,VIP!$A$2:$O8405,8,FALSE)</f>
        <v>Si</v>
      </c>
      <c r="K12" s="96" t="str">
        <f>VLOOKUP(E12,VIP!$A$2:$O11979,6,0)</f>
        <v>NO</v>
      </c>
      <c r="L12" s="98" t="s">
        <v>2228</v>
      </c>
      <c r="M12" s="99" t="s">
        <v>2469</v>
      </c>
      <c r="N12" s="100" t="s">
        <v>2476</v>
      </c>
      <c r="O12" s="96" t="s">
        <v>2478</v>
      </c>
      <c r="P12" s="101"/>
      <c r="Q12" s="99" t="s">
        <v>2228</v>
      </c>
    </row>
    <row r="13" spans="1:17" s="102" customFormat="1" ht="18" x14ac:dyDescent="0.25">
      <c r="A13" s="96" t="str">
        <f>VLOOKUP(E13,'LISTADO ATM'!$A$2:$C$900,3,0)</f>
        <v>ESTE</v>
      </c>
      <c r="B13" s="105">
        <v>335805892</v>
      </c>
      <c r="C13" s="97">
        <v>44254.86645833333</v>
      </c>
      <c r="D13" s="96" t="s">
        <v>2472</v>
      </c>
      <c r="E13" s="103">
        <v>330</v>
      </c>
      <c r="F13" s="96" t="str">
        <f>VLOOKUP(E13,VIP!$A$2:$O11511,2,0)</f>
        <v>DRBR330</v>
      </c>
      <c r="G13" s="96" t="str">
        <f>VLOOKUP(E13,'LISTADO ATM'!$A$2:$B$899,2,0)</f>
        <v xml:space="preserve">ATM Oficina Boulevard (Higuey) </v>
      </c>
      <c r="H13" s="96" t="str">
        <f>VLOOKUP(E13,VIP!$A$2:$O16387,7,FALSE)</f>
        <v>Si</v>
      </c>
      <c r="I13" s="96" t="str">
        <f>VLOOKUP(E13,VIP!$A$2:$O8352,8,FALSE)</f>
        <v>Si</v>
      </c>
      <c r="J13" s="96" t="str">
        <f>VLOOKUP(E13,VIP!$A$2:$O8302,8,FALSE)</f>
        <v>Si</v>
      </c>
      <c r="K13" s="96" t="str">
        <f>VLOOKUP(E13,VIP!$A$2:$O11876,6,0)</f>
        <v>SI</v>
      </c>
      <c r="L13" s="98" t="s">
        <v>2462</v>
      </c>
      <c r="M13" s="99" t="s">
        <v>2469</v>
      </c>
      <c r="N13" s="100" t="s">
        <v>2476</v>
      </c>
      <c r="O13" s="96" t="s">
        <v>2477</v>
      </c>
      <c r="P13" s="101"/>
      <c r="Q13" s="99" t="s">
        <v>2462</v>
      </c>
    </row>
    <row r="14" spans="1:17" s="102" customFormat="1" ht="18" x14ac:dyDescent="0.25">
      <c r="A14" s="96" t="str">
        <f>VLOOKUP(E14,'LISTADO ATM'!$A$2:$C$900,3,0)</f>
        <v>DISTRITO NACIONAL</v>
      </c>
      <c r="B14" s="105">
        <v>335805896</v>
      </c>
      <c r="C14" s="97">
        <v>44254.870254629626</v>
      </c>
      <c r="D14" s="96" t="s">
        <v>2189</v>
      </c>
      <c r="E14" s="103">
        <v>234</v>
      </c>
      <c r="F14" s="96" t="str">
        <f>VLOOKUP(E14,VIP!$A$2:$O11570,2,0)</f>
        <v>DRBR234</v>
      </c>
      <c r="G14" s="96" t="str">
        <f>VLOOKUP(E14,'LISTADO ATM'!$A$2:$B$899,2,0)</f>
        <v xml:space="preserve">ATM Oficina Boca Chica I </v>
      </c>
      <c r="H14" s="96" t="str">
        <f>VLOOKUP(E14,VIP!$A$2:$O16491,7,FALSE)</f>
        <v>Si</v>
      </c>
      <c r="I14" s="96" t="str">
        <f>VLOOKUP(E14,VIP!$A$2:$O8456,8,FALSE)</f>
        <v>Si</v>
      </c>
      <c r="J14" s="96" t="str">
        <f>VLOOKUP(E14,VIP!$A$2:$O8406,8,FALSE)</f>
        <v>Si</v>
      </c>
      <c r="K14" s="96" t="str">
        <f>VLOOKUP(E14,VIP!$A$2:$O11980,6,0)</f>
        <v>NO</v>
      </c>
      <c r="L14" s="98" t="s">
        <v>2228</v>
      </c>
      <c r="M14" s="101" t="s">
        <v>2617</v>
      </c>
      <c r="N14" s="100" t="s">
        <v>2476</v>
      </c>
      <c r="O14" s="96" t="s">
        <v>2478</v>
      </c>
      <c r="P14" s="101"/>
      <c r="Q14" s="132">
        <v>44230.597222222219</v>
      </c>
    </row>
    <row r="15" spans="1:17" s="102" customFormat="1" ht="18" x14ac:dyDescent="0.25">
      <c r="A15" s="96" t="str">
        <f>VLOOKUP(E15,'LISTADO ATM'!$A$2:$C$900,3,0)</f>
        <v>ESTE</v>
      </c>
      <c r="B15" s="105">
        <v>335805972</v>
      </c>
      <c r="C15" s="97">
        <v>44255.527997685182</v>
      </c>
      <c r="D15" s="96" t="s">
        <v>2472</v>
      </c>
      <c r="E15" s="103">
        <v>104</v>
      </c>
      <c r="F15" s="96" t="str">
        <f>VLOOKUP(E15,VIP!$A$2:$O11502,2,0)</f>
        <v>DRBR104</v>
      </c>
      <c r="G15" s="96" t="str">
        <f>VLOOKUP(E15,'LISTADO ATM'!$A$2:$B$899,2,0)</f>
        <v xml:space="preserve">ATM Jumbo Higuey </v>
      </c>
      <c r="H15" s="96" t="str">
        <f>VLOOKUP(E15,VIP!$A$2:$O16423,7,FALSE)</f>
        <v>Si</v>
      </c>
      <c r="I15" s="96" t="str">
        <f>VLOOKUP(E15,VIP!$A$2:$O8388,8,FALSE)</f>
        <v>Si</v>
      </c>
      <c r="J15" s="96" t="str">
        <f>VLOOKUP(E15,VIP!$A$2:$O8338,8,FALSE)</f>
        <v>Si</v>
      </c>
      <c r="K15" s="96" t="str">
        <f>VLOOKUP(E15,VIP!$A$2:$O11912,6,0)</f>
        <v>NO</v>
      </c>
      <c r="L15" s="98" t="s">
        <v>2430</v>
      </c>
      <c r="M15" s="99" t="s">
        <v>2469</v>
      </c>
      <c r="N15" s="100" t="s">
        <v>2476</v>
      </c>
      <c r="O15" s="96" t="s">
        <v>2477</v>
      </c>
      <c r="P15" s="101"/>
      <c r="Q15" s="99" t="s">
        <v>2430</v>
      </c>
    </row>
    <row r="16" spans="1:17" s="102" customFormat="1" ht="18" x14ac:dyDescent="0.25">
      <c r="A16" s="96" t="str">
        <f>VLOOKUP(E16,'LISTADO ATM'!$A$2:$C$900,3,0)</f>
        <v>DISTRITO NACIONAL</v>
      </c>
      <c r="B16" s="105">
        <v>335806011</v>
      </c>
      <c r="C16" s="97">
        <v>44255.631261574075</v>
      </c>
      <c r="D16" s="96" t="s">
        <v>2487</v>
      </c>
      <c r="E16" s="103">
        <v>231</v>
      </c>
      <c r="F16" s="96" t="str">
        <f>VLOOKUP(E16,VIP!$A$2:$O11482,2,0)</f>
        <v>DRBR231</v>
      </c>
      <c r="G16" s="96" t="str">
        <f>VLOOKUP(E16,'LISTADO ATM'!$A$2:$B$899,2,0)</f>
        <v xml:space="preserve">ATM Oficina Zona Oriental </v>
      </c>
      <c r="H16" s="96" t="str">
        <f>VLOOKUP(E16,VIP!$A$2:$O16403,7,FALSE)</f>
        <v>Si</v>
      </c>
      <c r="I16" s="96" t="str">
        <f>VLOOKUP(E16,VIP!$A$2:$O8368,8,FALSE)</f>
        <v>Si</v>
      </c>
      <c r="J16" s="96" t="str">
        <f>VLOOKUP(E16,VIP!$A$2:$O8318,8,FALSE)</f>
        <v>Si</v>
      </c>
      <c r="K16" s="96" t="str">
        <f>VLOOKUP(E16,VIP!$A$2:$O11892,6,0)</f>
        <v>SI</v>
      </c>
      <c r="L16" s="98" t="s">
        <v>2430</v>
      </c>
      <c r="M16" s="99" t="s">
        <v>2469</v>
      </c>
      <c r="N16" s="100" t="s">
        <v>2476</v>
      </c>
      <c r="O16" s="96" t="s">
        <v>2490</v>
      </c>
      <c r="P16" s="101"/>
      <c r="Q16" s="99" t="s">
        <v>2430</v>
      </c>
    </row>
    <row r="17" spans="1:17" s="102" customFormat="1" ht="18" x14ac:dyDescent="0.25">
      <c r="A17" s="96" t="str">
        <f>VLOOKUP(E17,'LISTADO ATM'!$A$2:$C$900,3,0)</f>
        <v>DISTRITO NACIONAL</v>
      </c>
      <c r="B17" s="105">
        <v>335806052</v>
      </c>
      <c r="C17" s="97">
        <v>44255.81449074074</v>
      </c>
      <c r="D17" s="96" t="s">
        <v>2189</v>
      </c>
      <c r="E17" s="103">
        <v>355</v>
      </c>
      <c r="F17" s="96" t="str">
        <f>VLOOKUP(E17,VIP!$A$2:$O11611,2,0)</f>
        <v>DRBR355</v>
      </c>
      <c r="G17" s="96" t="str">
        <f>VLOOKUP(E17,'LISTADO ATM'!$A$2:$B$899,2,0)</f>
        <v xml:space="preserve">ATM UNP Metro II </v>
      </c>
      <c r="H17" s="96" t="str">
        <f>VLOOKUP(E17,VIP!$A$2:$O16532,7,FALSE)</f>
        <v>Si</v>
      </c>
      <c r="I17" s="96" t="str">
        <f>VLOOKUP(E17,VIP!$A$2:$O8497,8,FALSE)</f>
        <v>Si</v>
      </c>
      <c r="J17" s="96" t="str">
        <f>VLOOKUP(E17,VIP!$A$2:$O8447,8,FALSE)</f>
        <v>Si</v>
      </c>
      <c r="K17" s="96" t="str">
        <f>VLOOKUP(E17,VIP!$A$2:$O12021,6,0)</f>
        <v>SI</v>
      </c>
      <c r="L17" s="98" t="s">
        <v>2496</v>
      </c>
      <c r="M17" s="99" t="s">
        <v>2469</v>
      </c>
      <c r="N17" s="100" t="s">
        <v>2476</v>
      </c>
      <c r="O17" s="96" t="s">
        <v>2478</v>
      </c>
      <c r="P17" s="101"/>
      <c r="Q17" s="99" t="s">
        <v>2496</v>
      </c>
    </row>
    <row r="18" spans="1:17" s="102" customFormat="1" ht="18" x14ac:dyDescent="0.25">
      <c r="A18" s="96" t="str">
        <f>VLOOKUP(E18,'LISTADO ATM'!$A$2:$C$900,3,0)</f>
        <v>DISTRITO NACIONAL</v>
      </c>
      <c r="B18" s="105">
        <v>335806063</v>
      </c>
      <c r="C18" s="97">
        <v>44255.874849537038</v>
      </c>
      <c r="D18" s="96" t="s">
        <v>2487</v>
      </c>
      <c r="E18" s="103">
        <v>567</v>
      </c>
      <c r="F18" s="96" t="str">
        <f>VLOOKUP(E18,VIP!$A$2:$O11556,2,0)</f>
        <v>DRBR015</v>
      </c>
      <c r="G18" s="96" t="str">
        <f>VLOOKUP(E18,'LISTADO ATM'!$A$2:$B$899,2,0)</f>
        <v xml:space="preserve">ATM Oficina Máximo Gómez </v>
      </c>
      <c r="H18" s="96" t="str">
        <f>VLOOKUP(E18,VIP!$A$2:$O16477,7,FALSE)</f>
        <v>Si</v>
      </c>
      <c r="I18" s="96" t="str">
        <f>VLOOKUP(E18,VIP!$A$2:$O8442,8,FALSE)</f>
        <v>Si</v>
      </c>
      <c r="J18" s="96" t="str">
        <f>VLOOKUP(E18,VIP!$A$2:$O8392,8,FALSE)</f>
        <v>Si</v>
      </c>
      <c r="K18" s="96" t="str">
        <f>VLOOKUP(E18,VIP!$A$2:$O11966,6,0)</f>
        <v>NO</v>
      </c>
      <c r="L18" s="98" t="s">
        <v>2462</v>
      </c>
      <c r="M18" s="101" t="s">
        <v>2617</v>
      </c>
      <c r="N18" s="100" t="s">
        <v>2476</v>
      </c>
      <c r="O18" s="96" t="s">
        <v>2505</v>
      </c>
      <c r="P18" s="101"/>
      <c r="Q18" s="132">
        <v>44230.597222222219</v>
      </c>
    </row>
    <row r="19" spans="1:17" s="102" customFormat="1" ht="18" x14ac:dyDescent="0.25">
      <c r="A19" s="96" t="str">
        <f>VLOOKUP(E19,'LISTADO ATM'!$A$2:$C$900,3,0)</f>
        <v>DISTRITO NACIONAL</v>
      </c>
      <c r="B19" s="105">
        <v>335806072</v>
      </c>
      <c r="C19" s="97">
        <v>44256.014664351853</v>
      </c>
      <c r="D19" s="96" t="s">
        <v>2189</v>
      </c>
      <c r="E19" s="103">
        <v>744</v>
      </c>
      <c r="F19" s="96" t="str">
        <f>VLOOKUP(E19,VIP!$A$2:$O11557,2,0)</f>
        <v>DRBR289</v>
      </c>
      <c r="G19" s="96" t="str">
        <f>VLOOKUP(E19,'LISTADO ATM'!$A$2:$B$899,2,0)</f>
        <v xml:space="preserve">ATM Multicentro La Sirena Venezuela </v>
      </c>
      <c r="H19" s="96" t="str">
        <f>VLOOKUP(E19,VIP!$A$2:$O16478,7,FALSE)</f>
        <v>Si</v>
      </c>
      <c r="I19" s="96" t="str">
        <f>VLOOKUP(E19,VIP!$A$2:$O8443,8,FALSE)</f>
        <v>Si</v>
      </c>
      <c r="J19" s="96" t="str">
        <f>VLOOKUP(E19,VIP!$A$2:$O8393,8,FALSE)</f>
        <v>Si</v>
      </c>
      <c r="K19" s="96" t="str">
        <f>VLOOKUP(E19,VIP!$A$2:$O11967,6,0)</f>
        <v>SI</v>
      </c>
      <c r="L19" s="98" t="s">
        <v>2254</v>
      </c>
      <c r="M19" s="101" t="s">
        <v>2617</v>
      </c>
      <c r="N19" s="100" t="s">
        <v>2476</v>
      </c>
      <c r="O19" s="96" t="s">
        <v>2478</v>
      </c>
      <c r="P19" s="101"/>
      <c r="Q19" s="132">
        <v>44230.597222222219</v>
      </c>
    </row>
    <row r="20" spans="1:17" s="102" customFormat="1" ht="18" x14ac:dyDescent="0.25">
      <c r="A20" s="96" t="str">
        <f>VLOOKUP(E20,'LISTADO ATM'!$A$2:$C$900,3,0)</f>
        <v>DISTRITO NACIONAL</v>
      </c>
      <c r="B20" s="105" t="s">
        <v>2510</v>
      </c>
      <c r="C20" s="97">
        <v>44256.321099537039</v>
      </c>
      <c r="D20" s="96" t="s">
        <v>2189</v>
      </c>
      <c r="E20" s="103">
        <v>658</v>
      </c>
      <c r="F20" s="96" t="str">
        <f>VLOOKUP(E20,VIP!$A$2:$O11573,2,0)</f>
        <v>DRBR658</v>
      </c>
      <c r="G20" s="96" t="str">
        <f>VLOOKUP(E20,'LISTADO ATM'!$A$2:$B$899,2,0)</f>
        <v>ATM Cámara de Cuentas</v>
      </c>
      <c r="H20" s="96" t="str">
        <f>VLOOKUP(E20,VIP!$A$2:$O16494,7,FALSE)</f>
        <v>Si</v>
      </c>
      <c r="I20" s="96" t="str">
        <f>VLOOKUP(E20,VIP!$A$2:$O8459,8,FALSE)</f>
        <v>Si</v>
      </c>
      <c r="J20" s="96" t="str">
        <f>VLOOKUP(E20,VIP!$A$2:$O8409,8,FALSE)</f>
        <v>Si</v>
      </c>
      <c r="K20" s="96" t="str">
        <f>VLOOKUP(E20,VIP!$A$2:$O11983,6,0)</f>
        <v>NO</v>
      </c>
      <c r="L20" s="98" t="s">
        <v>2228</v>
      </c>
      <c r="M20" s="99" t="s">
        <v>2469</v>
      </c>
      <c r="N20" s="100" t="s">
        <v>2476</v>
      </c>
      <c r="O20" s="96" t="s">
        <v>2478</v>
      </c>
      <c r="P20" s="101"/>
      <c r="Q20" s="99" t="s">
        <v>2228</v>
      </c>
    </row>
    <row r="21" spans="1:17" s="102" customFormat="1" ht="18" x14ac:dyDescent="0.25">
      <c r="A21" s="96" t="str">
        <f>VLOOKUP(E21,'LISTADO ATM'!$A$2:$C$900,3,0)</f>
        <v>DISTRITO NACIONAL</v>
      </c>
      <c r="B21" s="105" t="s">
        <v>2509</v>
      </c>
      <c r="C21" s="97">
        <v>44256.323078703703</v>
      </c>
      <c r="D21" s="96" t="s">
        <v>2189</v>
      </c>
      <c r="E21" s="103">
        <v>327</v>
      </c>
      <c r="F21" s="96" t="str">
        <f>VLOOKUP(E21,VIP!$A$2:$O11578,2,0)</f>
        <v>DRBR327</v>
      </c>
      <c r="G21" s="96" t="str">
        <f>VLOOKUP(E21,'LISTADO ATM'!$A$2:$B$899,2,0)</f>
        <v xml:space="preserve">ATM UNP CCN (Nacional 27 de Febrero) </v>
      </c>
      <c r="H21" s="96" t="str">
        <f>VLOOKUP(E21,VIP!$A$2:$O16499,7,FALSE)</f>
        <v>Si</v>
      </c>
      <c r="I21" s="96" t="str">
        <f>VLOOKUP(E21,VIP!$A$2:$O8464,8,FALSE)</f>
        <v>Si</v>
      </c>
      <c r="J21" s="96" t="str">
        <f>VLOOKUP(E21,VIP!$A$2:$O8414,8,FALSE)</f>
        <v>Si</v>
      </c>
      <c r="K21" s="96" t="str">
        <f>VLOOKUP(E21,VIP!$A$2:$O11988,6,0)</f>
        <v>NO</v>
      </c>
      <c r="L21" s="98" t="s">
        <v>2228</v>
      </c>
      <c r="M21" s="99" t="s">
        <v>2469</v>
      </c>
      <c r="N21" s="100" t="s">
        <v>2476</v>
      </c>
      <c r="O21" s="96" t="s">
        <v>2478</v>
      </c>
      <c r="P21" s="101"/>
      <c r="Q21" s="99" t="s">
        <v>2228</v>
      </c>
    </row>
    <row r="22" spans="1:17" s="102" customFormat="1" ht="18" x14ac:dyDescent="0.25">
      <c r="A22" s="96" t="str">
        <f>VLOOKUP(E22,'LISTADO ATM'!$A$2:$C$900,3,0)</f>
        <v>DISTRITO NACIONAL</v>
      </c>
      <c r="B22" s="105" t="s">
        <v>2508</v>
      </c>
      <c r="C22" s="97">
        <v>44256.32539351852</v>
      </c>
      <c r="D22" s="96" t="s">
        <v>2189</v>
      </c>
      <c r="E22" s="103">
        <v>70</v>
      </c>
      <c r="F22" s="96" t="str">
        <f>VLOOKUP(E22,VIP!$A$2:$O11567,2,0)</f>
        <v>DRBR070</v>
      </c>
      <c r="G22" s="96" t="str">
        <f>VLOOKUP(E22,'LISTADO ATM'!$A$2:$B$899,2,0)</f>
        <v xml:space="preserve">ATM Autoservicio Plaza Lama Zona Oriental </v>
      </c>
      <c r="H22" s="96" t="str">
        <f>VLOOKUP(E22,VIP!$A$2:$O16488,7,FALSE)</f>
        <v>Si</v>
      </c>
      <c r="I22" s="96" t="str">
        <f>VLOOKUP(E22,VIP!$A$2:$O8453,8,FALSE)</f>
        <v>Si</v>
      </c>
      <c r="J22" s="96" t="str">
        <f>VLOOKUP(E22,VIP!$A$2:$O8403,8,FALSE)</f>
        <v>Si</v>
      </c>
      <c r="K22" s="96" t="str">
        <f>VLOOKUP(E22,VIP!$A$2:$O11977,6,0)</f>
        <v>NO</v>
      </c>
      <c r="L22" s="98" t="s">
        <v>2228</v>
      </c>
      <c r="M22" s="99" t="s">
        <v>2469</v>
      </c>
      <c r="N22" s="100" t="s">
        <v>2476</v>
      </c>
      <c r="O22" s="96" t="s">
        <v>2478</v>
      </c>
      <c r="P22" s="101"/>
      <c r="Q22" s="99" t="s">
        <v>2228</v>
      </c>
    </row>
    <row r="23" spans="1:17" s="102" customFormat="1" ht="18" x14ac:dyDescent="0.25">
      <c r="A23" s="96" t="str">
        <f>VLOOKUP(E23,'LISTADO ATM'!$A$2:$C$900,3,0)</f>
        <v>DISTRITO NACIONAL</v>
      </c>
      <c r="B23" s="105" t="s">
        <v>2507</v>
      </c>
      <c r="C23" s="97">
        <v>44256.333252314813</v>
      </c>
      <c r="D23" s="96" t="s">
        <v>2189</v>
      </c>
      <c r="E23" s="103">
        <v>239</v>
      </c>
      <c r="F23" s="96" t="str">
        <f>VLOOKUP(E23,VIP!$A$2:$O11571,2,0)</f>
        <v>DRBR239</v>
      </c>
      <c r="G23" s="96" t="str">
        <f>VLOOKUP(E23,'LISTADO ATM'!$A$2:$B$899,2,0)</f>
        <v xml:space="preserve">ATM Autobanco Charles de Gaulle </v>
      </c>
      <c r="H23" s="96" t="str">
        <f>VLOOKUP(E23,VIP!$A$2:$O16492,7,FALSE)</f>
        <v>Si</v>
      </c>
      <c r="I23" s="96" t="str">
        <f>VLOOKUP(E23,VIP!$A$2:$O8457,8,FALSE)</f>
        <v>Si</v>
      </c>
      <c r="J23" s="96" t="str">
        <f>VLOOKUP(E23,VIP!$A$2:$O8407,8,FALSE)</f>
        <v>Si</v>
      </c>
      <c r="K23" s="96" t="str">
        <f>VLOOKUP(E23,VIP!$A$2:$O11981,6,0)</f>
        <v>SI</v>
      </c>
      <c r="L23" s="98" t="s">
        <v>2228</v>
      </c>
      <c r="M23" s="99" t="s">
        <v>2469</v>
      </c>
      <c r="N23" s="100" t="s">
        <v>2476</v>
      </c>
      <c r="O23" s="96" t="s">
        <v>2478</v>
      </c>
      <c r="P23" s="101"/>
      <c r="Q23" s="99" t="s">
        <v>2228</v>
      </c>
    </row>
    <row r="24" spans="1:17" s="102" customFormat="1" ht="18" x14ac:dyDescent="0.25">
      <c r="A24" s="96" t="str">
        <f>VLOOKUP(E24,'LISTADO ATM'!$A$2:$C$900,3,0)</f>
        <v>DISTRITO NACIONAL</v>
      </c>
      <c r="B24" s="105" t="s">
        <v>2511</v>
      </c>
      <c r="C24" s="97">
        <v>44256.336527777778</v>
      </c>
      <c r="D24" s="96" t="s">
        <v>2189</v>
      </c>
      <c r="E24" s="103">
        <v>487</v>
      </c>
      <c r="F24" s="96" t="str">
        <f>VLOOKUP(E24,VIP!$A$2:$O11586,2,0)</f>
        <v>DRBR487</v>
      </c>
      <c r="G24" s="96" t="str">
        <f>VLOOKUP(E24,'LISTADO ATM'!$A$2:$B$899,2,0)</f>
        <v xml:space="preserve">ATM Olé Hainamosa </v>
      </c>
      <c r="H24" s="96" t="str">
        <f>VLOOKUP(E24,VIP!$A$2:$O16507,7,FALSE)</f>
        <v>Si</v>
      </c>
      <c r="I24" s="96" t="str">
        <f>VLOOKUP(E24,VIP!$A$2:$O8472,8,FALSE)</f>
        <v>Si</v>
      </c>
      <c r="J24" s="96" t="str">
        <f>VLOOKUP(E24,VIP!$A$2:$O8422,8,FALSE)</f>
        <v>Si</v>
      </c>
      <c r="K24" s="96" t="str">
        <f>VLOOKUP(E24,VIP!$A$2:$O11996,6,0)</f>
        <v>SI</v>
      </c>
      <c r="L24" s="98" t="s">
        <v>2228</v>
      </c>
      <c r="M24" s="99" t="s">
        <v>2469</v>
      </c>
      <c r="N24" s="100" t="s">
        <v>2476</v>
      </c>
      <c r="O24" s="96" t="s">
        <v>2478</v>
      </c>
      <c r="P24" s="101"/>
      <c r="Q24" s="99" t="s">
        <v>2228</v>
      </c>
    </row>
    <row r="25" spans="1:17" s="102" customFormat="1" ht="18" x14ac:dyDescent="0.25">
      <c r="A25" s="96" t="str">
        <f>VLOOKUP(E25,'LISTADO ATM'!$A$2:$C$900,3,0)</f>
        <v>DISTRITO NACIONAL</v>
      </c>
      <c r="B25" s="105" t="s">
        <v>2512</v>
      </c>
      <c r="C25" s="97">
        <v>44256.392685185187</v>
      </c>
      <c r="D25" s="96" t="s">
        <v>2189</v>
      </c>
      <c r="E25" s="103">
        <v>961</v>
      </c>
      <c r="F25" s="96" t="str">
        <f>VLOOKUP(E25,VIP!$A$2:$O11598,2,0)</f>
        <v>DRBR03H</v>
      </c>
      <c r="G25" s="96" t="str">
        <f>VLOOKUP(E25,'LISTADO ATM'!$A$2:$B$899,2,0)</f>
        <v xml:space="preserve">ATM Listín Diario </v>
      </c>
      <c r="H25" s="96" t="str">
        <f>VLOOKUP(E25,VIP!$A$2:$O16519,7,FALSE)</f>
        <v>Si</v>
      </c>
      <c r="I25" s="96" t="str">
        <f>VLOOKUP(E25,VIP!$A$2:$O8484,8,FALSE)</f>
        <v>Si</v>
      </c>
      <c r="J25" s="96" t="str">
        <f>VLOOKUP(E25,VIP!$A$2:$O8434,8,FALSE)</f>
        <v>Si</v>
      </c>
      <c r="K25" s="96" t="str">
        <f>VLOOKUP(E25,VIP!$A$2:$O12008,6,0)</f>
        <v>NO</v>
      </c>
      <c r="L25" s="98" t="s">
        <v>2254</v>
      </c>
      <c r="M25" s="101" t="s">
        <v>2617</v>
      </c>
      <c r="N25" s="100" t="s">
        <v>2476</v>
      </c>
      <c r="O25" s="96" t="s">
        <v>2478</v>
      </c>
      <c r="P25" s="101"/>
      <c r="Q25" s="132">
        <v>44257.447395833333</v>
      </c>
    </row>
    <row r="26" spans="1:17" s="102" customFormat="1" ht="18" x14ac:dyDescent="0.25">
      <c r="A26" s="96" t="str">
        <f>VLOOKUP(E26,'LISTADO ATM'!$A$2:$C$900,3,0)</f>
        <v>DISTRITO NACIONAL</v>
      </c>
      <c r="B26" s="105" t="s">
        <v>2522</v>
      </c>
      <c r="C26" s="97">
        <v>44256.463807870372</v>
      </c>
      <c r="D26" s="96" t="s">
        <v>2472</v>
      </c>
      <c r="E26" s="103">
        <v>578</v>
      </c>
      <c r="F26" s="96" t="str">
        <f>VLOOKUP(E26,VIP!$A$2:$O11618,2,0)</f>
        <v>DRBR324</v>
      </c>
      <c r="G26" s="96" t="str">
        <f>VLOOKUP(E26,'LISTADO ATM'!$A$2:$B$899,2,0)</f>
        <v xml:space="preserve">ATM Procuraduría General de la República </v>
      </c>
      <c r="H26" s="96" t="str">
        <f>VLOOKUP(E26,VIP!$A$2:$O16539,7,FALSE)</f>
        <v>Si</v>
      </c>
      <c r="I26" s="96" t="str">
        <f>VLOOKUP(E26,VIP!$A$2:$O8504,8,FALSE)</f>
        <v>No</v>
      </c>
      <c r="J26" s="96" t="str">
        <f>VLOOKUP(E26,VIP!$A$2:$O8454,8,FALSE)</f>
        <v>No</v>
      </c>
      <c r="K26" s="96" t="str">
        <f>VLOOKUP(E26,VIP!$A$2:$O12028,6,0)</f>
        <v>NO</v>
      </c>
      <c r="L26" s="98" t="s">
        <v>2462</v>
      </c>
      <c r="M26" s="101" t="s">
        <v>2617</v>
      </c>
      <c r="N26" s="100" t="s">
        <v>2476</v>
      </c>
      <c r="O26" s="96" t="s">
        <v>2477</v>
      </c>
      <c r="P26" s="101"/>
      <c r="Q26" s="132">
        <v>44230.597222222219</v>
      </c>
    </row>
    <row r="27" spans="1:17" s="102" customFormat="1" ht="18" x14ac:dyDescent="0.25">
      <c r="A27" s="96" t="str">
        <f>VLOOKUP(E27,'LISTADO ATM'!$A$2:$C$900,3,0)</f>
        <v>DISTRITO NACIONAL</v>
      </c>
      <c r="B27" s="105" t="s">
        <v>2521</v>
      </c>
      <c r="C27" s="97">
        <v>44256.478217592594</v>
      </c>
      <c r="D27" s="96" t="s">
        <v>2487</v>
      </c>
      <c r="E27" s="103">
        <v>390</v>
      </c>
      <c r="F27" s="96" t="str">
        <f>VLOOKUP(E27,VIP!$A$2:$O11615,2,0)</f>
        <v>DRBR390</v>
      </c>
      <c r="G27" s="96" t="str">
        <f>VLOOKUP(E27,'LISTADO ATM'!$A$2:$B$899,2,0)</f>
        <v xml:space="preserve">ATM Oficina Boca Chica II </v>
      </c>
      <c r="H27" s="96" t="str">
        <f>VLOOKUP(E27,VIP!$A$2:$O16536,7,FALSE)</f>
        <v>Si</v>
      </c>
      <c r="I27" s="96" t="str">
        <f>VLOOKUP(E27,VIP!$A$2:$O8501,8,FALSE)</f>
        <v>Si</v>
      </c>
      <c r="J27" s="96" t="str">
        <f>VLOOKUP(E27,VIP!$A$2:$O8451,8,FALSE)</f>
        <v>Si</v>
      </c>
      <c r="K27" s="96" t="str">
        <f>VLOOKUP(E27,VIP!$A$2:$O12025,6,0)</f>
        <v>NO</v>
      </c>
      <c r="L27" s="98" t="s">
        <v>2430</v>
      </c>
      <c r="M27" s="99" t="s">
        <v>2469</v>
      </c>
      <c r="N27" s="100" t="s">
        <v>2476</v>
      </c>
      <c r="O27" s="96" t="s">
        <v>2490</v>
      </c>
      <c r="P27" s="101"/>
      <c r="Q27" s="99" t="s">
        <v>2430</v>
      </c>
    </row>
    <row r="28" spans="1:17" s="102" customFormat="1" ht="18" x14ac:dyDescent="0.25">
      <c r="A28" s="96" t="str">
        <f>VLOOKUP(E28,'LISTADO ATM'!$A$2:$C$900,3,0)</f>
        <v>DISTRITO NACIONAL</v>
      </c>
      <c r="B28" s="105" t="s">
        <v>2520</v>
      </c>
      <c r="C28" s="97">
        <v>44256.47929398148</v>
      </c>
      <c r="D28" s="96" t="s">
        <v>2189</v>
      </c>
      <c r="E28" s="110">
        <v>868</v>
      </c>
      <c r="F28" s="96" t="str">
        <f>VLOOKUP(E28,VIP!$A$2:$O11614,2,0)</f>
        <v>DRBR868</v>
      </c>
      <c r="G28" s="96" t="str">
        <f>VLOOKUP(E28,'LISTADO ATM'!$A$2:$B$899,2,0)</f>
        <v xml:space="preserve">ATM Casino Diamante </v>
      </c>
      <c r="H28" s="96" t="str">
        <f>VLOOKUP(E28,VIP!$A$2:$O16535,7,FALSE)</f>
        <v>Si</v>
      </c>
      <c r="I28" s="96" t="str">
        <f>VLOOKUP(E28,VIP!$A$2:$O8500,8,FALSE)</f>
        <v>Si</v>
      </c>
      <c r="J28" s="96" t="str">
        <f>VLOOKUP(E28,VIP!$A$2:$O8450,8,FALSE)</f>
        <v>Si</v>
      </c>
      <c r="K28" s="96" t="str">
        <f>VLOOKUP(E28,VIP!$A$2:$O12024,6,0)</f>
        <v>NO</v>
      </c>
      <c r="L28" s="98" t="s">
        <v>2496</v>
      </c>
      <c r="M28" s="101" t="s">
        <v>2617</v>
      </c>
      <c r="N28" s="100" t="s">
        <v>2476</v>
      </c>
      <c r="O28" s="96" t="s">
        <v>2478</v>
      </c>
      <c r="P28" s="101"/>
      <c r="Q28" s="132">
        <v>44257.452951388892</v>
      </c>
    </row>
    <row r="29" spans="1:17" s="102" customFormat="1" ht="18" x14ac:dyDescent="0.25">
      <c r="A29" s="96" t="str">
        <f>VLOOKUP(E29,'LISTADO ATM'!$A$2:$C$900,3,0)</f>
        <v>DISTRITO NACIONAL</v>
      </c>
      <c r="B29" s="105" t="s">
        <v>2519</v>
      </c>
      <c r="C29" s="97">
        <v>44256.483090277776</v>
      </c>
      <c r="D29" s="96" t="s">
        <v>2472</v>
      </c>
      <c r="E29" s="103">
        <v>670</v>
      </c>
      <c r="F29" s="96" t="str">
        <f>VLOOKUP(E29,VIP!$A$2:$O11611,2,0)</f>
        <v>DRBR670</v>
      </c>
      <c r="G29" s="96" t="str">
        <f>VLOOKUP(E29,'LISTADO ATM'!$A$2:$B$899,2,0)</f>
        <v>ATM Estación Texaco Algodón</v>
      </c>
      <c r="H29" s="96" t="str">
        <f>VLOOKUP(E29,VIP!$A$2:$O16532,7,FALSE)</f>
        <v>Si</v>
      </c>
      <c r="I29" s="96" t="str">
        <f>VLOOKUP(E29,VIP!$A$2:$O8497,8,FALSE)</f>
        <v>Si</v>
      </c>
      <c r="J29" s="96" t="str">
        <f>VLOOKUP(E29,VIP!$A$2:$O8447,8,FALSE)</f>
        <v>Si</v>
      </c>
      <c r="K29" s="96" t="str">
        <f>VLOOKUP(E29,VIP!$A$2:$O12021,6,0)</f>
        <v>NO</v>
      </c>
      <c r="L29" s="98" t="s">
        <v>2430</v>
      </c>
      <c r="M29" s="99" t="s">
        <v>2469</v>
      </c>
      <c r="N29" s="100" t="s">
        <v>2476</v>
      </c>
      <c r="O29" s="96" t="s">
        <v>2477</v>
      </c>
      <c r="P29" s="101"/>
      <c r="Q29" s="99" t="s">
        <v>2430</v>
      </c>
    </row>
    <row r="30" spans="1:17" s="102" customFormat="1" ht="18" x14ac:dyDescent="0.25">
      <c r="A30" s="96" t="str">
        <f>VLOOKUP(E30,'LISTADO ATM'!$A$2:$C$900,3,0)</f>
        <v>DISTRITO NACIONAL</v>
      </c>
      <c r="B30" s="105" t="s">
        <v>2518</v>
      </c>
      <c r="C30" s="97">
        <v>44256.495682870373</v>
      </c>
      <c r="D30" s="96" t="s">
        <v>2189</v>
      </c>
      <c r="E30" s="103">
        <v>35</v>
      </c>
      <c r="F30" s="96" t="str">
        <f>VLOOKUP(E30,VIP!$A$2:$O11605,2,0)</f>
        <v>DRBR035</v>
      </c>
      <c r="G30" s="96" t="str">
        <f>VLOOKUP(E30,'LISTADO ATM'!$A$2:$B$899,2,0)</f>
        <v xml:space="preserve">ATM Dirección General de Aduanas I </v>
      </c>
      <c r="H30" s="96" t="str">
        <f>VLOOKUP(E30,VIP!$A$2:$O16526,7,FALSE)</f>
        <v>Si</v>
      </c>
      <c r="I30" s="96" t="str">
        <f>VLOOKUP(E30,VIP!$A$2:$O8491,8,FALSE)</f>
        <v>Si</v>
      </c>
      <c r="J30" s="96" t="str">
        <f>VLOOKUP(E30,VIP!$A$2:$O8441,8,FALSE)</f>
        <v>Si</v>
      </c>
      <c r="K30" s="96" t="str">
        <f>VLOOKUP(E30,VIP!$A$2:$O12015,6,0)</f>
        <v>NO</v>
      </c>
      <c r="L30" s="98" t="s">
        <v>2228</v>
      </c>
      <c r="M30" s="101" t="s">
        <v>2617</v>
      </c>
      <c r="N30" s="100" t="s">
        <v>2476</v>
      </c>
      <c r="O30" s="96" t="s">
        <v>2478</v>
      </c>
      <c r="P30" s="101"/>
      <c r="Q30" s="132">
        <v>44230.597222222219</v>
      </c>
    </row>
    <row r="31" spans="1:17" s="102" customFormat="1" ht="18" x14ac:dyDescent="0.25">
      <c r="A31" s="96" t="str">
        <f>VLOOKUP(E31,'LISTADO ATM'!$A$2:$C$900,3,0)</f>
        <v>NORTE</v>
      </c>
      <c r="B31" s="105" t="s">
        <v>2517</v>
      </c>
      <c r="C31" s="97">
        <v>44256.508923611109</v>
      </c>
      <c r="D31" s="96" t="s">
        <v>2502</v>
      </c>
      <c r="E31" s="103">
        <v>747</v>
      </c>
      <c r="F31" s="96" t="str">
        <f>VLOOKUP(E31,VIP!$A$2:$O11601,2,0)</f>
        <v>DRBR200</v>
      </c>
      <c r="G31" s="96" t="str">
        <f>VLOOKUP(E31,'LISTADO ATM'!$A$2:$B$899,2,0)</f>
        <v xml:space="preserve">ATM Club BR (Santiago) </v>
      </c>
      <c r="H31" s="96" t="str">
        <f>VLOOKUP(E31,VIP!$A$2:$O16522,7,FALSE)</f>
        <v>Si</v>
      </c>
      <c r="I31" s="96" t="str">
        <f>VLOOKUP(E31,VIP!$A$2:$O8487,8,FALSE)</f>
        <v>Si</v>
      </c>
      <c r="J31" s="96" t="str">
        <f>VLOOKUP(E31,VIP!$A$2:$O8437,8,FALSE)</f>
        <v>Si</v>
      </c>
      <c r="K31" s="96" t="str">
        <f>VLOOKUP(E31,VIP!$A$2:$O12011,6,0)</f>
        <v>SI</v>
      </c>
      <c r="L31" s="98" t="s">
        <v>2430</v>
      </c>
      <c r="M31" s="99" t="s">
        <v>2469</v>
      </c>
      <c r="N31" s="100" t="s">
        <v>2476</v>
      </c>
      <c r="O31" s="96" t="s">
        <v>2503</v>
      </c>
      <c r="P31" s="101"/>
      <c r="Q31" s="99" t="s">
        <v>2430</v>
      </c>
    </row>
    <row r="32" spans="1:17" s="102" customFormat="1" ht="18" x14ac:dyDescent="0.25">
      <c r="A32" s="96" t="str">
        <f>VLOOKUP(E32,'LISTADO ATM'!$A$2:$C$900,3,0)</f>
        <v>DISTRITO NACIONAL</v>
      </c>
      <c r="B32" s="105" t="s">
        <v>2516</v>
      </c>
      <c r="C32" s="97">
        <v>44256.577013888891</v>
      </c>
      <c r="D32" s="96" t="s">
        <v>2189</v>
      </c>
      <c r="E32" s="103">
        <v>565</v>
      </c>
      <c r="F32" s="96" t="str">
        <f>VLOOKUP(E32,VIP!$A$2:$O11597,2,0)</f>
        <v>DRBR24H</v>
      </c>
      <c r="G32" s="96" t="str">
        <f>VLOOKUP(E32,'LISTADO ATM'!$A$2:$B$899,2,0)</f>
        <v xml:space="preserve">ATM S/M La Cadena Núñez de Cáceres </v>
      </c>
      <c r="H32" s="96" t="str">
        <f>VLOOKUP(E32,VIP!$A$2:$O16518,7,FALSE)</f>
        <v>Si</v>
      </c>
      <c r="I32" s="96" t="str">
        <f>VLOOKUP(E32,VIP!$A$2:$O8483,8,FALSE)</f>
        <v>Si</v>
      </c>
      <c r="J32" s="96" t="str">
        <f>VLOOKUP(E32,VIP!$A$2:$O8433,8,FALSE)</f>
        <v>Si</v>
      </c>
      <c r="K32" s="96" t="str">
        <f>VLOOKUP(E32,VIP!$A$2:$O12007,6,0)</f>
        <v>NO</v>
      </c>
      <c r="L32" s="98" t="s">
        <v>2228</v>
      </c>
      <c r="M32" s="101" t="s">
        <v>2617</v>
      </c>
      <c r="N32" s="100" t="s">
        <v>2476</v>
      </c>
      <c r="O32" s="96" t="s">
        <v>2478</v>
      </c>
      <c r="P32" s="101"/>
      <c r="Q32" s="132">
        <v>44230.597222222219</v>
      </c>
    </row>
    <row r="33" spans="1:17" s="102" customFormat="1" ht="18" x14ac:dyDescent="0.25">
      <c r="A33" s="96" t="str">
        <f>VLOOKUP(E33,'LISTADO ATM'!$A$2:$C$900,3,0)</f>
        <v>NORTE</v>
      </c>
      <c r="B33" s="105" t="s">
        <v>2515</v>
      </c>
      <c r="C33" s="97">
        <v>44256.593611111108</v>
      </c>
      <c r="D33" s="96" t="s">
        <v>2487</v>
      </c>
      <c r="E33" s="103">
        <v>171</v>
      </c>
      <c r="F33" s="96" t="str">
        <f>VLOOKUP(E33,VIP!$A$2:$O11591,2,0)</f>
        <v>DRBR171</v>
      </c>
      <c r="G33" s="96" t="str">
        <f>VLOOKUP(E33,'LISTADO ATM'!$A$2:$B$899,2,0)</f>
        <v xml:space="preserve">ATM Oficina Moca </v>
      </c>
      <c r="H33" s="96" t="str">
        <f>VLOOKUP(E33,VIP!$A$2:$O16512,7,FALSE)</f>
        <v>Si</v>
      </c>
      <c r="I33" s="96" t="str">
        <f>VLOOKUP(E33,VIP!$A$2:$O8477,8,FALSE)</f>
        <v>Si</v>
      </c>
      <c r="J33" s="96" t="str">
        <f>VLOOKUP(E33,VIP!$A$2:$O8427,8,FALSE)</f>
        <v>Si</v>
      </c>
      <c r="K33" s="96" t="str">
        <f>VLOOKUP(E33,VIP!$A$2:$O12001,6,0)</f>
        <v>NO</v>
      </c>
      <c r="L33" s="98" t="s">
        <v>2430</v>
      </c>
      <c r="M33" s="99" t="s">
        <v>2469</v>
      </c>
      <c r="N33" s="100" t="s">
        <v>2476</v>
      </c>
      <c r="O33" s="96" t="s">
        <v>2490</v>
      </c>
      <c r="P33" s="101"/>
      <c r="Q33" s="99" t="s">
        <v>2430</v>
      </c>
    </row>
    <row r="34" spans="1:17" s="102" customFormat="1" ht="18" x14ac:dyDescent="0.25">
      <c r="A34" s="96" t="str">
        <f>VLOOKUP(E34,'LISTADO ATM'!$A$2:$C$900,3,0)</f>
        <v>DISTRITO NACIONAL</v>
      </c>
      <c r="B34" s="105" t="s">
        <v>2514</v>
      </c>
      <c r="C34" s="97">
        <v>44256.604849537034</v>
      </c>
      <c r="D34" s="96" t="s">
        <v>2472</v>
      </c>
      <c r="E34" s="103">
        <v>540</v>
      </c>
      <c r="F34" s="96" t="str">
        <f>VLOOKUP(E34,VIP!$A$2:$O11589,2,0)</f>
        <v>DRBR540</v>
      </c>
      <c r="G34" s="96" t="str">
        <f>VLOOKUP(E34,'LISTADO ATM'!$A$2:$B$899,2,0)</f>
        <v xml:space="preserve">ATM Autoservicio Sambil I </v>
      </c>
      <c r="H34" s="96" t="str">
        <f>VLOOKUP(E34,VIP!$A$2:$O16510,7,FALSE)</f>
        <v>Si</v>
      </c>
      <c r="I34" s="96" t="str">
        <f>VLOOKUP(E34,VIP!$A$2:$O8475,8,FALSE)</f>
        <v>Si</v>
      </c>
      <c r="J34" s="96" t="str">
        <f>VLOOKUP(E34,VIP!$A$2:$O8425,8,FALSE)</f>
        <v>Si</v>
      </c>
      <c r="K34" s="96" t="str">
        <f>VLOOKUP(E34,VIP!$A$2:$O11999,6,0)</f>
        <v>NO</v>
      </c>
      <c r="L34" s="98" t="s">
        <v>2430</v>
      </c>
      <c r="M34" s="99" t="s">
        <v>2469</v>
      </c>
      <c r="N34" s="100" t="s">
        <v>2476</v>
      </c>
      <c r="O34" s="96" t="s">
        <v>2477</v>
      </c>
      <c r="P34" s="101"/>
      <c r="Q34" s="99" t="s">
        <v>2430</v>
      </c>
    </row>
    <row r="35" spans="1:17" s="102" customFormat="1" ht="18" x14ac:dyDescent="0.25">
      <c r="A35" s="96" t="str">
        <f>VLOOKUP(E35,'LISTADO ATM'!$A$2:$C$900,3,0)</f>
        <v>SUR</v>
      </c>
      <c r="B35" s="105" t="s">
        <v>2513</v>
      </c>
      <c r="C35" s="97">
        <v>44256.613738425927</v>
      </c>
      <c r="D35" s="96" t="s">
        <v>2487</v>
      </c>
      <c r="E35" s="103">
        <v>829</v>
      </c>
      <c r="F35" s="96" t="str">
        <f>VLOOKUP(E35,VIP!$A$2:$O11584,2,0)</f>
        <v>DRBR829</v>
      </c>
      <c r="G35" s="96" t="str">
        <f>VLOOKUP(E35,'LISTADO ATM'!$A$2:$B$899,2,0)</f>
        <v xml:space="preserve">ATM UNP Multicentro Sirena Baní </v>
      </c>
      <c r="H35" s="96" t="str">
        <f>VLOOKUP(E35,VIP!$A$2:$O16505,7,FALSE)</f>
        <v>Si</v>
      </c>
      <c r="I35" s="96" t="str">
        <f>VLOOKUP(E35,VIP!$A$2:$O8470,8,FALSE)</f>
        <v>Si</v>
      </c>
      <c r="J35" s="96" t="str">
        <f>VLOOKUP(E35,VIP!$A$2:$O8420,8,FALSE)</f>
        <v>Si</v>
      </c>
      <c r="K35" s="96" t="str">
        <f>VLOOKUP(E35,VIP!$A$2:$O11994,6,0)</f>
        <v>NO</v>
      </c>
      <c r="L35" s="98" t="s">
        <v>2430</v>
      </c>
      <c r="M35" s="99" t="s">
        <v>2469</v>
      </c>
      <c r="N35" s="100" t="s">
        <v>2476</v>
      </c>
      <c r="O35" s="96" t="s">
        <v>2490</v>
      </c>
      <c r="P35" s="101"/>
      <c r="Q35" s="99" t="s">
        <v>2430</v>
      </c>
    </row>
    <row r="36" spans="1:17" s="102" customFormat="1" ht="18" x14ac:dyDescent="0.25">
      <c r="A36" s="96" t="str">
        <f>VLOOKUP(E36,'LISTADO ATM'!$A$2:$C$900,3,0)</f>
        <v>DISTRITO NACIONAL</v>
      </c>
      <c r="B36" s="105" t="s">
        <v>2533</v>
      </c>
      <c r="C36" s="97">
        <v>44256.624745370369</v>
      </c>
      <c r="D36" s="96" t="s">
        <v>2472</v>
      </c>
      <c r="E36" s="103">
        <v>183</v>
      </c>
      <c r="F36" s="96" t="str">
        <f>VLOOKUP(E36,VIP!$A$2:$O11634,2,0)</f>
        <v>DRBR183</v>
      </c>
      <c r="G36" s="96" t="str">
        <f>VLOOKUP(E36,'LISTADO ATM'!$A$2:$B$899,2,0)</f>
        <v>ATM Estación Nativa Km. 22 Aut. Duarte.</v>
      </c>
      <c r="H36" s="96" t="str">
        <f>VLOOKUP(E36,VIP!$A$2:$O16555,7,FALSE)</f>
        <v>N/A</v>
      </c>
      <c r="I36" s="96" t="str">
        <f>VLOOKUP(E36,VIP!$A$2:$O8520,8,FALSE)</f>
        <v>N/A</v>
      </c>
      <c r="J36" s="96" t="str">
        <f>VLOOKUP(E36,VIP!$A$2:$O8470,8,FALSE)</f>
        <v>N/A</v>
      </c>
      <c r="K36" s="96" t="str">
        <f>VLOOKUP(E36,VIP!$A$2:$O12044,6,0)</f>
        <v>N/A</v>
      </c>
      <c r="L36" s="98" t="s">
        <v>2430</v>
      </c>
      <c r="M36" s="99" t="s">
        <v>2469</v>
      </c>
      <c r="N36" s="100" t="s">
        <v>2476</v>
      </c>
      <c r="O36" s="96" t="s">
        <v>2477</v>
      </c>
      <c r="P36" s="101"/>
      <c r="Q36" s="99" t="s">
        <v>2430</v>
      </c>
    </row>
    <row r="37" spans="1:17" s="102" customFormat="1" ht="18" x14ac:dyDescent="0.25">
      <c r="A37" s="96" t="str">
        <f>VLOOKUP(E37,'LISTADO ATM'!$A$2:$C$900,3,0)</f>
        <v>ESTE</v>
      </c>
      <c r="B37" s="105" t="s">
        <v>2532</v>
      </c>
      <c r="C37" s="97">
        <v>44256.626018518517</v>
      </c>
      <c r="D37" s="96" t="s">
        <v>2472</v>
      </c>
      <c r="E37" s="103">
        <v>660</v>
      </c>
      <c r="F37" s="96" t="str">
        <f>VLOOKUP(E37,VIP!$A$2:$O11633,2,0)</f>
        <v>DRBR660</v>
      </c>
      <c r="G37" s="96" t="str">
        <f>VLOOKUP(E37,'LISTADO ATM'!$A$2:$B$899,2,0)</f>
        <v>ATM Oficina Romana Norte II</v>
      </c>
      <c r="H37" s="96" t="str">
        <f>VLOOKUP(E37,VIP!$A$2:$O16554,7,FALSE)</f>
        <v>N/A</v>
      </c>
      <c r="I37" s="96" t="str">
        <f>VLOOKUP(E37,VIP!$A$2:$O8519,8,FALSE)</f>
        <v>N/A</v>
      </c>
      <c r="J37" s="96" t="str">
        <f>VLOOKUP(E37,VIP!$A$2:$O8469,8,FALSE)</f>
        <v>N/A</v>
      </c>
      <c r="K37" s="96" t="str">
        <f>VLOOKUP(E37,VIP!$A$2:$O12043,6,0)</f>
        <v>N/A</v>
      </c>
      <c r="L37" s="98" t="s">
        <v>2430</v>
      </c>
      <c r="M37" s="99" t="s">
        <v>2469</v>
      </c>
      <c r="N37" s="100" t="s">
        <v>2476</v>
      </c>
      <c r="O37" s="96" t="s">
        <v>2477</v>
      </c>
      <c r="P37" s="101"/>
      <c r="Q37" s="99" t="s">
        <v>2430</v>
      </c>
    </row>
    <row r="38" spans="1:17" s="102" customFormat="1" ht="18" x14ac:dyDescent="0.25">
      <c r="A38" s="96" t="str">
        <f>VLOOKUP(E38,'LISTADO ATM'!$A$2:$C$900,3,0)</f>
        <v>SUR</v>
      </c>
      <c r="B38" s="105" t="s">
        <v>2531</v>
      </c>
      <c r="C38" s="97">
        <v>44256.62945601852</v>
      </c>
      <c r="D38" s="96" t="s">
        <v>2189</v>
      </c>
      <c r="E38" s="103">
        <v>297</v>
      </c>
      <c r="F38" s="96" t="str">
        <f>VLOOKUP(E38,VIP!$A$2:$O11631,2,0)</f>
        <v>DRBR297</v>
      </c>
      <c r="G38" s="96" t="str">
        <f>VLOOKUP(E38,'LISTADO ATM'!$A$2:$B$899,2,0)</f>
        <v xml:space="preserve">ATM S/M Cadena Ocoa </v>
      </c>
      <c r="H38" s="96" t="str">
        <f>VLOOKUP(E38,VIP!$A$2:$O16552,7,FALSE)</f>
        <v>Si</v>
      </c>
      <c r="I38" s="96" t="str">
        <f>VLOOKUP(E38,VIP!$A$2:$O8517,8,FALSE)</f>
        <v>Si</v>
      </c>
      <c r="J38" s="96" t="str">
        <f>VLOOKUP(E38,VIP!$A$2:$O8467,8,FALSE)</f>
        <v>Si</v>
      </c>
      <c r="K38" s="96" t="str">
        <f>VLOOKUP(E38,VIP!$A$2:$O12041,6,0)</f>
        <v>NO</v>
      </c>
      <c r="L38" s="98" t="s">
        <v>2228</v>
      </c>
      <c r="M38" s="99" t="s">
        <v>2469</v>
      </c>
      <c r="N38" s="100" t="s">
        <v>2476</v>
      </c>
      <c r="O38" s="96" t="s">
        <v>2478</v>
      </c>
      <c r="P38" s="101"/>
      <c r="Q38" s="99" t="s">
        <v>2228</v>
      </c>
    </row>
    <row r="39" spans="1:17" s="102" customFormat="1" ht="18" x14ac:dyDescent="0.25">
      <c r="A39" s="96" t="str">
        <f>VLOOKUP(E39,'LISTADO ATM'!$A$2:$C$900,3,0)</f>
        <v>NORTE</v>
      </c>
      <c r="B39" s="105" t="s">
        <v>2530</v>
      </c>
      <c r="C39" s="97">
        <v>44256.630289351851</v>
      </c>
      <c r="D39" s="96" t="s">
        <v>2487</v>
      </c>
      <c r="E39" s="103">
        <v>605</v>
      </c>
      <c r="F39" s="96" t="str">
        <f>VLOOKUP(E39,VIP!$A$2:$O11630,2,0)</f>
        <v>DRBR141</v>
      </c>
      <c r="G39" s="96" t="str">
        <f>VLOOKUP(E39,'LISTADO ATM'!$A$2:$B$899,2,0)</f>
        <v xml:space="preserve">ATM Oficina Bonao I </v>
      </c>
      <c r="H39" s="96" t="str">
        <f>VLOOKUP(E39,VIP!$A$2:$O16551,7,FALSE)</f>
        <v>Si</v>
      </c>
      <c r="I39" s="96" t="str">
        <f>VLOOKUP(E39,VIP!$A$2:$O8516,8,FALSE)</f>
        <v>Si</v>
      </c>
      <c r="J39" s="96" t="str">
        <f>VLOOKUP(E39,VIP!$A$2:$O8466,8,FALSE)</f>
        <v>Si</v>
      </c>
      <c r="K39" s="96" t="str">
        <f>VLOOKUP(E39,VIP!$A$2:$O12040,6,0)</f>
        <v>SI</v>
      </c>
      <c r="L39" s="98" t="s">
        <v>2430</v>
      </c>
      <c r="M39" s="99" t="s">
        <v>2469</v>
      </c>
      <c r="N39" s="100" t="s">
        <v>2476</v>
      </c>
      <c r="O39" s="96" t="s">
        <v>2490</v>
      </c>
      <c r="P39" s="101"/>
      <c r="Q39" s="99" t="s">
        <v>2430</v>
      </c>
    </row>
    <row r="40" spans="1:17" s="102" customFormat="1" ht="18" x14ac:dyDescent="0.25">
      <c r="A40" s="96" t="str">
        <f>VLOOKUP(E40,'LISTADO ATM'!$A$2:$C$900,3,0)</f>
        <v>DISTRITO NACIONAL</v>
      </c>
      <c r="B40" s="105" t="s">
        <v>2529</v>
      </c>
      <c r="C40" s="97">
        <v>44256.631388888891</v>
      </c>
      <c r="D40" s="96" t="s">
        <v>2472</v>
      </c>
      <c r="E40" s="103">
        <v>31</v>
      </c>
      <c r="F40" s="96" t="str">
        <f>VLOOKUP(E40,VIP!$A$2:$O11629,2,0)</f>
        <v>DRBR031</v>
      </c>
      <c r="G40" s="96" t="str">
        <f>VLOOKUP(E40,'LISTADO ATM'!$A$2:$B$899,2,0)</f>
        <v xml:space="preserve">ATM Oficina San Martín I </v>
      </c>
      <c r="H40" s="96" t="str">
        <f>VLOOKUP(E40,VIP!$A$2:$O16550,7,FALSE)</f>
        <v>Si</v>
      </c>
      <c r="I40" s="96" t="str">
        <f>VLOOKUP(E40,VIP!$A$2:$O8515,8,FALSE)</f>
        <v>Si</v>
      </c>
      <c r="J40" s="96" t="str">
        <f>VLOOKUP(E40,VIP!$A$2:$O8465,8,FALSE)</f>
        <v>Si</v>
      </c>
      <c r="K40" s="96" t="str">
        <f>VLOOKUP(E40,VIP!$A$2:$O12039,6,0)</f>
        <v>NO</v>
      </c>
      <c r="L40" s="98" t="s">
        <v>2430</v>
      </c>
      <c r="M40" s="99" t="s">
        <v>2469</v>
      </c>
      <c r="N40" s="100" t="s">
        <v>2476</v>
      </c>
      <c r="O40" s="96" t="s">
        <v>2477</v>
      </c>
      <c r="P40" s="101"/>
      <c r="Q40" s="99" t="s">
        <v>2430</v>
      </c>
    </row>
    <row r="41" spans="1:17" s="102" customFormat="1" ht="18" x14ac:dyDescent="0.25">
      <c r="A41" s="96" t="str">
        <f>VLOOKUP(E41,'LISTADO ATM'!$A$2:$C$900,3,0)</f>
        <v>DISTRITO NACIONAL</v>
      </c>
      <c r="B41" s="105" t="s">
        <v>2528</v>
      </c>
      <c r="C41" s="97">
        <v>44256.635497685187</v>
      </c>
      <c r="D41" s="96" t="s">
        <v>2472</v>
      </c>
      <c r="E41" s="103">
        <v>165</v>
      </c>
      <c r="F41" s="96" t="str">
        <f>VLOOKUP(E41,VIP!$A$2:$O11628,2,0)</f>
        <v>DRBR165</v>
      </c>
      <c r="G41" s="96" t="str">
        <f>VLOOKUP(E41,'LISTADO ATM'!$A$2:$B$899,2,0)</f>
        <v>ATM Autoservicio Megacentro</v>
      </c>
      <c r="H41" s="96" t="str">
        <f>VLOOKUP(E41,VIP!$A$2:$O16549,7,FALSE)</f>
        <v>Si</v>
      </c>
      <c r="I41" s="96" t="str">
        <f>VLOOKUP(E41,VIP!$A$2:$O8514,8,FALSE)</f>
        <v>Si</v>
      </c>
      <c r="J41" s="96" t="str">
        <f>VLOOKUP(E41,VIP!$A$2:$O8464,8,FALSE)</f>
        <v>Si</v>
      </c>
      <c r="K41" s="96" t="str">
        <f>VLOOKUP(E41,VIP!$A$2:$O12038,6,0)</f>
        <v>SI</v>
      </c>
      <c r="L41" s="98" t="s">
        <v>2430</v>
      </c>
      <c r="M41" s="99" t="s">
        <v>2469</v>
      </c>
      <c r="N41" s="100" t="s">
        <v>2476</v>
      </c>
      <c r="O41" s="96" t="s">
        <v>2477</v>
      </c>
      <c r="P41" s="101"/>
      <c r="Q41" s="99" t="s">
        <v>2430</v>
      </c>
    </row>
    <row r="42" spans="1:17" s="102" customFormat="1" ht="18" x14ac:dyDescent="0.25">
      <c r="A42" s="96" t="str">
        <f>VLOOKUP(E42,'LISTADO ATM'!$A$2:$C$900,3,0)</f>
        <v>DISTRITO NACIONAL</v>
      </c>
      <c r="B42" s="105" t="s">
        <v>2527</v>
      </c>
      <c r="C42" s="97">
        <v>44256.640011574076</v>
      </c>
      <c r="D42" s="96" t="s">
        <v>2189</v>
      </c>
      <c r="E42" s="103">
        <v>34</v>
      </c>
      <c r="F42" s="96" t="str">
        <f>VLOOKUP(E42,VIP!$A$2:$O11627,2,0)</f>
        <v>DRBR034</v>
      </c>
      <c r="G42" s="96" t="str">
        <f>VLOOKUP(E42,'LISTADO ATM'!$A$2:$B$899,2,0)</f>
        <v xml:space="preserve">ATM Plaza de la Salud </v>
      </c>
      <c r="H42" s="96" t="str">
        <f>VLOOKUP(E42,VIP!$A$2:$O16548,7,FALSE)</f>
        <v>Si</v>
      </c>
      <c r="I42" s="96" t="str">
        <f>VLOOKUP(E42,VIP!$A$2:$O8513,8,FALSE)</f>
        <v>Si</v>
      </c>
      <c r="J42" s="96" t="str">
        <f>VLOOKUP(E42,VIP!$A$2:$O8463,8,FALSE)</f>
        <v>Si</v>
      </c>
      <c r="K42" s="96" t="str">
        <f>VLOOKUP(E42,VIP!$A$2:$O12037,6,0)</f>
        <v>NO</v>
      </c>
      <c r="L42" s="98" t="s">
        <v>2228</v>
      </c>
      <c r="M42" s="99" t="s">
        <v>2469</v>
      </c>
      <c r="N42" s="100" t="s">
        <v>2476</v>
      </c>
      <c r="O42" s="96" t="s">
        <v>2478</v>
      </c>
      <c r="P42" s="101"/>
      <c r="Q42" s="99" t="s">
        <v>2228</v>
      </c>
    </row>
    <row r="43" spans="1:17" s="102" customFormat="1" ht="18" x14ac:dyDescent="0.25">
      <c r="A43" s="96" t="str">
        <f>VLOOKUP(E43,'LISTADO ATM'!$A$2:$C$900,3,0)</f>
        <v>DISTRITO NACIONAL</v>
      </c>
      <c r="B43" s="105" t="s">
        <v>2526</v>
      </c>
      <c r="C43" s="97">
        <v>44256.640833333331</v>
      </c>
      <c r="D43" s="96" t="s">
        <v>2487</v>
      </c>
      <c r="E43" s="103">
        <v>354</v>
      </c>
      <c r="F43" s="96" t="str">
        <f>VLOOKUP(E43,VIP!$A$2:$O11626,2,0)</f>
        <v>DRBR354</v>
      </c>
      <c r="G43" s="96" t="str">
        <f>VLOOKUP(E43,'LISTADO ATM'!$A$2:$B$899,2,0)</f>
        <v xml:space="preserve">ATM Oficina Núñez de Cáceres II </v>
      </c>
      <c r="H43" s="96" t="str">
        <f>VLOOKUP(E43,VIP!$A$2:$O16547,7,FALSE)</f>
        <v>Si</v>
      </c>
      <c r="I43" s="96" t="str">
        <f>VLOOKUP(E43,VIP!$A$2:$O8512,8,FALSE)</f>
        <v>Si</v>
      </c>
      <c r="J43" s="96" t="str">
        <f>VLOOKUP(E43,VIP!$A$2:$O8462,8,FALSE)</f>
        <v>Si</v>
      </c>
      <c r="K43" s="96" t="str">
        <f>VLOOKUP(E43,VIP!$A$2:$O12036,6,0)</f>
        <v>NO</v>
      </c>
      <c r="L43" s="98" t="s">
        <v>2430</v>
      </c>
      <c r="M43" s="101" t="s">
        <v>2617</v>
      </c>
      <c r="N43" s="100" t="s">
        <v>2476</v>
      </c>
      <c r="O43" s="96" t="s">
        <v>2490</v>
      </c>
      <c r="P43" s="101"/>
      <c r="Q43" s="132">
        <v>44257.457118055558</v>
      </c>
    </row>
    <row r="44" spans="1:17" s="102" customFormat="1" ht="18" x14ac:dyDescent="0.25">
      <c r="A44" s="96" t="str">
        <f>VLOOKUP(E44,'LISTADO ATM'!$A$2:$C$900,3,0)</f>
        <v>NORTE</v>
      </c>
      <c r="B44" s="105" t="s">
        <v>2525</v>
      </c>
      <c r="C44" s="97">
        <v>44256.650925925926</v>
      </c>
      <c r="D44" s="96" t="s">
        <v>2502</v>
      </c>
      <c r="E44" s="103">
        <v>895</v>
      </c>
      <c r="F44" s="96" t="str">
        <f>VLOOKUP(E44,VIP!$A$2:$O11625,2,0)</f>
        <v>DRBR895</v>
      </c>
      <c r="G44" s="96" t="str">
        <f>VLOOKUP(E44,'LISTADO ATM'!$A$2:$B$899,2,0)</f>
        <v xml:space="preserve">ATM S/M Bravo (Santiago) </v>
      </c>
      <c r="H44" s="96" t="str">
        <f>VLOOKUP(E44,VIP!$A$2:$O16546,7,FALSE)</f>
        <v>Si</v>
      </c>
      <c r="I44" s="96" t="str">
        <f>VLOOKUP(E44,VIP!$A$2:$O8511,8,FALSE)</f>
        <v>No</v>
      </c>
      <c r="J44" s="96" t="str">
        <f>VLOOKUP(E44,VIP!$A$2:$O8461,8,FALSE)</f>
        <v>No</v>
      </c>
      <c r="K44" s="96" t="str">
        <f>VLOOKUP(E44,VIP!$A$2:$O12035,6,0)</f>
        <v>NO</v>
      </c>
      <c r="L44" s="98" t="s">
        <v>2430</v>
      </c>
      <c r="M44" s="99" t="s">
        <v>2469</v>
      </c>
      <c r="N44" s="100" t="s">
        <v>2476</v>
      </c>
      <c r="O44" s="96" t="s">
        <v>2503</v>
      </c>
      <c r="P44" s="101"/>
      <c r="Q44" s="99" t="s">
        <v>2430</v>
      </c>
    </row>
    <row r="45" spans="1:17" s="102" customFormat="1" ht="18" x14ac:dyDescent="0.25">
      <c r="A45" s="96" t="str">
        <f>VLOOKUP(E45,'LISTADO ATM'!$A$2:$C$900,3,0)</f>
        <v>DISTRITO NACIONAL</v>
      </c>
      <c r="B45" s="105" t="s">
        <v>2524</v>
      </c>
      <c r="C45" s="97">
        <v>44256.657106481478</v>
      </c>
      <c r="D45" s="96" t="s">
        <v>2189</v>
      </c>
      <c r="E45" s="103">
        <v>391</v>
      </c>
      <c r="F45" s="96" t="str">
        <f>VLOOKUP(E45,VIP!$A$2:$O11624,2,0)</f>
        <v>DRBR391</v>
      </c>
      <c r="G45" s="96" t="str">
        <f>VLOOKUP(E45,'LISTADO ATM'!$A$2:$B$899,2,0)</f>
        <v xml:space="preserve">ATM S/M Jumbo Luperón </v>
      </c>
      <c r="H45" s="96" t="str">
        <f>VLOOKUP(E45,VIP!$A$2:$O16545,7,FALSE)</f>
        <v>Si</v>
      </c>
      <c r="I45" s="96" t="str">
        <f>VLOOKUP(E45,VIP!$A$2:$O8510,8,FALSE)</f>
        <v>Si</v>
      </c>
      <c r="J45" s="96" t="str">
        <f>VLOOKUP(E45,VIP!$A$2:$O8460,8,FALSE)</f>
        <v>Si</v>
      </c>
      <c r="K45" s="96" t="str">
        <f>VLOOKUP(E45,VIP!$A$2:$O12034,6,0)</f>
        <v>NO</v>
      </c>
      <c r="L45" s="98" t="s">
        <v>2228</v>
      </c>
      <c r="M45" s="101" t="s">
        <v>2617</v>
      </c>
      <c r="N45" s="100" t="s">
        <v>2476</v>
      </c>
      <c r="O45" s="96" t="s">
        <v>2478</v>
      </c>
      <c r="P45" s="101"/>
      <c r="Q45" s="132">
        <v>44230.597222222219</v>
      </c>
    </row>
    <row r="46" spans="1:17" s="102" customFormat="1" ht="18" x14ac:dyDescent="0.25">
      <c r="A46" s="96" t="str">
        <f>VLOOKUP(E46,'LISTADO ATM'!$A$2:$C$900,3,0)</f>
        <v>DISTRITO NACIONAL</v>
      </c>
      <c r="B46" s="105" t="s">
        <v>2523</v>
      </c>
      <c r="C46" s="97">
        <v>44256.658784722225</v>
      </c>
      <c r="D46" s="96" t="s">
        <v>2189</v>
      </c>
      <c r="E46" s="103">
        <v>697</v>
      </c>
      <c r="F46" s="96" t="str">
        <f>VLOOKUP(E46,VIP!$A$2:$O11623,2,0)</f>
        <v>DRBR697</v>
      </c>
      <c r="G46" s="96" t="str">
        <f>VLOOKUP(E46,'LISTADO ATM'!$A$2:$B$899,2,0)</f>
        <v>ATM Hipermercado Olé Ciudad Juan Bosch</v>
      </c>
      <c r="H46" s="96" t="str">
        <f>VLOOKUP(E46,VIP!$A$2:$O16544,7,FALSE)</f>
        <v>Si</v>
      </c>
      <c r="I46" s="96" t="str">
        <f>VLOOKUP(E46,VIP!$A$2:$O8509,8,FALSE)</f>
        <v>Si</v>
      </c>
      <c r="J46" s="96" t="str">
        <f>VLOOKUP(E46,VIP!$A$2:$O8459,8,FALSE)</f>
        <v>Si</v>
      </c>
      <c r="K46" s="96" t="str">
        <f>VLOOKUP(E46,VIP!$A$2:$O12033,6,0)</f>
        <v>NO</v>
      </c>
      <c r="L46" s="98" t="s">
        <v>2228</v>
      </c>
      <c r="M46" s="101" t="s">
        <v>2617</v>
      </c>
      <c r="N46" s="100" t="s">
        <v>2476</v>
      </c>
      <c r="O46" s="96" t="s">
        <v>2478</v>
      </c>
      <c r="P46" s="101"/>
      <c r="Q46" s="132">
        <v>44230.597222222219</v>
      </c>
    </row>
    <row r="47" spans="1:17" s="102" customFormat="1" ht="18" x14ac:dyDescent="0.25">
      <c r="A47" s="96" t="str">
        <f>VLOOKUP(E47,'LISTADO ATM'!$A$2:$C$900,3,0)</f>
        <v>SUR</v>
      </c>
      <c r="B47" s="105" t="s">
        <v>2576</v>
      </c>
      <c r="C47" s="97">
        <v>44256.672638888886</v>
      </c>
      <c r="D47" s="96" t="s">
        <v>2472</v>
      </c>
      <c r="E47" s="103">
        <v>356</v>
      </c>
      <c r="F47" s="96" t="str">
        <f>VLOOKUP(E47,VIP!$A$2:$O11668,2,0)</f>
        <v>DRBR356</v>
      </c>
      <c r="G47" s="96" t="str">
        <f>VLOOKUP(E47,'LISTADO ATM'!$A$2:$B$899,2,0)</f>
        <v xml:space="preserve">ATM Estación Sigma (San Cristóbal) </v>
      </c>
      <c r="H47" s="96" t="str">
        <f>VLOOKUP(E47,VIP!$A$2:$O16589,7,FALSE)</f>
        <v>Si</v>
      </c>
      <c r="I47" s="96" t="str">
        <f>VLOOKUP(E47,VIP!$A$2:$O8554,8,FALSE)</f>
        <v>Si</v>
      </c>
      <c r="J47" s="96" t="str">
        <f>VLOOKUP(E47,VIP!$A$2:$O8504,8,FALSE)</f>
        <v>Si</v>
      </c>
      <c r="K47" s="96" t="str">
        <f>VLOOKUP(E47,VIP!$A$2:$O12078,6,0)</f>
        <v>NO</v>
      </c>
      <c r="L47" s="98" t="s">
        <v>2462</v>
      </c>
      <c r="M47" s="99" t="s">
        <v>2469</v>
      </c>
      <c r="N47" s="100" t="s">
        <v>2476</v>
      </c>
      <c r="O47" s="96" t="s">
        <v>2477</v>
      </c>
      <c r="P47" s="101"/>
      <c r="Q47" s="99" t="s">
        <v>2462</v>
      </c>
    </row>
    <row r="48" spans="1:17" s="102" customFormat="1" ht="18" x14ac:dyDescent="0.25">
      <c r="A48" s="96" t="str">
        <f>VLOOKUP(E48,'LISTADO ATM'!$A$2:$C$900,3,0)</f>
        <v>DISTRITO NACIONAL</v>
      </c>
      <c r="B48" s="105" t="s">
        <v>2575</v>
      </c>
      <c r="C48" s="97">
        <v>44256.674386574072</v>
      </c>
      <c r="D48" s="96" t="s">
        <v>2472</v>
      </c>
      <c r="E48" s="103">
        <v>541</v>
      </c>
      <c r="F48" s="96" t="str">
        <f>VLOOKUP(E48,VIP!$A$2:$O11667,2,0)</f>
        <v>DRBR541</v>
      </c>
      <c r="G48" s="96" t="str">
        <f>VLOOKUP(E48,'LISTADO ATM'!$A$2:$B$899,2,0)</f>
        <v xml:space="preserve">ATM Oficina Sambil II </v>
      </c>
      <c r="H48" s="96" t="str">
        <f>VLOOKUP(E48,VIP!$A$2:$O16588,7,FALSE)</f>
        <v>Si</v>
      </c>
      <c r="I48" s="96" t="str">
        <f>VLOOKUP(E48,VIP!$A$2:$O8553,8,FALSE)</f>
        <v>Si</v>
      </c>
      <c r="J48" s="96" t="str">
        <f>VLOOKUP(E48,VIP!$A$2:$O8503,8,FALSE)</f>
        <v>Si</v>
      </c>
      <c r="K48" s="96" t="str">
        <f>VLOOKUP(E48,VIP!$A$2:$O12077,6,0)</f>
        <v>SI</v>
      </c>
      <c r="L48" s="98" t="s">
        <v>2430</v>
      </c>
      <c r="M48" s="99" t="s">
        <v>2469</v>
      </c>
      <c r="N48" s="100" t="s">
        <v>2476</v>
      </c>
      <c r="O48" s="96" t="s">
        <v>2477</v>
      </c>
      <c r="P48" s="101"/>
      <c r="Q48" s="99" t="s">
        <v>2430</v>
      </c>
    </row>
    <row r="49" spans="1:17" s="102" customFormat="1" ht="18" x14ac:dyDescent="0.25">
      <c r="A49" s="96" t="str">
        <f>VLOOKUP(E49,'LISTADO ATM'!$A$2:$C$900,3,0)</f>
        <v>DISTRITO NACIONAL</v>
      </c>
      <c r="B49" s="105" t="s">
        <v>2574</v>
      </c>
      <c r="C49" s="97">
        <v>44256.675925925927</v>
      </c>
      <c r="D49" s="96" t="s">
        <v>2472</v>
      </c>
      <c r="E49" s="103">
        <v>568</v>
      </c>
      <c r="F49" s="96" t="str">
        <f>VLOOKUP(E49,VIP!$A$2:$O11666,2,0)</f>
        <v>DRBR01F</v>
      </c>
      <c r="G49" s="96" t="str">
        <f>VLOOKUP(E49,'LISTADO ATM'!$A$2:$B$899,2,0)</f>
        <v xml:space="preserve">ATM Ministerio de Educación </v>
      </c>
      <c r="H49" s="96" t="str">
        <f>VLOOKUP(E49,VIP!$A$2:$O16587,7,FALSE)</f>
        <v>Si</v>
      </c>
      <c r="I49" s="96" t="str">
        <f>VLOOKUP(E49,VIP!$A$2:$O8552,8,FALSE)</f>
        <v>Si</v>
      </c>
      <c r="J49" s="96" t="str">
        <f>VLOOKUP(E49,VIP!$A$2:$O8502,8,FALSE)</f>
        <v>Si</v>
      </c>
      <c r="K49" s="96" t="str">
        <f>VLOOKUP(E49,VIP!$A$2:$O12076,6,0)</f>
        <v>NO</v>
      </c>
      <c r="L49" s="98" t="s">
        <v>2462</v>
      </c>
      <c r="M49" s="101" t="s">
        <v>2617</v>
      </c>
      <c r="N49" s="100" t="s">
        <v>2476</v>
      </c>
      <c r="O49" s="96" t="s">
        <v>2477</v>
      </c>
      <c r="P49" s="101"/>
      <c r="Q49" s="132">
        <v>44257.456423611111</v>
      </c>
    </row>
    <row r="50" spans="1:17" s="102" customFormat="1" ht="18" x14ac:dyDescent="0.25">
      <c r="A50" s="96" t="str">
        <f>VLOOKUP(E50,'LISTADO ATM'!$A$2:$C$900,3,0)</f>
        <v>DISTRITO NACIONAL</v>
      </c>
      <c r="B50" s="105" t="s">
        <v>2573</v>
      </c>
      <c r="C50" s="97">
        <v>44256.677604166667</v>
      </c>
      <c r="D50" s="96" t="s">
        <v>2472</v>
      </c>
      <c r="E50" s="103">
        <v>931</v>
      </c>
      <c r="F50" s="96" t="str">
        <f>VLOOKUP(E50,VIP!$A$2:$O11665,2,0)</f>
        <v>DRBR24N</v>
      </c>
      <c r="G50" s="96" t="str">
        <f>VLOOKUP(E50,'LISTADO ATM'!$A$2:$B$899,2,0)</f>
        <v xml:space="preserve">ATM Autobanco Luperón I </v>
      </c>
      <c r="H50" s="96" t="str">
        <f>VLOOKUP(E50,VIP!$A$2:$O16586,7,FALSE)</f>
        <v>Si</v>
      </c>
      <c r="I50" s="96" t="str">
        <f>VLOOKUP(E50,VIP!$A$2:$O8551,8,FALSE)</f>
        <v>Si</v>
      </c>
      <c r="J50" s="96" t="str">
        <f>VLOOKUP(E50,VIP!$A$2:$O8501,8,FALSE)</f>
        <v>Si</v>
      </c>
      <c r="K50" s="96" t="str">
        <f>VLOOKUP(E50,VIP!$A$2:$O12075,6,0)</f>
        <v>NO</v>
      </c>
      <c r="L50" s="98" t="s">
        <v>2430</v>
      </c>
      <c r="M50" s="99" t="s">
        <v>2469</v>
      </c>
      <c r="N50" s="100" t="s">
        <v>2476</v>
      </c>
      <c r="O50" s="96" t="s">
        <v>2477</v>
      </c>
      <c r="P50" s="101"/>
      <c r="Q50" s="99" t="s">
        <v>2430</v>
      </c>
    </row>
    <row r="51" spans="1:17" s="102" customFormat="1" ht="18" x14ac:dyDescent="0.25">
      <c r="A51" s="96" t="str">
        <f>VLOOKUP(E51,'LISTADO ATM'!$A$2:$C$900,3,0)</f>
        <v>DISTRITO NACIONAL</v>
      </c>
      <c r="B51" s="105" t="s">
        <v>2572</v>
      </c>
      <c r="C51" s="97">
        <v>44256.681087962963</v>
      </c>
      <c r="D51" s="96" t="s">
        <v>2472</v>
      </c>
      <c r="E51" s="103">
        <v>32</v>
      </c>
      <c r="F51" s="96" t="str">
        <f>VLOOKUP(E51,VIP!$A$2:$O11664,2,0)</f>
        <v>DRBR032</v>
      </c>
      <c r="G51" s="96" t="str">
        <f>VLOOKUP(E51,'LISTADO ATM'!$A$2:$B$899,2,0)</f>
        <v xml:space="preserve">ATM Oficina San Martín II </v>
      </c>
      <c r="H51" s="96" t="str">
        <f>VLOOKUP(E51,VIP!$A$2:$O16585,7,FALSE)</f>
        <v>Si</v>
      </c>
      <c r="I51" s="96" t="str">
        <f>VLOOKUP(E51,VIP!$A$2:$O8550,8,FALSE)</f>
        <v>Si</v>
      </c>
      <c r="J51" s="96" t="str">
        <f>VLOOKUP(E51,VIP!$A$2:$O8500,8,FALSE)</f>
        <v>Si</v>
      </c>
      <c r="K51" s="96" t="str">
        <f>VLOOKUP(E51,VIP!$A$2:$O12074,6,0)</f>
        <v>NO</v>
      </c>
      <c r="L51" s="98" t="s">
        <v>2430</v>
      </c>
      <c r="M51" s="99" t="s">
        <v>2469</v>
      </c>
      <c r="N51" s="100" t="s">
        <v>2476</v>
      </c>
      <c r="O51" s="96" t="s">
        <v>2477</v>
      </c>
      <c r="P51" s="101"/>
      <c r="Q51" s="99" t="s">
        <v>2430</v>
      </c>
    </row>
    <row r="52" spans="1:17" s="102" customFormat="1" ht="18" x14ac:dyDescent="0.25">
      <c r="A52" s="96" t="str">
        <f>VLOOKUP(E52,'LISTADO ATM'!$A$2:$C$900,3,0)</f>
        <v>DISTRITO NACIONAL</v>
      </c>
      <c r="B52" s="105" t="s">
        <v>2571</v>
      </c>
      <c r="C52" s="97">
        <v>44256.682835648149</v>
      </c>
      <c r="D52" s="96" t="s">
        <v>2472</v>
      </c>
      <c r="E52" s="103">
        <v>551</v>
      </c>
      <c r="F52" s="96" t="str">
        <f>VLOOKUP(E52,VIP!$A$2:$O11663,2,0)</f>
        <v>DRBR01C</v>
      </c>
      <c r="G52" s="96" t="str">
        <f>VLOOKUP(E52,'LISTADO ATM'!$A$2:$B$899,2,0)</f>
        <v xml:space="preserve">ATM Oficina Padre Castellanos </v>
      </c>
      <c r="H52" s="96" t="str">
        <f>VLOOKUP(E52,VIP!$A$2:$O16584,7,FALSE)</f>
        <v>Si</v>
      </c>
      <c r="I52" s="96" t="str">
        <f>VLOOKUP(E52,VIP!$A$2:$O8549,8,FALSE)</f>
        <v>Si</v>
      </c>
      <c r="J52" s="96" t="str">
        <f>VLOOKUP(E52,VIP!$A$2:$O8499,8,FALSE)</f>
        <v>Si</v>
      </c>
      <c r="K52" s="96" t="str">
        <f>VLOOKUP(E52,VIP!$A$2:$O12073,6,0)</f>
        <v>NO</v>
      </c>
      <c r="L52" s="98" t="s">
        <v>2430</v>
      </c>
      <c r="M52" s="99" t="s">
        <v>2469</v>
      </c>
      <c r="N52" s="100" t="s">
        <v>2476</v>
      </c>
      <c r="O52" s="96" t="s">
        <v>2477</v>
      </c>
      <c r="P52" s="101"/>
      <c r="Q52" s="99" t="s">
        <v>2430</v>
      </c>
    </row>
    <row r="53" spans="1:17" s="102" customFormat="1" ht="18" x14ac:dyDescent="0.25">
      <c r="A53" s="96" t="str">
        <f>VLOOKUP(E53,'LISTADO ATM'!$A$2:$C$900,3,0)</f>
        <v>DISTRITO NACIONAL</v>
      </c>
      <c r="B53" s="105" t="s">
        <v>2570</v>
      </c>
      <c r="C53" s="97">
        <v>44256.683993055558</v>
      </c>
      <c r="D53" s="96" t="s">
        <v>2189</v>
      </c>
      <c r="E53" s="103">
        <v>359</v>
      </c>
      <c r="F53" s="96" t="str">
        <f>VLOOKUP(E53,VIP!$A$2:$O11662,2,0)</f>
        <v>DRBR359</v>
      </c>
      <c r="G53" s="96" t="str">
        <f>VLOOKUP(E53,'LISTADO ATM'!$A$2:$B$899,2,0)</f>
        <v>ATM S/M Bravo Ozama</v>
      </c>
      <c r="H53" s="96" t="str">
        <f>VLOOKUP(E53,VIP!$A$2:$O16583,7,FALSE)</f>
        <v>N/A</v>
      </c>
      <c r="I53" s="96" t="str">
        <f>VLOOKUP(E53,VIP!$A$2:$O8548,8,FALSE)</f>
        <v>N/A</v>
      </c>
      <c r="J53" s="96" t="str">
        <f>VLOOKUP(E53,VIP!$A$2:$O8498,8,FALSE)</f>
        <v>N/A</v>
      </c>
      <c r="K53" s="96" t="str">
        <f>VLOOKUP(E53,VIP!$A$2:$O12072,6,0)</f>
        <v>N/A</v>
      </c>
      <c r="L53" s="98" t="s">
        <v>2430</v>
      </c>
      <c r="M53" s="99" t="s">
        <v>2469</v>
      </c>
      <c r="N53" s="100" t="s">
        <v>2476</v>
      </c>
      <c r="O53" s="96" t="s">
        <v>2478</v>
      </c>
      <c r="P53" s="101"/>
      <c r="Q53" s="99" t="s">
        <v>2430</v>
      </c>
    </row>
    <row r="54" spans="1:17" s="102" customFormat="1" ht="18" x14ac:dyDescent="0.25">
      <c r="A54" s="96" t="str">
        <f>VLOOKUP(E54,'LISTADO ATM'!$A$2:$C$900,3,0)</f>
        <v>NORTE</v>
      </c>
      <c r="B54" s="105" t="s">
        <v>2569</v>
      </c>
      <c r="C54" s="97">
        <v>44256.68478009259</v>
      </c>
      <c r="D54" s="96" t="s">
        <v>2502</v>
      </c>
      <c r="E54" s="103">
        <v>862</v>
      </c>
      <c r="F54" s="96" t="str">
        <f>VLOOKUP(E54,VIP!$A$2:$O11661,2,0)</f>
        <v>DRBR862</v>
      </c>
      <c r="G54" s="96" t="str">
        <f>VLOOKUP(E54,'LISTADO ATM'!$A$2:$B$899,2,0)</f>
        <v xml:space="preserve">ATM S/M Doble A (Sabaneta) </v>
      </c>
      <c r="H54" s="96" t="str">
        <f>VLOOKUP(E54,VIP!$A$2:$O16582,7,FALSE)</f>
        <v>Si</v>
      </c>
      <c r="I54" s="96" t="str">
        <f>VLOOKUP(E54,VIP!$A$2:$O8547,8,FALSE)</f>
        <v>Si</v>
      </c>
      <c r="J54" s="96" t="str">
        <f>VLOOKUP(E54,VIP!$A$2:$O8497,8,FALSE)</f>
        <v>Si</v>
      </c>
      <c r="K54" s="96" t="str">
        <f>VLOOKUP(E54,VIP!$A$2:$O12071,6,0)</f>
        <v>NO</v>
      </c>
      <c r="L54" s="98" t="s">
        <v>2430</v>
      </c>
      <c r="M54" s="99" t="s">
        <v>2469</v>
      </c>
      <c r="N54" s="100" t="s">
        <v>2577</v>
      </c>
      <c r="O54" s="96" t="s">
        <v>2503</v>
      </c>
      <c r="P54" s="101"/>
      <c r="Q54" s="99" t="s">
        <v>2430</v>
      </c>
    </row>
    <row r="55" spans="1:17" s="102" customFormat="1" ht="18" x14ac:dyDescent="0.25">
      <c r="A55" s="96" t="str">
        <f>VLOOKUP(E55,'LISTADO ATM'!$A$2:$C$900,3,0)</f>
        <v>NORTE</v>
      </c>
      <c r="B55" s="105" t="s">
        <v>2568</v>
      </c>
      <c r="C55" s="97">
        <v>44256.685347222221</v>
      </c>
      <c r="D55" s="96" t="s">
        <v>2487</v>
      </c>
      <c r="E55" s="103">
        <v>645</v>
      </c>
      <c r="F55" s="96" t="str">
        <f>VLOOKUP(E55,VIP!$A$2:$O11660,2,0)</f>
        <v>DRBR329</v>
      </c>
      <c r="G55" s="96" t="str">
        <f>VLOOKUP(E55,'LISTADO ATM'!$A$2:$B$899,2,0)</f>
        <v xml:space="preserve">ATM UNP Cabrera </v>
      </c>
      <c r="H55" s="96" t="str">
        <f>VLOOKUP(E55,VIP!$A$2:$O16581,7,FALSE)</f>
        <v>Si</v>
      </c>
      <c r="I55" s="96" t="str">
        <f>VLOOKUP(E55,VIP!$A$2:$O8546,8,FALSE)</f>
        <v>Si</v>
      </c>
      <c r="J55" s="96" t="str">
        <f>VLOOKUP(E55,VIP!$A$2:$O8496,8,FALSE)</f>
        <v>Si</v>
      </c>
      <c r="K55" s="96" t="str">
        <f>VLOOKUP(E55,VIP!$A$2:$O12070,6,0)</f>
        <v>NO</v>
      </c>
      <c r="L55" s="98" t="s">
        <v>2430</v>
      </c>
      <c r="M55" s="99" t="s">
        <v>2469</v>
      </c>
      <c r="N55" s="100" t="s">
        <v>2476</v>
      </c>
      <c r="O55" s="96" t="s">
        <v>2490</v>
      </c>
      <c r="P55" s="101"/>
      <c r="Q55" s="99" t="s">
        <v>2430</v>
      </c>
    </row>
    <row r="56" spans="1:17" s="102" customFormat="1" ht="18" x14ac:dyDescent="0.25">
      <c r="A56" s="96" t="str">
        <f>VLOOKUP(E56,'LISTADO ATM'!$A$2:$C$900,3,0)</f>
        <v>DISTRITO NACIONAL</v>
      </c>
      <c r="B56" s="105" t="s">
        <v>2567</v>
      </c>
      <c r="C56" s="97">
        <v>44256.687916666669</v>
      </c>
      <c r="D56" s="96" t="s">
        <v>2472</v>
      </c>
      <c r="E56" s="103">
        <v>967</v>
      </c>
      <c r="F56" s="96" t="str">
        <f>VLOOKUP(E56,VIP!$A$2:$O11658,2,0)</f>
        <v>DRBR967</v>
      </c>
      <c r="G56" s="96" t="str">
        <f>VLOOKUP(E56,'LISTADO ATM'!$A$2:$B$899,2,0)</f>
        <v xml:space="preserve">ATM UNP Hiper Olé Autopista Duarte </v>
      </c>
      <c r="H56" s="96" t="str">
        <f>VLOOKUP(E56,VIP!$A$2:$O16579,7,FALSE)</f>
        <v>Si</v>
      </c>
      <c r="I56" s="96" t="str">
        <f>VLOOKUP(E56,VIP!$A$2:$O8544,8,FALSE)</f>
        <v>Si</v>
      </c>
      <c r="J56" s="96" t="str">
        <f>VLOOKUP(E56,VIP!$A$2:$O8494,8,FALSE)</f>
        <v>Si</v>
      </c>
      <c r="K56" s="96" t="str">
        <f>VLOOKUP(E56,VIP!$A$2:$O12068,6,0)</f>
        <v>NO</v>
      </c>
      <c r="L56" s="98" t="s">
        <v>2430</v>
      </c>
      <c r="M56" s="99" t="s">
        <v>2469</v>
      </c>
      <c r="N56" s="100" t="s">
        <v>2476</v>
      </c>
      <c r="O56" s="96" t="s">
        <v>2477</v>
      </c>
      <c r="P56" s="101"/>
      <c r="Q56" s="99" t="s">
        <v>2430</v>
      </c>
    </row>
    <row r="57" spans="1:17" s="102" customFormat="1" ht="18" x14ac:dyDescent="0.25">
      <c r="A57" s="96" t="str">
        <f>VLOOKUP(E57,'LISTADO ATM'!$A$2:$C$900,3,0)</f>
        <v>DISTRITO NACIONAL</v>
      </c>
      <c r="B57" s="105" t="s">
        <v>2566</v>
      </c>
      <c r="C57" s="97">
        <v>44256.689641203702</v>
      </c>
      <c r="D57" s="96" t="s">
        <v>2472</v>
      </c>
      <c r="E57" s="103">
        <v>755</v>
      </c>
      <c r="F57" s="96" t="str">
        <f>VLOOKUP(E57,VIP!$A$2:$O11657,2,0)</f>
        <v>DRBR755</v>
      </c>
      <c r="G57" s="96" t="str">
        <f>VLOOKUP(E57,'LISTADO ATM'!$A$2:$B$899,2,0)</f>
        <v xml:space="preserve">ATM Oficina Galería del Este (Plaza) </v>
      </c>
      <c r="H57" s="96" t="str">
        <f>VLOOKUP(E57,VIP!$A$2:$O16578,7,FALSE)</f>
        <v>Si</v>
      </c>
      <c r="I57" s="96" t="str">
        <f>VLOOKUP(E57,VIP!$A$2:$O8543,8,FALSE)</f>
        <v>Si</v>
      </c>
      <c r="J57" s="96" t="str">
        <f>VLOOKUP(E57,VIP!$A$2:$O8493,8,FALSE)</f>
        <v>Si</v>
      </c>
      <c r="K57" s="96" t="str">
        <f>VLOOKUP(E57,VIP!$A$2:$O12067,6,0)</f>
        <v>NO</v>
      </c>
      <c r="L57" s="98" t="s">
        <v>2430</v>
      </c>
      <c r="M57" s="99" t="s">
        <v>2469</v>
      </c>
      <c r="N57" s="100" t="s">
        <v>2476</v>
      </c>
      <c r="O57" s="96" t="s">
        <v>2477</v>
      </c>
      <c r="P57" s="101"/>
      <c r="Q57" s="99" t="s">
        <v>2430</v>
      </c>
    </row>
    <row r="58" spans="1:17" s="102" customFormat="1" ht="18" x14ac:dyDescent="0.25">
      <c r="A58" s="96" t="str">
        <f>VLOOKUP(E58,'LISTADO ATM'!$A$2:$C$900,3,0)</f>
        <v>NORTE</v>
      </c>
      <c r="B58" s="105" t="s">
        <v>2565</v>
      </c>
      <c r="C58" s="97">
        <v>44256.711273148147</v>
      </c>
      <c r="D58" s="96" t="s">
        <v>2190</v>
      </c>
      <c r="E58" s="103">
        <v>691</v>
      </c>
      <c r="F58" s="96" t="str">
        <f>VLOOKUP(E58,VIP!$A$2:$O11656,2,0)</f>
        <v>DRBR691</v>
      </c>
      <c r="G58" s="96" t="str">
        <f>VLOOKUP(E58,'LISTADO ATM'!$A$2:$B$899,2,0)</f>
        <v>ATM Eco Petroleo Manzanillo</v>
      </c>
      <c r="H58" s="96" t="str">
        <f>VLOOKUP(E58,VIP!$A$2:$O16577,7,FALSE)</f>
        <v>Si</v>
      </c>
      <c r="I58" s="96" t="str">
        <f>VLOOKUP(E58,VIP!$A$2:$O8542,8,FALSE)</f>
        <v>Si</v>
      </c>
      <c r="J58" s="96" t="str">
        <f>VLOOKUP(E58,VIP!$A$2:$O8492,8,FALSE)</f>
        <v>Si</v>
      </c>
      <c r="K58" s="96" t="str">
        <f>VLOOKUP(E58,VIP!$A$2:$O12066,6,0)</f>
        <v>NO</v>
      </c>
      <c r="L58" s="98" t="s">
        <v>2496</v>
      </c>
      <c r="M58" s="101" t="s">
        <v>2617</v>
      </c>
      <c r="N58" s="100" t="s">
        <v>2476</v>
      </c>
      <c r="O58" s="96" t="s">
        <v>2497</v>
      </c>
      <c r="P58" s="101"/>
      <c r="Q58" s="132">
        <v>44257.457118055558</v>
      </c>
    </row>
    <row r="59" spans="1:17" s="102" customFormat="1" ht="18" x14ac:dyDescent="0.25">
      <c r="A59" s="96" t="str">
        <f>VLOOKUP(E59,'LISTADO ATM'!$A$2:$C$900,3,0)</f>
        <v>NORTE</v>
      </c>
      <c r="B59" s="105" t="s">
        <v>2564</v>
      </c>
      <c r="C59" s="97">
        <v>44256.713750000003</v>
      </c>
      <c r="D59" s="96" t="s">
        <v>2189</v>
      </c>
      <c r="E59" s="103">
        <v>857</v>
      </c>
      <c r="F59" s="96" t="str">
        <f>VLOOKUP(E59,VIP!$A$2:$O11655,2,0)</f>
        <v>DRBR857</v>
      </c>
      <c r="G59" s="96" t="str">
        <f>VLOOKUP(E59,'LISTADO ATM'!$A$2:$B$899,2,0)</f>
        <v xml:space="preserve">ATM Oficina Los Alamos </v>
      </c>
      <c r="H59" s="96" t="str">
        <f>VLOOKUP(E59,VIP!$A$2:$O16576,7,FALSE)</f>
        <v>Si</v>
      </c>
      <c r="I59" s="96" t="str">
        <f>VLOOKUP(E59,VIP!$A$2:$O8541,8,FALSE)</f>
        <v>Si</v>
      </c>
      <c r="J59" s="96" t="str">
        <f>VLOOKUP(E59,VIP!$A$2:$O8491,8,FALSE)</f>
        <v>Si</v>
      </c>
      <c r="K59" s="96" t="str">
        <f>VLOOKUP(E59,VIP!$A$2:$O12065,6,0)</f>
        <v>NO</v>
      </c>
      <c r="L59" s="98" t="s">
        <v>2228</v>
      </c>
      <c r="M59" s="101" t="s">
        <v>2617</v>
      </c>
      <c r="N59" s="100" t="s">
        <v>2476</v>
      </c>
      <c r="O59" s="96" t="s">
        <v>2478</v>
      </c>
      <c r="P59" s="101"/>
      <c r="Q59" s="132">
        <v>44257.457118055558</v>
      </c>
    </row>
    <row r="60" spans="1:17" s="102" customFormat="1" ht="18" x14ac:dyDescent="0.25">
      <c r="A60" s="96" t="str">
        <f>VLOOKUP(E60,'LISTADO ATM'!$A$2:$C$900,3,0)</f>
        <v>DISTRITO NACIONAL</v>
      </c>
      <c r="B60" s="105" t="s">
        <v>2563</v>
      </c>
      <c r="C60" s="97">
        <v>44256.71533564815</v>
      </c>
      <c r="D60" s="96" t="s">
        <v>2189</v>
      </c>
      <c r="E60" s="103">
        <v>225</v>
      </c>
      <c r="F60" s="96" t="str">
        <f>VLOOKUP(E60,VIP!$A$2:$O11653,2,0)</f>
        <v>DRBR225</v>
      </c>
      <c r="G60" s="96" t="str">
        <f>VLOOKUP(E60,'LISTADO ATM'!$A$2:$B$899,2,0)</f>
        <v xml:space="preserve">ATM S/M Nacional Arroyo Hondo </v>
      </c>
      <c r="H60" s="96" t="str">
        <f>VLOOKUP(E60,VIP!$A$2:$O16574,7,FALSE)</f>
        <v>Si</v>
      </c>
      <c r="I60" s="96" t="str">
        <f>VLOOKUP(E60,VIP!$A$2:$O8539,8,FALSE)</f>
        <v>Si</v>
      </c>
      <c r="J60" s="96" t="str">
        <f>VLOOKUP(E60,VIP!$A$2:$O8489,8,FALSE)</f>
        <v>Si</v>
      </c>
      <c r="K60" s="96" t="str">
        <f>VLOOKUP(E60,VIP!$A$2:$O12063,6,0)</f>
        <v>NO</v>
      </c>
      <c r="L60" s="98" t="s">
        <v>2228</v>
      </c>
      <c r="M60" s="99" t="s">
        <v>2469</v>
      </c>
      <c r="N60" s="100" t="s">
        <v>2476</v>
      </c>
      <c r="O60" s="96" t="s">
        <v>2478</v>
      </c>
      <c r="P60" s="101"/>
      <c r="Q60" s="99" t="s">
        <v>2228</v>
      </c>
    </row>
    <row r="61" spans="1:17" s="102" customFormat="1" ht="18" x14ac:dyDescent="0.25">
      <c r="A61" s="96" t="str">
        <f>VLOOKUP(E61,'LISTADO ATM'!$A$2:$C$900,3,0)</f>
        <v>DISTRITO NACIONAL</v>
      </c>
      <c r="B61" s="105" t="s">
        <v>2562</v>
      </c>
      <c r="C61" s="97">
        <v>44256.715879629628</v>
      </c>
      <c r="D61" s="96" t="s">
        <v>2189</v>
      </c>
      <c r="E61" s="103">
        <v>240</v>
      </c>
      <c r="F61" s="96" t="str">
        <f>VLOOKUP(E61,VIP!$A$2:$O11652,2,0)</f>
        <v>DRBR24D</v>
      </c>
      <c r="G61" s="96" t="str">
        <f>VLOOKUP(E61,'LISTADO ATM'!$A$2:$B$899,2,0)</f>
        <v xml:space="preserve">ATM Oficina Carrefour I </v>
      </c>
      <c r="H61" s="96" t="str">
        <f>VLOOKUP(E61,VIP!$A$2:$O16573,7,FALSE)</f>
        <v>Si</v>
      </c>
      <c r="I61" s="96" t="str">
        <f>VLOOKUP(E61,VIP!$A$2:$O8538,8,FALSE)</f>
        <v>Si</v>
      </c>
      <c r="J61" s="96" t="str">
        <f>VLOOKUP(E61,VIP!$A$2:$O8488,8,FALSE)</f>
        <v>Si</v>
      </c>
      <c r="K61" s="96" t="str">
        <f>VLOOKUP(E61,VIP!$A$2:$O12062,6,0)</f>
        <v>SI</v>
      </c>
      <c r="L61" s="98" t="s">
        <v>2228</v>
      </c>
      <c r="M61" s="101" t="s">
        <v>2617</v>
      </c>
      <c r="N61" s="100" t="s">
        <v>2476</v>
      </c>
      <c r="O61" s="96" t="s">
        <v>2478</v>
      </c>
      <c r="P61" s="101"/>
      <c r="Q61" s="132">
        <v>44257.451562499999</v>
      </c>
    </row>
    <row r="62" spans="1:17" s="102" customFormat="1" ht="18" x14ac:dyDescent="0.25">
      <c r="A62" s="96" t="str">
        <f>VLOOKUP(E62,'LISTADO ATM'!$A$2:$C$900,3,0)</f>
        <v>ESTE</v>
      </c>
      <c r="B62" s="105" t="s">
        <v>2561</v>
      </c>
      <c r="C62" s="97">
        <v>44256.715891203705</v>
      </c>
      <c r="D62" s="96" t="s">
        <v>2189</v>
      </c>
      <c r="E62" s="103">
        <v>268</v>
      </c>
      <c r="F62" s="96" t="str">
        <f>VLOOKUP(E62,VIP!$A$2:$O11651,2,0)</f>
        <v>DRBR268</v>
      </c>
      <c r="G62" s="96" t="str">
        <f>VLOOKUP(E62,'LISTADO ATM'!$A$2:$B$899,2,0)</f>
        <v xml:space="preserve">ATM Autobanco La Altagracia (Higuey) </v>
      </c>
      <c r="H62" s="96" t="str">
        <f>VLOOKUP(E62,VIP!$A$2:$O16572,7,FALSE)</f>
        <v>Si</v>
      </c>
      <c r="I62" s="96" t="str">
        <f>VLOOKUP(E62,VIP!$A$2:$O8537,8,FALSE)</f>
        <v>Si</v>
      </c>
      <c r="J62" s="96" t="str">
        <f>VLOOKUP(E62,VIP!$A$2:$O8487,8,FALSE)</f>
        <v>Si</v>
      </c>
      <c r="K62" s="96" t="str">
        <f>VLOOKUP(E62,VIP!$A$2:$O12061,6,0)</f>
        <v>NO</v>
      </c>
      <c r="L62" s="98" t="s">
        <v>2228</v>
      </c>
      <c r="M62" s="99" t="s">
        <v>2469</v>
      </c>
      <c r="N62" s="100" t="s">
        <v>2476</v>
      </c>
      <c r="O62" s="96" t="s">
        <v>2478</v>
      </c>
      <c r="P62" s="101"/>
      <c r="Q62" s="99" t="s">
        <v>2228</v>
      </c>
    </row>
    <row r="63" spans="1:17" s="102" customFormat="1" ht="18" x14ac:dyDescent="0.25">
      <c r="A63" s="96" t="str">
        <f>VLOOKUP(E63,'LISTADO ATM'!$A$2:$C$900,3,0)</f>
        <v>DISTRITO NACIONAL</v>
      </c>
      <c r="B63" s="117" t="s">
        <v>2560</v>
      </c>
      <c r="C63" s="97">
        <v>44256.716296296298</v>
      </c>
      <c r="D63" s="96" t="s">
        <v>2189</v>
      </c>
      <c r="E63" s="110">
        <v>935</v>
      </c>
      <c r="F63" s="96" t="str">
        <f>VLOOKUP(E63,VIP!$A$2:$O11650,2,0)</f>
        <v>DRBR16J</v>
      </c>
      <c r="G63" s="96" t="str">
        <f>VLOOKUP(E63,'LISTADO ATM'!$A$2:$B$899,2,0)</f>
        <v xml:space="preserve">ATM Oficina John F. Kennedy </v>
      </c>
      <c r="H63" s="96" t="str">
        <f>VLOOKUP(E63,VIP!$A$2:$O16571,7,FALSE)</f>
        <v>Si</v>
      </c>
      <c r="I63" s="96" t="str">
        <f>VLOOKUP(E63,VIP!$A$2:$O8536,8,FALSE)</f>
        <v>Si</v>
      </c>
      <c r="J63" s="96" t="str">
        <f>VLOOKUP(E63,VIP!$A$2:$O8486,8,FALSE)</f>
        <v>Si</v>
      </c>
      <c r="K63" s="96" t="str">
        <f>VLOOKUP(E63,VIP!$A$2:$O12060,6,0)</f>
        <v>SI</v>
      </c>
      <c r="L63" s="98" t="s">
        <v>2228</v>
      </c>
      <c r="M63" s="101" t="s">
        <v>2617</v>
      </c>
      <c r="N63" s="100" t="s">
        <v>2476</v>
      </c>
      <c r="O63" s="96" t="s">
        <v>2478</v>
      </c>
      <c r="P63" s="101"/>
      <c r="Q63" s="132">
        <v>44230.597222222219</v>
      </c>
    </row>
    <row r="64" spans="1:17" s="102" customFormat="1" ht="18" x14ac:dyDescent="0.25">
      <c r="A64" s="96" t="str">
        <f>VLOOKUP(E64,'LISTADO ATM'!$A$2:$C$900,3,0)</f>
        <v>DISTRITO NACIONAL</v>
      </c>
      <c r="B64" s="117" t="s">
        <v>2559</v>
      </c>
      <c r="C64" s="97">
        <v>44256.717893518522</v>
      </c>
      <c r="D64" s="96" t="s">
        <v>2189</v>
      </c>
      <c r="E64" s="110">
        <v>264</v>
      </c>
      <c r="F64" s="96" t="str">
        <f>VLOOKUP(E64,VIP!$A$2:$O11648,2,0)</f>
        <v>DRBR264</v>
      </c>
      <c r="G64" s="96" t="str">
        <f>VLOOKUP(E64,'LISTADO ATM'!$A$2:$B$899,2,0)</f>
        <v xml:space="preserve">ATM S/M Nacional Independencia </v>
      </c>
      <c r="H64" s="96" t="str">
        <f>VLOOKUP(E64,VIP!$A$2:$O16569,7,FALSE)</f>
        <v>Si</v>
      </c>
      <c r="I64" s="96" t="str">
        <f>VLOOKUP(E64,VIP!$A$2:$O8534,8,FALSE)</f>
        <v>Si</v>
      </c>
      <c r="J64" s="96" t="str">
        <f>VLOOKUP(E64,VIP!$A$2:$O8484,8,FALSE)</f>
        <v>Si</v>
      </c>
      <c r="K64" s="96" t="str">
        <f>VLOOKUP(E64,VIP!$A$2:$O12058,6,0)</f>
        <v>SI</v>
      </c>
      <c r="L64" s="98" t="s">
        <v>2228</v>
      </c>
      <c r="M64" s="101" t="s">
        <v>2617</v>
      </c>
      <c r="N64" s="100" t="s">
        <v>2476</v>
      </c>
      <c r="O64" s="96" t="s">
        <v>2478</v>
      </c>
      <c r="P64" s="101"/>
      <c r="Q64" s="132">
        <v>44257.457118055558</v>
      </c>
    </row>
    <row r="65" spans="1:17" s="102" customFormat="1" ht="18" x14ac:dyDescent="0.25">
      <c r="A65" s="96" t="str">
        <f>VLOOKUP(E65,'LISTADO ATM'!$A$2:$C$900,3,0)</f>
        <v>NORTE</v>
      </c>
      <c r="B65" s="117" t="s">
        <v>2558</v>
      </c>
      <c r="C65" s="97">
        <v>44256.7187037037</v>
      </c>
      <c r="D65" s="96" t="s">
        <v>2190</v>
      </c>
      <c r="E65" s="110">
        <v>496</v>
      </c>
      <c r="F65" s="96" t="str">
        <f>VLOOKUP(E65,VIP!$A$2:$O11647,2,0)</f>
        <v>DRBR496</v>
      </c>
      <c r="G65" s="96" t="str">
        <f>VLOOKUP(E65,'LISTADO ATM'!$A$2:$B$899,2,0)</f>
        <v xml:space="preserve">ATM Multicentro La Sirena Bonao </v>
      </c>
      <c r="H65" s="96" t="str">
        <f>VLOOKUP(E65,VIP!$A$2:$O16568,7,FALSE)</f>
        <v>Si</v>
      </c>
      <c r="I65" s="96" t="str">
        <f>VLOOKUP(E65,VIP!$A$2:$O8533,8,FALSE)</f>
        <v>Si</v>
      </c>
      <c r="J65" s="96" t="str">
        <f>VLOOKUP(E65,VIP!$A$2:$O8483,8,FALSE)</f>
        <v>Si</v>
      </c>
      <c r="K65" s="96" t="str">
        <f>VLOOKUP(E65,VIP!$A$2:$O12057,6,0)</f>
        <v>NO</v>
      </c>
      <c r="L65" s="98" t="s">
        <v>2228</v>
      </c>
      <c r="M65" s="99" t="s">
        <v>2469</v>
      </c>
      <c r="N65" s="100" t="s">
        <v>2476</v>
      </c>
      <c r="O65" s="96" t="s">
        <v>2497</v>
      </c>
      <c r="P65" s="101"/>
      <c r="Q65" s="99" t="s">
        <v>2228</v>
      </c>
    </row>
    <row r="66" spans="1:17" s="102" customFormat="1" ht="18" x14ac:dyDescent="0.25">
      <c r="A66" s="96" t="str">
        <f>VLOOKUP(E66,'LISTADO ATM'!$A$2:$C$900,3,0)</f>
        <v>DISTRITO NACIONAL</v>
      </c>
      <c r="B66" s="117" t="s">
        <v>2557</v>
      </c>
      <c r="C66" s="97">
        <v>44256.719363425924</v>
      </c>
      <c r="D66" s="96" t="s">
        <v>2189</v>
      </c>
      <c r="E66" s="110">
        <v>517</v>
      </c>
      <c r="F66" s="96" t="str">
        <f>VLOOKUP(E66,VIP!$A$2:$O11646,2,0)</f>
        <v>DRBR517</v>
      </c>
      <c r="G66" s="96" t="str">
        <f>VLOOKUP(E66,'LISTADO ATM'!$A$2:$B$899,2,0)</f>
        <v xml:space="preserve">ATM Autobanco Oficina Sans Soucí </v>
      </c>
      <c r="H66" s="96" t="str">
        <f>VLOOKUP(E66,VIP!$A$2:$O16567,7,FALSE)</f>
        <v>Si</v>
      </c>
      <c r="I66" s="96" t="str">
        <f>VLOOKUP(E66,VIP!$A$2:$O8532,8,FALSE)</f>
        <v>Si</v>
      </c>
      <c r="J66" s="96" t="str">
        <f>VLOOKUP(E66,VIP!$A$2:$O8482,8,FALSE)</f>
        <v>Si</v>
      </c>
      <c r="K66" s="96" t="str">
        <f>VLOOKUP(E66,VIP!$A$2:$O12056,6,0)</f>
        <v>SI</v>
      </c>
      <c r="L66" s="98" t="s">
        <v>2228</v>
      </c>
      <c r="M66" s="101" t="s">
        <v>2617</v>
      </c>
      <c r="N66" s="100" t="s">
        <v>2476</v>
      </c>
      <c r="O66" s="96" t="s">
        <v>2478</v>
      </c>
      <c r="P66" s="101"/>
      <c r="Q66" s="132">
        <v>44230.597222222219</v>
      </c>
    </row>
    <row r="67" spans="1:17" s="102" customFormat="1" ht="18" x14ac:dyDescent="0.25">
      <c r="A67" s="96" t="str">
        <f>VLOOKUP(E67,'LISTADO ATM'!$A$2:$C$900,3,0)</f>
        <v>DISTRITO NACIONAL</v>
      </c>
      <c r="B67" s="117" t="s">
        <v>2556</v>
      </c>
      <c r="C67" s="97">
        <v>44256.720011574071</v>
      </c>
      <c r="D67" s="96" t="s">
        <v>2189</v>
      </c>
      <c r="E67" s="110">
        <v>13</v>
      </c>
      <c r="F67" s="96" t="str">
        <f>VLOOKUP(E67,VIP!$A$2:$O11645,2,0)</f>
        <v>DRBR013</v>
      </c>
      <c r="G67" s="96" t="str">
        <f>VLOOKUP(E67,'LISTADO ATM'!$A$2:$B$899,2,0)</f>
        <v xml:space="preserve">ATM CDEEE </v>
      </c>
      <c r="H67" s="96" t="str">
        <f>VLOOKUP(E67,VIP!$A$2:$O16566,7,FALSE)</f>
        <v>Si</v>
      </c>
      <c r="I67" s="96" t="str">
        <f>VLOOKUP(E67,VIP!$A$2:$O8531,8,FALSE)</f>
        <v>Si</v>
      </c>
      <c r="J67" s="96" t="str">
        <f>VLOOKUP(E67,VIP!$A$2:$O8481,8,FALSE)</f>
        <v>Si</v>
      </c>
      <c r="K67" s="96" t="str">
        <f>VLOOKUP(E67,VIP!$A$2:$O12055,6,0)</f>
        <v>NO</v>
      </c>
      <c r="L67" s="98" t="s">
        <v>2228</v>
      </c>
      <c r="M67" s="99" t="s">
        <v>2469</v>
      </c>
      <c r="N67" s="100" t="s">
        <v>2476</v>
      </c>
      <c r="O67" s="96" t="s">
        <v>2478</v>
      </c>
      <c r="P67" s="101"/>
      <c r="Q67" s="99" t="s">
        <v>2228</v>
      </c>
    </row>
    <row r="68" spans="1:17" s="102" customFormat="1" ht="18" x14ac:dyDescent="0.25">
      <c r="A68" s="96" t="str">
        <f>VLOOKUP(E68,'LISTADO ATM'!$A$2:$C$900,3,0)</f>
        <v>NORTE</v>
      </c>
      <c r="B68" s="117" t="s">
        <v>2555</v>
      </c>
      <c r="C68" s="97">
        <v>44256.72047453704</v>
      </c>
      <c r="D68" s="96" t="s">
        <v>2190</v>
      </c>
      <c r="E68" s="110">
        <v>88</v>
      </c>
      <c r="F68" s="96" t="str">
        <f>VLOOKUP(E68,VIP!$A$2:$O11644,2,0)</f>
        <v>DRBR088</v>
      </c>
      <c r="G68" s="96" t="str">
        <f>VLOOKUP(E68,'LISTADO ATM'!$A$2:$B$899,2,0)</f>
        <v xml:space="preserve">ATM S/M La Fuente (Santiago) </v>
      </c>
      <c r="H68" s="96" t="str">
        <f>VLOOKUP(E68,VIP!$A$2:$O16565,7,FALSE)</f>
        <v>Si</v>
      </c>
      <c r="I68" s="96" t="str">
        <f>VLOOKUP(E68,VIP!$A$2:$O8530,8,FALSE)</f>
        <v>Si</v>
      </c>
      <c r="J68" s="96" t="str">
        <f>VLOOKUP(E68,VIP!$A$2:$O8480,8,FALSE)</f>
        <v>Si</v>
      </c>
      <c r="K68" s="96" t="str">
        <f>VLOOKUP(E68,VIP!$A$2:$O12054,6,0)</f>
        <v>NO</v>
      </c>
      <c r="L68" s="98" t="s">
        <v>2228</v>
      </c>
      <c r="M68" s="101" t="s">
        <v>2617</v>
      </c>
      <c r="N68" s="100" t="s">
        <v>2476</v>
      </c>
      <c r="O68" s="96" t="s">
        <v>2497</v>
      </c>
      <c r="P68" s="101"/>
      <c r="Q68" s="132">
        <v>44257.457118055558</v>
      </c>
    </row>
    <row r="69" spans="1:17" s="102" customFormat="1" ht="18" x14ac:dyDescent="0.25">
      <c r="A69" s="96" t="str">
        <f>VLOOKUP(E69,'LISTADO ATM'!$A$2:$C$900,3,0)</f>
        <v>NORTE</v>
      </c>
      <c r="B69" s="117" t="s">
        <v>2554</v>
      </c>
      <c r="C69" s="97">
        <v>44256.721250000002</v>
      </c>
      <c r="D69" s="96" t="s">
        <v>2190</v>
      </c>
      <c r="E69" s="110">
        <v>282</v>
      </c>
      <c r="F69" s="96" t="str">
        <f>VLOOKUP(E69,VIP!$A$2:$O11643,2,0)</f>
        <v>DRBR282</v>
      </c>
      <c r="G69" s="96" t="str">
        <f>VLOOKUP(E69,'LISTADO ATM'!$A$2:$B$899,2,0)</f>
        <v xml:space="preserve">ATM Autobanco Nibaje </v>
      </c>
      <c r="H69" s="96" t="str">
        <f>VLOOKUP(E69,VIP!$A$2:$O16564,7,FALSE)</f>
        <v>Si</v>
      </c>
      <c r="I69" s="96" t="str">
        <f>VLOOKUP(E69,VIP!$A$2:$O8529,8,FALSE)</f>
        <v>Si</v>
      </c>
      <c r="J69" s="96" t="str">
        <f>VLOOKUP(E69,VIP!$A$2:$O8479,8,FALSE)</f>
        <v>Si</v>
      </c>
      <c r="K69" s="96" t="str">
        <f>VLOOKUP(E69,VIP!$A$2:$O12053,6,0)</f>
        <v>NO</v>
      </c>
      <c r="L69" s="98" t="s">
        <v>2228</v>
      </c>
      <c r="M69" s="101" t="s">
        <v>2617</v>
      </c>
      <c r="N69" s="100" t="s">
        <v>2476</v>
      </c>
      <c r="O69" s="96" t="s">
        <v>2497</v>
      </c>
      <c r="P69" s="101"/>
      <c r="Q69" s="132">
        <v>44230.597222222219</v>
      </c>
    </row>
    <row r="70" spans="1:17" s="102" customFormat="1" ht="18" x14ac:dyDescent="0.25">
      <c r="A70" s="96" t="str">
        <f>VLOOKUP(E70,'LISTADO ATM'!$A$2:$C$900,3,0)</f>
        <v>DISTRITO NACIONAL</v>
      </c>
      <c r="B70" s="117" t="s">
        <v>2553</v>
      </c>
      <c r="C70" s="97">
        <v>44256.721921296295</v>
      </c>
      <c r="D70" s="96" t="s">
        <v>2189</v>
      </c>
      <c r="E70" s="110">
        <v>623</v>
      </c>
      <c r="F70" s="96" t="str">
        <f>VLOOKUP(E70,VIP!$A$2:$O11642,2,0)</f>
        <v>DRBR623</v>
      </c>
      <c r="G70" s="96" t="str">
        <f>VLOOKUP(E70,'LISTADO ATM'!$A$2:$B$899,2,0)</f>
        <v xml:space="preserve">ATM Operaciones Especiales (Manoguayabo) </v>
      </c>
      <c r="H70" s="96" t="str">
        <f>VLOOKUP(E70,VIP!$A$2:$O16563,7,FALSE)</f>
        <v>Si</v>
      </c>
      <c r="I70" s="96" t="str">
        <f>VLOOKUP(E70,VIP!$A$2:$O8528,8,FALSE)</f>
        <v>Si</v>
      </c>
      <c r="J70" s="96" t="str">
        <f>VLOOKUP(E70,VIP!$A$2:$O8478,8,FALSE)</f>
        <v>Si</v>
      </c>
      <c r="K70" s="96" t="str">
        <f>VLOOKUP(E70,VIP!$A$2:$O12052,6,0)</f>
        <v>No</v>
      </c>
      <c r="L70" s="98" t="s">
        <v>2228</v>
      </c>
      <c r="M70" s="101" t="s">
        <v>2617</v>
      </c>
      <c r="N70" s="100" t="s">
        <v>2476</v>
      </c>
      <c r="O70" s="96" t="s">
        <v>2478</v>
      </c>
      <c r="P70" s="101"/>
      <c r="Q70" s="132">
        <v>44257.460590277777</v>
      </c>
    </row>
    <row r="71" spans="1:17" s="102" customFormat="1" ht="18" x14ac:dyDescent="0.25">
      <c r="A71" s="96" t="str">
        <f>VLOOKUP(E71,'LISTADO ATM'!$A$2:$C$900,3,0)</f>
        <v>SUR</v>
      </c>
      <c r="B71" s="117" t="s">
        <v>2552</v>
      </c>
      <c r="C71" s="97">
        <v>44256.722303240742</v>
      </c>
      <c r="D71" s="96" t="s">
        <v>2189</v>
      </c>
      <c r="E71" s="110">
        <v>677</v>
      </c>
      <c r="F71" s="96" t="str">
        <f>VLOOKUP(E71,VIP!$A$2:$O11641,2,0)</f>
        <v>DRBR677</v>
      </c>
      <c r="G71" s="96" t="str">
        <f>VLOOKUP(E71,'LISTADO ATM'!$A$2:$B$899,2,0)</f>
        <v>ATM PBG Villa Jaragua</v>
      </c>
      <c r="H71" s="96" t="str">
        <f>VLOOKUP(E71,VIP!$A$2:$O16562,7,FALSE)</f>
        <v>Si</v>
      </c>
      <c r="I71" s="96" t="str">
        <f>VLOOKUP(E71,VIP!$A$2:$O8527,8,FALSE)</f>
        <v>Si</v>
      </c>
      <c r="J71" s="96" t="str">
        <f>VLOOKUP(E71,VIP!$A$2:$O8477,8,FALSE)</f>
        <v>Si</v>
      </c>
      <c r="K71" s="96" t="str">
        <f>VLOOKUP(E71,VIP!$A$2:$O12051,6,0)</f>
        <v>SI</v>
      </c>
      <c r="L71" s="98" t="s">
        <v>2228</v>
      </c>
      <c r="M71" s="101" t="s">
        <v>2617</v>
      </c>
      <c r="N71" s="100" t="s">
        <v>2476</v>
      </c>
      <c r="O71" s="96" t="s">
        <v>2478</v>
      </c>
      <c r="P71" s="101"/>
      <c r="Q71" s="132">
        <v>44230.597222222219</v>
      </c>
    </row>
    <row r="72" spans="1:17" s="102" customFormat="1" ht="18" x14ac:dyDescent="0.25">
      <c r="A72" s="96" t="str">
        <f>VLOOKUP(E72,'LISTADO ATM'!$A$2:$C$900,3,0)</f>
        <v>DISTRITO NACIONAL</v>
      </c>
      <c r="B72" s="117" t="s">
        <v>2551</v>
      </c>
      <c r="C72" s="97">
        <v>44256.722731481481</v>
      </c>
      <c r="D72" s="96" t="s">
        <v>2189</v>
      </c>
      <c r="E72" s="110">
        <v>761</v>
      </c>
      <c r="F72" s="96" t="str">
        <f>VLOOKUP(E72,VIP!$A$2:$O11640,2,0)</f>
        <v>DRBR761</v>
      </c>
      <c r="G72" s="96" t="str">
        <f>VLOOKUP(E72,'LISTADO ATM'!$A$2:$B$899,2,0)</f>
        <v xml:space="preserve">ATM ISSPOL </v>
      </c>
      <c r="H72" s="96" t="str">
        <f>VLOOKUP(E72,VIP!$A$2:$O16561,7,FALSE)</f>
        <v>Si</v>
      </c>
      <c r="I72" s="96" t="str">
        <f>VLOOKUP(E72,VIP!$A$2:$O8526,8,FALSE)</f>
        <v>Si</v>
      </c>
      <c r="J72" s="96" t="str">
        <f>VLOOKUP(E72,VIP!$A$2:$O8476,8,FALSE)</f>
        <v>Si</v>
      </c>
      <c r="K72" s="96" t="str">
        <f>VLOOKUP(E72,VIP!$A$2:$O12050,6,0)</f>
        <v>NO</v>
      </c>
      <c r="L72" s="98" t="s">
        <v>2228</v>
      </c>
      <c r="M72" s="101" t="s">
        <v>2617</v>
      </c>
      <c r="N72" s="100" t="s">
        <v>2476</v>
      </c>
      <c r="O72" s="96" t="s">
        <v>2478</v>
      </c>
      <c r="P72" s="101"/>
      <c r="Q72" s="132">
        <v>44230.597222222219</v>
      </c>
    </row>
    <row r="73" spans="1:17" s="102" customFormat="1" ht="18" x14ac:dyDescent="0.25">
      <c r="A73" s="96" t="str">
        <f>VLOOKUP(E73,'LISTADO ATM'!$A$2:$C$900,3,0)</f>
        <v>NORTE</v>
      </c>
      <c r="B73" s="117" t="s">
        <v>2550</v>
      </c>
      <c r="C73" s="97">
        <v>44256.723124999997</v>
      </c>
      <c r="D73" s="96" t="s">
        <v>2190</v>
      </c>
      <c r="E73" s="110">
        <v>937</v>
      </c>
      <c r="F73" s="96" t="str">
        <f>VLOOKUP(E73,VIP!$A$2:$O11639,2,0)</f>
        <v>DRBR937</v>
      </c>
      <c r="G73" s="96" t="str">
        <f>VLOOKUP(E73,'LISTADO ATM'!$A$2:$B$899,2,0)</f>
        <v xml:space="preserve">ATM Autobanco Oficina La Vega II </v>
      </c>
      <c r="H73" s="96" t="str">
        <f>VLOOKUP(E73,VIP!$A$2:$O16560,7,FALSE)</f>
        <v>Si</v>
      </c>
      <c r="I73" s="96" t="str">
        <f>VLOOKUP(E73,VIP!$A$2:$O8525,8,FALSE)</f>
        <v>Si</v>
      </c>
      <c r="J73" s="96" t="str">
        <f>VLOOKUP(E73,VIP!$A$2:$O8475,8,FALSE)</f>
        <v>Si</v>
      </c>
      <c r="K73" s="96" t="str">
        <f>VLOOKUP(E73,VIP!$A$2:$O12049,6,0)</f>
        <v>NO</v>
      </c>
      <c r="L73" s="98" t="s">
        <v>2228</v>
      </c>
      <c r="M73" s="101" t="s">
        <v>2617</v>
      </c>
      <c r="N73" s="100" t="s">
        <v>2476</v>
      </c>
      <c r="O73" s="96" t="s">
        <v>2497</v>
      </c>
      <c r="P73" s="101"/>
      <c r="Q73" s="132">
        <v>44257.456423611111</v>
      </c>
    </row>
    <row r="74" spans="1:17" s="102" customFormat="1" ht="18" x14ac:dyDescent="0.25">
      <c r="A74" s="96" t="str">
        <f>VLOOKUP(E74,'LISTADO ATM'!$A$2:$C$900,3,0)</f>
        <v>SUR</v>
      </c>
      <c r="B74" s="117" t="s">
        <v>2549</v>
      </c>
      <c r="C74" s="97">
        <v>44256.73128472222</v>
      </c>
      <c r="D74" s="96" t="s">
        <v>2472</v>
      </c>
      <c r="E74" s="110">
        <v>873</v>
      </c>
      <c r="F74" s="96" t="str">
        <f>VLOOKUP(E74,VIP!$A$2:$O11638,2,0)</f>
        <v>DRBR873</v>
      </c>
      <c r="G74" s="96" t="str">
        <f>VLOOKUP(E74,'LISTADO ATM'!$A$2:$B$899,2,0)</f>
        <v xml:space="preserve">ATM Centro de Caja San Cristóbal II </v>
      </c>
      <c r="H74" s="96" t="str">
        <f>VLOOKUP(E74,VIP!$A$2:$O16559,7,FALSE)</f>
        <v>Si</v>
      </c>
      <c r="I74" s="96" t="str">
        <f>VLOOKUP(E74,VIP!$A$2:$O8524,8,FALSE)</f>
        <v>Si</v>
      </c>
      <c r="J74" s="96" t="str">
        <f>VLOOKUP(E74,VIP!$A$2:$O8474,8,FALSE)</f>
        <v>Si</v>
      </c>
      <c r="K74" s="96" t="str">
        <f>VLOOKUP(E74,VIP!$A$2:$O12048,6,0)</f>
        <v>SI</v>
      </c>
      <c r="L74" s="98" t="s">
        <v>2430</v>
      </c>
      <c r="M74" s="99" t="s">
        <v>2469</v>
      </c>
      <c r="N74" s="100" t="s">
        <v>2476</v>
      </c>
      <c r="O74" s="96" t="s">
        <v>2477</v>
      </c>
      <c r="P74" s="101"/>
      <c r="Q74" s="99" t="s">
        <v>2430</v>
      </c>
    </row>
    <row r="75" spans="1:17" s="102" customFormat="1" ht="18" x14ac:dyDescent="0.25">
      <c r="A75" s="96" t="str">
        <f>VLOOKUP(E75,'LISTADO ATM'!$A$2:$C$900,3,0)</f>
        <v>DISTRITO NACIONAL</v>
      </c>
      <c r="B75" s="117" t="s">
        <v>2548</v>
      </c>
      <c r="C75" s="97">
        <v>44256.736006944448</v>
      </c>
      <c r="D75" s="96" t="s">
        <v>2472</v>
      </c>
      <c r="E75" s="110">
        <v>719</v>
      </c>
      <c r="F75" s="96" t="str">
        <f>VLOOKUP(E75,VIP!$A$2:$O11637,2,0)</f>
        <v>DRBR419</v>
      </c>
      <c r="G75" s="96" t="str">
        <f>VLOOKUP(E75,'LISTADO ATM'!$A$2:$B$899,2,0)</f>
        <v xml:space="preserve">ATM Ayuntamiento Municipal San Luís </v>
      </c>
      <c r="H75" s="96" t="str">
        <f>VLOOKUP(E75,VIP!$A$2:$O16558,7,FALSE)</f>
        <v>Si</v>
      </c>
      <c r="I75" s="96" t="str">
        <f>VLOOKUP(E75,VIP!$A$2:$O8523,8,FALSE)</f>
        <v>Si</v>
      </c>
      <c r="J75" s="96" t="str">
        <f>VLOOKUP(E75,VIP!$A$2:$O8473,8,FALSE)</f>
        <v>Si</v>
      </c>
      <c r="K75" s="96" t="str">
        <f>VLOOKUP(E75,VIP!$A$2:$O12047,6,0)</f>
        <v>NO</v>
      </c>
      <c r="L75" s="98" t="s">
        <v>2462</v>
      </c>
      <c r="M75" s="99" t="s">
        <v>2469</v>
      </c>
      <c r="N75" s="100" t="s">
        <v>2476</v>
      </c>
      <c r="O75" s="96" t="s">
        <v>2477</v>
      </c>
      <c r="P75" s="101"/>
      <c r="Q75" s="99" t="s">
        <v>2462</v>
      </c>
    </row>
    <row r="76" spans="1:17" s="102" customFormat="1" ht="18" x14ac:dyDescent="0.25">
      <c r="A76" s="96" t="str">
        <f>VLOOKUP(E76,'LISTADO ATM'!$A$2:$C$900,3,0)</f>
        <v>NORTE</v>
      </c>
      <c r="B76" s="117" t="s">
        <v>2547</v>
      </c>
      <c r="C76" s="97">
        <v>44256.738761574074</v>
      </c>
      <c r="D76" s="96" t="s">
        <v>2487</v>
      </c>
      <c r="E76" s="110">
        <v>157</v>
      </c>
      <c r="F76" s="96" t="str">
        <f>VLOOKUP(E76,VIP!$A$2:$O11636,2,0)</f>
        <v>DRBR157</v>
      </c>
      <c r="G76" s="96" t="str">
        <f>VLOOKUP(E76,'LISTADO ATM'!$A$2:$B$899,2,0)</f>
        <v xml:space="preserve">ATM Oficina Samaná </v>
      </c>
      <c r="H76" s="96" t="str">
        <f>VLOOKUP(E76,VIP!$A$2:$O16557,7,FALSE)</f>
        <v>Si</v>
      </c>
      <c r="I76" s="96" t="str">
        <f>VLOOKUP(E76,VIP!$A$2:$O8522,8,FALSE)</f>
        <v>Si</v>
      </c>
      <c r="J76" s="96" t="str">
        <f>VLOOKUP(E76,VIP!$A$2:$O8472,8,FALSE)</f>
        <v>Si</v>
      </c>
      <c r="K76" s="96" t="str">
        <f>VLOOKUP(E76,VIP!$A$2:$O12046,6,0)</f>
        <v>SI</v>
      </c>
      <c r="L76" s="98" t="s">
        <v>2430</v>
      </c>
      <c r="M76" s="101" t="s">
        <v>2617</v>
      </c>
      <c r="N76" s="100" t="s">
        <v>2476</v>
      </c>
      <c r="O76" s="96" t="s">
        <v>2490</v>
      </c>
      <c r="P76" s="101"/>
      <c r="Q76" s="132">
        <v>44257.457812499997</v>
      </c>
    </row>
    <row r="77" spans="1:17" s="102" customFormat="1" ht="18" x14ac:dyDescent="0.25">
      <c r="A77" s="96" t="str">
        <f>VLOOKUP(E77,'LISTADO ATM'!$A$2:$C$900,3,0)</f>
        <v>DISTRITO NACIONAL</v>
      </c>
      <c r="B77" s="117" t="s">
        <v>2546</v>
      </c>
      <c r="C77" s="97">
        <v>44256.741018518522</v>
      </c>
      <c r="D77" s="96" t="s">
        <v>2472</v>
      </c>
      <c r="E77" s="110">
        <v>54</v>
      </c>
      <c r="F77" s="96" t="str">
        <f>VLOOKUP(E77,VIP!$A$2:$O11635,2,0)</f>
        <v>DRBR054</v>
      </c>
      <c r="G77" s="96" t="str">
        <f>VLOOKUP(E77,'LISTADO ATM'!$A$2:$B$899,2,0)</f>
        <v xml:space="preserve">ATM Autoservicio Galería 360 </v>
      </c>
      <c r="H77" s="96" t="str">
        <f>VLOOKUP(E77,VIP!$A$2:$O16556,7,FALSE)</f>
        <v>Si</v>
      </c>
      <c r="I77" s="96" t="str">
        <f>VLOOKUP(E77,VIP!$A$2:$O8521,8,FALSE)</f>
        <v>Si</v>
      </c>
      <c r="J77" s="96" t="str">
        <f>VLOOKUP(E77,VIP!$A$2:$O8471,8,FALSE)</f>
        <v>Si</v>
      </c>
      <c r="K77" s="96" t="str">
        <f>VLOOKUP(E77,VIP!$A$2:$O12045,6,0)</f>
        <v>NO</v>
      </c>
      <c r="L77" s="98" t="s">
        <v>2430</v>
      </c>
      <c r="M77" s="99" t="s">
        <v>2469</v>
      </c>
      <c r="N77" s="100" t="s">
        <v>2476</v>
      </c>
      <c r="O77" s="96" t="s">
        <v>2477</v>
      </c>
      <c r="P77" s="101"/>
      <c r="Q77" s="99" t="s">
        <v>2430</v>
      </c>
    </row>
    <row r="78" spans="1:17" s="102" customFormat="1" ht="18" x14ac:dyDescent="0.25">
      <c r="A78" s="96" t="str">
        <f>VLOOKUP(E78,'LISTADO ATM'!$A$2:$C$900,3,0)</f>
        <v>DISTRITO NACIONAL</v>
      </c>
      <c r="B78" s="117" t="s">
        <v>2545</v>
      </c>
      <c r="C78" s="97">
        <v>44256.744814814818</v>
      </c>
      <c r="D78" s="96" t="s">
        <v>2472</v>
      </c>
      <c r="E78" s="110">
        <v>793</v>
      </c>
      <c r="F78" s="96" t="str">
        <f>VLOOKUP(E78,VIP!$A$2:$O11633,2,0)</f>
        <v>DRBR793</v>
      </c>
      <c r="G78" s="96" t="str">
        <f>VLOOKUP(E78,'LISTADO ATM'!$A$2:$B$899,2,0)</f>
        <v xml:space="preserve">ATM Centro de Caja Agora Mall </v>
      </c>
      <c r="H78" s="96" t="str">
        <f>VLOOKUP(E78,VIP!$A$2:$O16554,7,FALSE)</f>
        <v>Si</v>
      </c>
      <c r="I78" s="96" t="str">
        <f>VLOOKUP(E78,VIP!$A$2:$O8519,8,FALSE)</f>
        <v>Si</v>
      </c>
      <c r="J78" s="96" t="str">
        <f>VLOOKUP(E78,VIP!$A$2:$O8469,8,FALSE)</f>
        <v>Si</v>
      </c>
      <c r="K78" s="96" t="str">
        <f>VLOOKUP(E78,VIP!$A$2:$O12043,6,0)</f>
        <v>NO</v>
      </c>
      <c r="L78" s="98" t="s">
        <v>2430</v>
      </c>
      <c r="M78" s="99" t="s">
        <v>2469</v>
      </c>
      <c r="N78" s="100" t="s">
        <v>2476</v>
      </c>
      <c r="O78" s="96" t="s">
        <v>2477</v>
      </c>
      <c r="P78" s="101"/>
      <c r="Q78" s="99" t="s">
        <v>2430</v>
      </c>
    </row>
    <row r="79" spans="1:17" s="102" customFormat="1" ht="18" x14ac:dyDescent="0.25">
      <c r="A79" s="96" t="str">
        <f>VLOOKUP(E79,'LISTADO ATM'!$A$2:$C$900,3,0)</f>
        <v>ESTE</v>
      </c>
      <c r="B79" s="117" t="s">
        <v>2544</v>
      </c>
      <c r="C79" s="97">
        <v>44256.746631944443</v>
      </c>
      <c r="D79" s="96" t="s">
        <v>2487</v>
      </c>
      <c r="E79" s="110">
        <v>945</v>
      </c>
      <c r="F79" s="96" t="str">
        <f>VLOOKUP(E79,VIP!$A$2:$O11632,2,0)</f>
        <v>DRBR945</v>
      </c>
      <c r="G79" s="96" t="str">
        <f>VLOOKUP(E79,'LISTADO ATM'!$A$2:$B$899,2,0)</f>
        <v xml:space="preserve">ATM UNP El Valle (Hato Mayor) </v>
      </c>
      <c r="H79" s="96" t="str">
        <f>VLOOKUP(E79,VIP!$A$2:$O16553,7,FALSE)</f>
        <v>Si</v>
      </c>
      <c r="I79" s="96" t="str">
        <f>VLOOKUP(E79,VIP!$A$2:$O8518,8,FALSE)</f>
        <v>Si</v>
      </c>
      <c r="J79" s="96" t="str">
        <f>VLOOKUP(E79,VIP!$A$2:$O8468,8,FALSE)</f>
        <v>Si</v>
      </c>
      <c r="K79" s="96" t="str">
        <f>VLOOKUP(E79,VIP!$A$2:$O12042,6,0)</f>
        <v>NO</v>
      </c>
      <c r="L79" s="98" t="s">
        <v>2462</v>
      </c>
      <c r="M79" s="99" t="s">
        <v>2469</v>
      </c>
      <c r="N79" s="100" t="s">
        <v>2476</v>
      </c>
      <c r="O79" s="96" t="s">
        <v>2490</v>
      </c>
      <c r="P79" s="101"/>
      <c r="Q79" s="99" t="s">
        <v>2462</v>
      </c>
    </row>
    <row r="80" spans="1:17" s="102" customFormat="1" ht="18" x14ac:dyDescent="0.25">
      <c r="A80" s="96" t="str">
        <f>VLOOKUP(E80,'LISTADO ATM'!$A$2:$C$900,3,0)</f>
        <v>DISTRITO NACIONAL</v>
      </c>
      <c r="B80" s="117" t="s">
        <v>2543</v>
      </c>
      <c r="C80" s="97">
        <v>44256.747824074075</v>
      </c>
      <c r="D80" s="96" t="s">
        <v>2189</v>
      </c>
      <c r="E80" s="110">
        <v>485</v>
      </c>
      <c r="F80" s="96" t="str">
        <f>VLOOKUP(E80,VIP!$A$2:$O11630,2,0)</f>
        <v>DRBR485</v>
      </c>
      <c r="G80" s="96" t="str">
        <f>VLOOKUP(E80,'LISTADO ATM'!$A$2:$B$899,2,0)</f>
        <v xml:space="preserve">ATM CEDIMAT </v>
      </c>
      <c r="H80" s="96" t="str">
        <f>VLOOKUP(E80,VIP!$A$2:$O16551,7,FALSE)</f>
        <v>Si</v>
      </c>
      <c r="I80" s="96" t="str">
        <f>VLOOKUP(E80,VIP!$A$2:$O8516,8,FALSE)</f>
        <v>Si</v>
      </c>
      <c r="J80" s="96" t="str">
        <f>VLOOKUP(E80,VIP!$A$2:$O8466,8,FALSE)</f>
        <v>Si</v>
      </c>
      <c r="K80" s="96" t="str">
        <f>VLOOKUP(E80,VIP!$A$2:$O12040,6,0)</f>
        <v>NO</v>
      </c>
      <c r="L80" s="98" t="s">
        <v>2228</v>
      </c>
      <c r="M80" s="99" t="s">
        <v>2469</v>
      </c>
      <c r="N80" s="100" t="s">
        <v>2476</v>
      </c>
      <c r="O80" s="96" t="s">
        <v>2478</v>
      </c>
      <c r="P80" s="101"/>
      <c r="Q80" s="99" t="s">
        <v>2228</v>
      </c>
    </row>
    <row r="81" spans="1:17" s="102" customFormat="1" ht="18" x14ac:dyDescent="0.25">
      <c r="A81" s="96" t="str">
        <f>VLOOKUP(E81,'LISTADO ATM'!$A$2:$C$900,3,0)</f>
        <v>SUR</v>
      </c>
      <c r="B81" s="117" t="s">
        <v>2542</v>
      </c>
      <c r="C81" s="97">
        <v>44256.749131944445</v>
      </c>
      <c r="D81" s="96" t="s">
        <v>2487</v>
      </c>
      <c r="E81" s="110">
        <v>750</v>
      </c>
      <c r="F81" s="96" t="str">
        <f>VLOOKUP(E81,VIP!$A$2:$O11629,2,0)</f>
        <v>DRBR265</v>
      </c>
      <c r="G81" s="96" t="str">
        <f>VLOOKUP(E81,'LISTADO ATM'!$A$2:$B$899,2,0)</f>
        <v xml:space="preserve">ATM UNP Duvergé </v>
      </c>
      <c r="H81" s="96" t="str">
        <f>VLOOKUP(E81,VIP!$A$2:$O16550,7,FALSE)</f>
        <v>Si</v>
      </c>
      <c r="I81" s="96" t="str">
        <f>VLOOKUP(E81,VIP!$A$2:$O8515,8,FALSE)</f>
        <v>Si</v>
      </c>
      <c r="J81" s="96" t="str">
        <f>VLOOKUP(E81,VIP!$A$2:$O8465,8,FALSE)</f>
        <v>Si</v>
      </c>
      <c r="K81" s="96" t="str">
        <f>VLOOKUP(E81,VIP!$A$2:$O12039,6,0)</f>
        <v>SI</v>
      </c>
      <c r="L81" s="98" t="s">
        <v>2430</v>
      </c>
      <c r="M81" s="99" t="s">
        <v>2469</v>
      </c>
      <c r="N81" s="100" t="s">
        <v>2476</v>
      </c>
      <c r="O81" s="96" t="s">
        <v>2490</v>
      </c>
      <c r="P81" s="101"/>
      <c r="Q81" s="99" t="s">
        <v>2430</v>
      </c>
    </row>
    <row r="82" spans="1:17" s="102" customFormat="1" ht="18" x14ac:dyDescent="0.25">
      <c r="A82" s="96" t="str">
        <f>VLOOKUP(E82,'LISTADO ATM'!$A$2:$C$900,3,0)</f>
        <v>SUR</v>
      </c>
      <c r="B82" s="117" t="s">
        <v>2541</v>
      </c>
      <c r="C82" s="97">
        <v>44256.751701388886</v>
      </c>
      <c r="D82" s="96" t="s">
        <v>2487</v>
      </c>
      <c r="E82" s="110">
        <v>984</v>
      </c>
      <c r="F82" s="96" t="str">
        <f>VLOOKUP(E82,VIP!$A$2:$O11628,2,0)</f>
        <v>DRBR984</v>
      </c>
      <c r="G82" s="96" t="str">
        <f>VLOOKUP(E82,'LISTADO ATM'!$A$2:$B$899,2,0)</f>
        <v xml:space="preserve">ATM Oficina Neiba II </v>
      </c>
      <c r="H82" s="96" t="str">
        <f>VLOOKUP(E82,VIP!$A$2:$O16549,7,FALSE)</f>
        <v>Si</v>
      </c>
      <c r="I82" s="96" t="str">
        <f>VLOOKUP(E82,VIP!$A$2:$O8514,8,FALSE)</f>
        <v>Si</v>
      </c>
      <c r="J82" s="96" t="str">
        <f>VLOOKUP(E82,VIP!$A$2:$O8464,8,FALSE)</f>
        <v>Si</v>
      </c>
      <c r="K82" s="96" t="str">
        <f>VLOOKUP(E82,VIP!$A$2:$O12038,6,0)</f>
        <v>NO</v>
      </c>
      <c r="L82" s="98" t="s">
        <v>2430</v>
      </c>
      <c r="M82" s="99" t="s">
        <v>2469</v>
      </c>
      <c r="N82" s="100" t="s">
        <v>2476</v>
      </c>
      <c r="O82" s="96" t="s">
        <v>2490</v>
      </c>
      <c r="P82" s="101"/>
      <c r="Q82" s="99" t="s">
        <v>2430</v>
      </c>
    </row>
    <row r="83" spans="1:17" s="102" customFormat="1" ht="18" x14ac:dyDescent="0.25">
      <c r="A83" s="96" t="str">
        <f>VLOOKUP(E83,'LISTADO ATM'!$A$2:$C$900,3,0)</f>
        <v>NORTE</v>
      </c>
      <c r="B83" s="117" t="s">
        <v>2540</v>
      </c>
      <c r="C83" s="97">
        <v>44256.753263888888</v>
      </c>
      <c r="D83" s="96" t="s">
        <v>2487</v>
      </c>
      <c r="E83" s="110">
        <v>396</v>
      </c>
      <c r="F83" s="96" t="str">
        <f>VLOOKUP(E83,VIP!$A$2:$O11627,2,0)</f>
        <v>DRBR396</v>
      </c>
      <c r="G83" s="96" t="str">
        <f>VLOOKUP(E83,'LISTADO ATM'!$A$2:$B$899,2,0)</f>
        <v xml:space="preserve">ATM Oficina Plaza Ulloa (La Fuente) </v>
      </c>
      <c r="H83" s="96" t="str">
        <f>VLOOKUP(E83,VIP!$A$2:$O16548,7,FALSE)</f>
        <v>Si</v>
      </c>
      <c r="I83" s="96" t="str">
        <f>VLOOKUP(E83,VIP!$A$2:$O8513,8,FALSE)</f>
        <v>Si</v>
      </c>
      <c r="J83" s="96" t="str">
        <f>VLOOKUP(E83,VIP!$A$2:$O8463,8,FALSE)</f>
        <v>Si</v>
      </c>
      <c r="K83" s="96" t="str">
        <f>VLOOKUP(E83,VIP!$A$2:$O12037,6,0)</f>
        <v>NO</v>
      </c>
      <c r="L83" s="98" t="s">
        <v>2430</v>
      </c>
      <c r="M83" s="99" t="s">
        <v>2469</v>
      </c>
      <c r="N83" s="100" t="s">
        <v>2476</v>
      </c>
      <c r="O83" s="96" t="s">
        <v>2490</v>
      </c>
      <c r="P83" s="101"/>
      <c r="Q83" s="99" t="s">
        <v>2430</v>
      </c>
    </row>
    <row r="84" spans="1:17" s="102" customFormat="1" ht="18" x14ac:dyDescent="0.25">
      <c r="A84" s="96" t="str">
        <f>VLOOKUP(E84,'LISTADO ATM'!$A$2:$C$900,3,0)</f>
        <v>DISTRITO NACIONAL</v>
      </c>
      <c r="B84" s="117" t="s">
        <v>2539</v>
      </c>
      <c r="C84" s="97">
        <v>44256.758113425924</v>
      </c>
      <c r="D84" s="96" t="s">
        <v>2189</v>
      </c>
      <c r="E84" s="110">
        <v>648</v>
      </c>
      <c r="F84" s="96" t="str">
        <f>VLOOKUP(E84,VIP!$A$2:$O11626,2,0)</f>
        <v>DRBR190</v>
      </c>
      <c r="G84" s="96" t="str">
        <f>VLOOKUP(E84,'LISTADO ATM'!$A$2:$B$899,2,0)</f>
        <v xml:space="preserve">ATM Hermandad de Pensionados </v>
      </c>
      <c r="H84" s="96" t="str">
        <f>VLOOKUP(E84,VIP!$A$2:$O16547,7,FALSE)</f>
        <v>Si</v>
      </c>
      <c r="I84" s="96" t="str">
        <f>VLOOKUP(E84,VIP!$A$2:$O8512,8,FALSE)</f>
        <v>No</v>
      </c>
      <c r="J84" s="96" t="str">
        <f>VLOOKUP(E84,VIP!$A$2:$O8462,8,FALSE)</f>
        <v>No</v>
      </c>
      <c r="K84" s="96" t="str">
        <f>VLOOKUP(E84,VIP!$A$2:$O12036,6,0)</f>
        <v>NO</v>
      </c>
      <c r="L84" s="98" t="s">
        <v>2496</v>
      </c>
      <c r="M84" s="101" t="s">
        <v>2617</v>
      </c>
      <c r="N84" s="100" t="s">
        <v>2476</v>
      </c>
      <c r="O84" s="96" t="s">
        <v>2478</v>
      </c>
      <c r="P84" s="101"/>
      <c r="Q84" s="132">
        <v>44230.597222222219</v>
      </c>
    </row>
    <row r="85" spans="1:17" s="102" customFormat="1" ht="18" x14ac:dyDescent="0.25">
      <c r="A85" s="96" t="str">
        <f>VLOOKUP(E85,'LISTADO ATM'!$A$2:$C$900,3,0)</f>
        <v>ESTE</v>
      </c>
      <c r="B85" s="117" t="s">
        <v>2538</v>
      </c>
      <c r="C85" s="97">
        <v>44256.763136574074</v>
      </c>
      <c r="D85" s="96" t="s">
        <v>2189</v>
      </c>
      <c r="E85" s="110">
        <v>78</v>
      </c>
      <c r="F85" s="96" t="str">
        <f>VLOOKUP(E85,VIP!$A$2:$O11625,2,0)</f>
        <v>DRBR078</v>
      </c>
      <c r="G85" s="96" t="str">
        <f>VLOOKUP(E85,'LISTADO ATM'!$A$2:$B$899,2,0)</f>
        <v xml:space="preserve">ATM Hotel Nickelodeon II ( Punta Cana) </v>
      </c>
      <c r="H85" s="96" t="str">
        <f>VLOOKUP(E85,VIP!$A$2:$O16546,7,FALSE)</f>
        <v>Si</v>
      </c>
      <c r="I85" s="96" t="str">
        <f>VLOOKUP(E85,VIP!$A$2:$O8511,8,FALSE)</f>
        <v>Si</v>
      </c>
      <c r="J85" s="96" t="str">
        <f>VLOOKUP(E85,VIP!$A$2:$O8461,8,FALSE)</f>
        <v>Si</v>
      </c>
      <c r="K85" s="96" t="str">
        <f>VLOOKUP(E85,VIP!$A$2:$O12035,6,0)</f>
        <v/>
      </c>
      <c r="L85" s="98" t="s">
        <v>2496</v>
      </c>
      <c r="M85" s="101" t="s">
        <v>2617</v>
      </c>
      <c r="N85" s="100" t="s">
        <v>2476</v>
      </c>
      <c r="O85" s="96" t="s">
        <v>2478</v>
      </c>
      <c r="P85" s="101"/>
      <c r="Q85" s="132">
        <v>44230.597222222219</v>
      </c>
    </row>
    <row r="86" spans="1:17" s="102" customFormat="1" ht="18" x14ac:dyDescent="0.25">
      <c r="A86" s="96" t="str">
        <f>VLOOKUP(E86,'LISTADO ATM'!$A$2:$C$900,3,0)</f>
        <v>NORTE</v>
      </c>
      <c r="B86" s="117" t="s">
        <v>2537</v>
      </c>
      <c r="C86" s="97">
        <v>44256.782430555555</v>
      </c>
      <c r="D86" s="96" t="s">
        <v>2487</v>
      </c>
      <c r="E86" s="110">
        <v>413</v>
      </c>
      <c r="F86" s="96" t="str">
        <f>VLOOKUP(E86,VIP!$A$2:$O11624,2,0)</f>
        <v>DRBR413</v>
      </c>
      <c r="G86" s="96" t="str">
        <f>VLOOKUP(E86,'LISTADO ATM'!$A$2:$B$899,2,0)</f>
        <v xml:space="preserve">ATM UNP Las Galeras Samaná </v>
      </c>
      <c r="H86" s="96" t="str">
        <f>VLOOKUP(E86,VIP!$A$2:$O16545,7,FALSE)</f>
        <v>Si</v>
      </c>
      <c r="I86" s="96" t="str">
        <f>VLOOKUP(E86,VIP!$A$2:$O8510,8,FALSE)</f>
        <v>Si</v>
      </c>
      <c r="J86" s="96" t="str">
        <f>VLOOKUP(E86,VIP!$A$2:$O8460,8,FALSE)</f>
        <v>Si</v>
      </c>
      <c r="K86" s="96" t="str">
        <f>VLOOKUP(E86,VIP!$A$2:$O12034,6,0)</f>
        <v>NO</v>
      </c>
      <c r="L86" s="98" t="s">
        <v>2462</v>
      </c>
      <c r="M86" s="101" t="s">
        <v>2617</v>
      </c>
      <c r="N86" s="100" t="s">
        <v>2476</v>
      </c>
      <c r="O86" s="96" t="s">
        <v>2490</v>
      </c>
      <c r="P86" s="101"/>
      <c r="Q86" s="132">
        <v>44230.597222222219</v>
      </c>
    </row>
    <row r="87" spans="1:17" s="102" customFormat="1" ht="18" x14ac:dyDescent="0.25">
      <c r="A87" s="96" t="str">
        <f>VLOOKUP(E87,'LISTADO ATM'!$A$2:$C$900,3,0)</f>
        <v>NORTE</v>
      </c>
      <c r="B87" s="117" t="s">
        <v>2536</v>
      </c>
      <c r="C87" s="97">
        <v>44256.784351851849</v>
      </c>
      <c r="D87" s="96" t="s">
        <v>2502</v>
      </c>
      <c r="E87" s="110">
        <v>987</v>
      </c>
      <c r="F87" s="96" t="str">
        <f>VLOOKUP(E87,VIP!$A$2:$O11623,2,0)</f>
        <v>DRBR987</v>
      </c>
      <c r="G87" s="96" t="str">
        <f>VLOOKUP(E87,'LISTADO ATM'!$A$2:$B$899,2,0)</f>
        <v xml:space="preserve">ATM S/M Jumbo (Moca) </v>
      </c>
      <c r="H87" s="96" t="str">
        <f>VLOOKUP(E87,VIP!$A$2:$O16544,7,FALSE)</f>
        <v>Si</v>
      </c>
      <c r="I87" s="96" t="str">
        <f>VLOOKUP(E87,VIP!$A$2:$O8509,8,FALSE)</f>
        <v>Si</v>
      </c>
      <c r="J87" s="96" t="str">
        <f>VLOOKUP(E87,VIP!$A$2:$O8459,8,FALSE)</f>
        <v>Si</v>
      </c>
      <c r="K87" s="96" t="str">
        <f>VLOOKUP(E87,VIP!$A$2:$O12033,6,0)</f>
        <v>NO</v>
      </c>
      <c r="L87" s="98" t="s">
        <v>2462</v>
      </c>
      <c r="M87" s="101" t="s">
        <v>2617</v>
      </c>
      <c r="N87" s="100" t="s">
        <v>2476</v>
      </c>
      <c r="O87" s="96" t="s">
        <v>2503</v>
      </c>
      <c r="P87" s="101"/>
      <c r="Q87" s="132">
        <v>44257.46197916667</v>
      </c>
    </row>
    <row r="88" spans="1:17" s="102" customFormat="1" ht="18" x14ac:dyDescent="0.25">
      <c r="A88" s="96" t="str">
        <f>VLOOKUP(E88,'LISTADO ATM'!$A$2:$C$900,3,0)</f>
        <v>SUR</v>
      </c>
      <c r="B88" s="117" t="s">
        <v>2535</v>
      </c>
      <c r="C88" s="97">
        <v>44256.786898148152</v>
      </c>
      <c r="D88" s="96" t="s">
        <v>2487</v>
      </c>
      <c r="E88" s="110">
        <v>252</v>
      </c>
      <c r="F88" s="96" t="str">
        <f>VLOOKUP(E88,VIP!$A$2:$O11622,2,0)</f>
        <v>DRBR252</v>
      </c>
      <c r="G88" s="96" t="str">
        <f>VLOOKUP(E88,'LISTADO ATM'!$A$2:$B$899,2,0)</f>
        <v xml:space="preserve">ATM Banco Agrícola (Barahona) </v>
      </c>
      <c r="H88" s="96" t="str">
        <f>VLOOKUP(E88,VIP!$A$2:$O16543,7,FALSE)</f>
        <v>Si</v>
      </c>
      <c r="I88" s="96" t="str">
        <f>VLOOKUP(E88,VIP!$A$2:$O8508,8,FALSE)</f>
        <v>Si</v>
      </c>
      <c r="J88" s="96" t="str">
        <f>VLOOKUP(E88,VIP!$A$2:$O8458,8,FALSE)</f>
        <v>Si</v>
      </c>
      <c r="K88" s="96" t="str">
        <f>VLOOKUP(E88,VIP!$A$2:$O12032,6,0)</f>
        <v>NO</v>
      </c>
      <c r="L88" s="98" t="s">
        <v>2430</v>
      </c>
      <c r="M88" s="99" t="s">
        <v>2469</v>
      </c>
      <c r="N88" s="100" t="s">
        <v>2476</v>
      </c>
      <c r="O88" s="96" t="s">
        <v>2490</v>
      </c>
      <c r="P88" s="101"/>
      <c r="Q88" s="99" t="s">
        <v>2430</v>
      </c>
    </row>
    <row r="89" spans="1:17" s="102" customFormat="1" ht="18" x14ac:dyDescent="0.25">
      <c r="A89" s="96" t="str">
        <f>VLOOKUP(E89,'LISTADO ATM'!$A$2:$C$900,3,0)</f>
        <v>NORTE</v>
      </c>
      <c r="B89" s="117" t="s">
        <v>2534</v>
      </c>
      <c r="C89" s="97">
        <v>44256.790081018517</v>
      </c>
      <c r="D89" s="96" t="s">
        <v>2487</v>
      </c>
      <c r="E89" s="110">
        <v>638</v>
      </c>
      <c r="F89" s="96" t="str">
        <f>VLOOKUP(E89,VIP!$A$2:$O11621,2,0)</f>
        <v>DRBR638</v>
      </c>
      <c r="G89" s="96" t="str">
        <f>VLOOKUP(E89,'LISTADO ATM'!$A$2:$B$899,2,0)</f>
        <v xml:space="preserve">ATM S/M Yoma </v>
      </c>
      <c r="H89" s="96" t="str">
        <f>VLOOKUP(E89,VIP!$A$2:$O16542,7,FALSE)</f>
        <v>Si</v>
      </c>
      <c r="I89" s="96" t="str">
        <f>VLOOKUP(E89,VIP!$A$2:$O8507,8,FALSE)</f>
        <v>Si</v>
      </c>
      <c r="J89" s="96" t="str">
        <f>VLOOKUP(E89,VIP!$A$2:$O8457,8,FALSE)</f>
        <v>Si</v>
      </c>
      <c r="K89" s="96" t="str">
        <f>VLOOKUP(E89,VIP!$A$2:$O12031,6,0)</f>
        <v>NO</v>
      </c>
      <c r="L89" s="98" t="s">
        <v>2462</v>
      </c>
      <c r="M89" s="101" t="s">
        <v>2617</v>
      </c>
      <c r="N89" s="100" t="s">
        <v>2476</v>
      </c>
      <c r="O89" s="96" t="s">
        <v>2490</v>
      </c>
      <c r="P89" s="101"/>
      <c r="Q89" s="132">
        <v>44257.459201388891</v>
      </c>
    </row>
    <row r="90" spans="1:17" s="102" customFormat="1" ht="18" x14ac:dyDescent="0.25">
      <c r="A90" s="96" t="str">
        <f>VLOOKUP(E90,'LISTADO ATM'!$A$2:$C$900,3,0)</f>
        <v>SUR</v>
      </c>
      <c r="B90" s="117" t="s">
        <v>2582</v>
      </c>
      <c r="C90" s="97">
        <v>44256.807453703703</v>
      </c>
      <c r="D90" s="96" t="s">
        <v>2487</v>
      </c>
      <c r="E90" s="110">
        <v>880</v>
      </c>
      <c r="F90" s="96" t="str">
        <f>VLOOKUP(E90,VIP!$A$2:$O11501,2,0)</f>
        <v>DRBR880</v>
      </c>
      <c r="G90" s="96" t="str">
        <f>VLOOKUP(E90,'LISTADO ATM'!$A$2:$B$899,2,0)</f>
        <v xml:space="preserve">ATM Autoservicio Barahona II </v>
      </c>
      <c r="H90" s="96" t="str">
        <f>VLOOKUP(E90,VIP!$A$2:$O16422,7,FALSE)</f>
        <v>Si</v>
      </c>
      <c r="I90" s="96" t="str">
        <f>VLOOKUP(E90,VIP!$A$2:$O8387,8,FALSE)</f>
        <v>Si</v>
      </c>
      <c r="J90" s="96" t="str">
        <f>VLOOKUP(E90,VIP!$A$2:$O8337,8,FALSE)</f>
        <v>Si</v>
      </c>
      <c r="K90" s="96" t="str">
        <f>VLOOKUP(E90,VIP!$A$2:$O11911,6,0)</f>
        <v>SI</v>
      </c>
      <c r="L90" s="98" t="s">
        <v>2430</v>
      </c>
      <c r="M90" s="101" t="s">
        <v>2617</v>
      </c>
      <c r="N90" s="100" t="s">
        <v>2476</v>
      </c>
      <c r="O90" s="96" t="s">
        <v>2490</v>
      </c>
      <c r="P90" s="101"/>
      <c r="Q90" s="132">
        <v>44257.459201388891</v>
      </c>
    </row>
    <row r="91" spans="1:17" s="102" customFormat="1" ht="18" x14ac:dyDescent="0.25">
      <c r="A91" s="96" t="str">
        <f>VLOOKUP(E91,'LISTADO ATM'!$A$2:$C$900,3,0)</f>
        <v>SUR</v>
      </c>
      <c r="B91" s="117" t="s">
        <v>2581</v>
      </c>
      <c r="C91" s="97">
        <v>44256.811388888891</v>
      </c>
      <c r="D91" s="96" t="s">
        <v>2472</v>
      </c>
      <c r="E91" s="110">
        <v>995</v>
      </c>
      <c r="F91" s="96" t="str">
        <f>VLOOKUP(E91,VIP!$A$2:$O11500,2,0)</f>
        <v>DRBR545</v>
      </c>
      <c r="G91" s="96" t="str">
        <f>VLOOKUP(E91,'LISTADO ATM'!$A$2:$B$899,2,0)</f>
        <v xml:space="preserve">ATM Oficina San Cristobal III (Lobby) </v>
      </c>
      <c r="H91" s="96" t="str">
        <f>VLOOKUP(E91,VIP!$A$2:$O16421,7,FALSE)</f>
        <v>Si</v>
      </c>
      <c r="I91" s="96" t="str">
        <f>VLOOKUP(E91,VIP!$A$2:$O8386,8,FALSE)</f>
        <v>No</v>
      </c>
      <c r="J91" s="96" t="str">
        <f>VLOOKUP(E91,VIP!$A$2:$O8336,8,FALSE)</f>
        <v>No</v>
      </c>
      <c r="K91" s="96" t="str">
        <f>VLOOKUP(E91,VIP!$A$2:$O11910,6,0)</f>
        <v>NO</v>
      </c>
      <c r="L91" s="98" t="s">
        <v>2430</v>
      </c>
      <c r="M91" s="99" t="s">
        <v>2469</v>
      </c>
      <c r="N91" s="100" t="s">
        <v>2476</v>
      </c>
      <c r="O91" s="96" t="s">
        <v>2477</v>
      </c>
      <c r="P91" s="101"/>
      <c r="Q91" s="99" t="s">
        <v>2430</v>
      </c>
    </row>
    <row r="92" spans="1:17" s="102" customFormat="1" ht="18" x14ac:dyDescent="0.25">
      <c r="A92" s="96" t="str">
        <f>VLOOKUP(E92,'LISTADO ATM'!$A$2:$C$900,3,0)</f>
        <v>SUR</v>
      </c>
      <c r="B92" s="117" t="s">
        <v>2580</v>
      </c>
      <c r="C92" s="97">
        <v>44256.834606481483</v>
      </c>
      <c r="D92" s="96" t="s">
        <v>2487</v>
      </c>
      <c r="E92" s="110">
        <v>780</v>
      </c>
      <c r="F92" s="96" t="str">
        <f>VLOOKUP(E92,VIP!$A$2:$O11499,2,0)</f>
        <v>DRBR041</v>
      </c>
      <c r="G92" s="96" t="str">
        <f>VLOOKUP(E92,'LISTADO ATM'!$A$2:$B$899,2,0)</f>
        <v xml:space="preserve">ATM Oficina Barahona I </v>
      </c>
      <c r="H92" s="96" t="str">
        <f>VLOOKUP(E92,VIP!$A$2:$O16420,7,FALSE)</f>
        <v>Si</v>
      </c>
      <c r="I92" s="96" t="str">
        <f>VLOOKUP(E92,VIP!$A$2:$O8385,8,FALSE)</f>
        <v>Si</v>
      </c>
      <c r="J92" s="96" t="str">
        <f>VLOOKUP(E92,VIP!$A$2:$O8335,8,FALSE)</f>
        <v>Si</v>
      </c>
      <c r="K92" s="96" t="str">
        <f>VLOOKUP(E92,VIP!$A$2:$O11909,6,0)</f>
        <v>SI</v>
      </c>
      <c r="L92" s="98" t="s">
        <v>2430</v>
      </c>
      <c r="M92" s="101" t="s">
        <v>2617</v>
      </c>
      <c r="N92" s="100" t="s">
        <v>2476</v>
      </c>
      <c r="O92" s="96" t="s">
        <v>2490</v>
      </c>
      <c r="P92" s="101"/>
      <c r="Q92" s="132">
        <v>44257.463368055556</v>
      </c>
    </row>
    <row r="93" spans="1:17" s="102" customFormat="1" ht="18" x14ac:dyDescent="0.25">
      <c r="A93" s="96" t="str">
        <f>VLOOKUP(E93,'LISTADO ATM'!$A$2:$C$900,3,0)</f>
        <v>DISTRITO NACIONAL</v>
      </c>
      <c r="B93" s="117" t="s">
        <v>2579</v>
      </c>
      <c r="C93" s="97">
        <v>44256.867430555554</v>
      </c>
      <c r="D93" s="96" t="s">
        <v>2472</v>
      </c>
      <c r="E93" s="110">
        <v>461</v>
      </c>
      <c r="F93" s="96" t="str">
        <f>VLOOKUP(E93,VIP!$A$2:$O11498,2,0)</f>
        <v>DRBR461</v>
      </c>
      <c r="G93" s="96" t="str">
        <f>VLOOKUP(E93,'LISTADO ATM'!$A$2:$B$899,2,0)</f>
        <v xml:space="preserve">ATM Autobanco Sarasota I </v>
      </c>
      <c r="H93" s="96" t="str">
        <f>VLOOKUP(E93,VIP!$A$2:$O16419,7,FALSE)</f>
        <v>Si</v>
      </c>
      <c r="I93" s="96" t="str">
        <f>VLOOKUP(E93,VIP!$A$2:$O8384,8,FALSE)</f>
        <v>Si</v>
      </c>
      <c r="J93" s="96" t="str">
        <f>VLOOKUP(E93,VIP!$A$2:$O8334,8,FALSE)</f>
        <v>Si</v>
      </c>
      <c r="K93" s="96" t="str">
        <f>VLOOKUP(E93,VIP!$A$2:$O11908,6,0)</f>
        <v>SI</v>
      </c>
      <c r="L93" s="98" t="s">
        <v>2430</v>
      </c>
      <c r="M93" s="99" t="s">
        <v>2469</v>
      </c>
      <c r="N93" s="100" t="s">
        <v>2476</v>
      </c>
      <c r="O93" s="96" t="s">
        <v>2477</v>
      </c>
      <c r="P93" s="101"/>
      <c r="Q93" s="99" t="s">
        <v>2430</v>
      </c>
    </row>
    <row r="94" spans="1:17" s="102" customFormat="1" ht="18" x14ac:dyDescent="0.25">
      <c r="A94" s="96" t="str">
        <f>VLOOKUP(E94,'LISTADO ATM'!$A$2:$C$900,3,0)</f>
        <v>DISTRITO NACIONAL</v>
      </c>
      <c r="B94" s="117" t="s">
        <v>2578</v>
      </c>
      <c r="C94" s="97">
        <v>44256.887476851851</v>
      </c>
      <c r="D94" s="96" t="s">
        <v>2472</v>
      </c>
      <c r="E94" s="110">
        <v>896</v>
      </c>
      <c r="F94" s="96" t="str">
        <f>VLOOKUP(E94,VIP!$A$2:$O11496,2,0)</f>
        <v>DRBR896</v>
      </c>
      <c r="G94" s="96" t="str">
        <f>VLOOKUP(E94,'LISTADO ATM'!$A$2:$B$899,2,0)</f>
        <v xml:space="preserve">ATM Campamento Militar 16 de Agosto I </v>
      </c>
      <c r="H94" s="96" t="str">
        <f>VLOOKUP(E94,VIP!$A$2:$O16417,7,FALSE)</f>
        <v>Si</v>
      </c>
      <c r="I94" s="96" t="str">
        <f>VLOOKUP(E94,VIP!$A$2:$O8382,8,FALSE)</f>
        <v>Si</v>
      </c>
      <c r="J94" s="96" t="str">
        <f>VLOOKUP(E94,VIP!$A$2:$O8332,8,FALSE)</f>
        <v>Si</v>
      </c>
      <c r="K94" s="96" t="str">
        <f>VLOOKUP(E94,VIP!$A$2:$O11906,6,0)</f>
        <v>NO</v>
      </c>
      <c r="L94" s="98" t="s">
        <v>2430</v>
      </c>
      <c r="M94" s="99" t="s">
        <v>2469</v>
      </c>
      <c r="N94" s="100" t="s">
        <v>2476</v>
      </c>
      <c r="O94" s="96" t="s">
        <v>2477</v>
      </c>
      <c r="P94" s="101"/>
      <c r="Q94" s="99" t="s">
        <v>2430</v>
      </c>
    </row>
    <row r="95" spans="1:17" s="102" customFormat="1" ht="18" x14ac:dyDescent="0.25">
      <c r="A95" s="96" t="str">
        <f>VLOOKUP(E95,'LISTADO ATM'!$A$2:$C$900,3,0)</f>
        <v>DISTRITO NACIONAL</v>
      </c>
      <c r="B95" s="117" t="s">
        <v>2603</v>
      </c>
      <c r="C95" s="97">
        <v>44257.024444444447</v>
      </c>
      <c r="D95" s="96" t="s">
        <v>2472</v>
      </c>
      <c r="E95" s="110">
        <v>688</v>
      </c>
      <c r="F95" s="96" t="str">
        <f>VLOOKUP(E95,VIP!$A$2:$O11522,2,0)</f>
        <v>DRBR688</v>
      </c>
      <c r="G95" s="96" t="str">
        <f>VLOOKUP(E95,'LISTADO ATM'!$A$2:$B$899,2,0)</f>
        <v>ATM Innova Centro Ave. Kennedy</v>
      </c>
      <c r="H95" s="96" t="str">
        <f>VLOOKUP(E95,VIP!$A$2:$O16443,7,FALSE)</f>
        <v>Si</v>
      </c>
      <c r="I95" s="96" t="str">
        <f>VLOOKUP(E95,VIP!$A$2:$O8408,8,FALSE)</f>
        <v>Si</v>
      </c>
      <c r="J95" s="96" t="str">
        <f>VLOOKUP(E95,VIP!$A$2:$O8358,8,FALSE)</f>
        <v>Si</v>
      </c>
      <c r="K95" s="96" t="str">
        <f>VLOOKUP(E95,VIP!$A$2:$O11932,6,0)</f>
        <v>NO</v>
      </c>
      <c r="L95" s="98" t="s">
        <v>2462</v>
      </c>
      <c r="M95" s="99" t="s">
        <v>2469</v>
      </c>
      <c r="N95" s="100" t="s">
        <v>2476</v>
      </c>
      <c r="O95" s="96" t="s">
        <v>2477</v>
      </c>
      <c r="P95" s="101"/>
      <c r="Q95" s="99" t="s">
        <v>2462</v>
      </c>
    </row>
    <row r="96" spans="1:17" ht="18" x14ac:dyDescent="0.25">
      <c r="A96" s="96" t="str">
        <f>VLOOKUP(E96,'LISTADO ATM'!$A$2:$C$900,3,0)</f>
        <v>NORTE</v>
      </c>
      <c r="B96" s="117" t="s">
        <v>2602</v>
      </c>
      <c r="C96" s="97">
        <v>44257.032557870371</v>
      </c>
      <c r="D96" s="96" t="s">
        <v>2487</v>
      </c>
      <c r="E96" s="110">
        <v>944</v>
      </c>
      <c r="F96" s="96" t="str">
        <f>VLOOKUP(E96,VIP!$A$2:$O11521,2,0)</f>
        <v>DRBR944</v>
      </c>
      <c r="G96" s="96" t="str">
        <f>VLOOKUP(E96,'LISTADO ATM'!$A$2:$B$899,2,0)</f>
        <v xml:space="preserve">ATM UNP Mao </v>
      </c>
      <c r="H96" s="96" t="str">
        <f>VLOOKUP(E96,VIP!$A$2:$O16442,7,FALSE)</f>
        <v>Si</v>
      </c>
      <c r="I96" s="96" t="str">
        <f>VLOOKUP(E96,VIP!$A$2:$O8407,8,FALSE)</f>
        <v>Si</v>
      </c>
      <c r="J96" s="96" t="str">
        <f>VLOOKUP(E96,VIP!$A$2:$O8357,8,FALSE)</f>
        <v>Si</v>
      </c>
      <c r="K96" s="96" t="str">
        <f>VLOOKUP(E96,VIP!$A$2:$O11931,6,0)</f>
        <v>NO</v>
      </c>
      <c r="L96" s="98" t="s">
        <v>2430</v>
      </c>
      <c r="M96" s="99" t="s">
        <v>2469</v>
      </c>
      <c r="N96" s="100" t="s">
        <v>2476</v>
      </c>
      <c r="O96" s="96" t="s">
        <v>2490</v>
      </c>
      <c r="P96" s="101"/>
      <c r="Q96" s="99" t="s">
        <v>2430</v>
      </c>
    </row>
    <row r="97" spans="1:17" ht="18" x14ac:dyDescent="0.25">
      <c r="A97" s="96" t="str">
        <f>VLOOKUP(E97,'LISTADO ATM'!$A$2:$C$900,3,0)</f>
        <v>ESTE</v>
      </c>
      <c r="B97" s="117" t="s">
        <v>2601</v>
      </c>
      <c r="C97" s="97">
        <v>44257.035462962966</v>
      </c>
      <c r="D97" s="96" t="s">
        <v>2472</v>
      </c>
      <c r="E97" s="110">
        <v>293</v>
      </c>
      <c r="F97" s="96" t="str">
        <f>VLOOKUP(E97,VIP!$A$2:$O11520,2,0)</f>
        <v>DRBR293</v>
      </c>
      <c r="G97" s="96" t="str">
        <f>VLOOKUP(E97,'LISTADO ATM'!$A$2:$B$899,2,0)</f>
        <v xml:space="preserve">ATM S/M Nueva Visión (San Pedro) </v>
      </c>
      <c r="H97" s="96" t="str">
        <f>VLOOKUP(E97,VIP!$A$2:$O16441,7,FALSE)</f>
        <v>Si</v>
      </c>
      <c r="I97" s="96" t="str">
        <f>VLOOKUP(E97,VIP!$A$2:$O8406,8,FALSE)</f>
        <v>Si</v>
      </c>
      <c r="J97" s="96" t="str">
        <f>VLOOKUP(E97,VIP!$A$2:$O8356,8,FALSE)</f>
        <v>Si</v>
      </c>
      <c r="K97" s="96" t="str">
        <f>VLOOKUP(E97,VIP!$A$2:$O11930,6,0)</f>
        <v>NO</v>
      </c>
      <c r="L97" s="98" t="s">
        <v>2462</v>
      </c>
      <c r="M97" s="101" t="s">
        <v>2617</v>
      </c>
      <c r="N97" s="100" t="s">
        <v>2476</v>
      </c>
      <c r="O97" s="96" t="s">
        <v>2477</v>
      </c>
      <c r="P97" s="101"/>
      <c r="Q97" s="132">
        <v>44230.597222222219</v>
      </c>
    </row>
    <row r="98" spans="1:17" ht="18" x14ac:dyDescent="0.25">
      <c r="A98" s="96" t="str">
        <f>VLOOKUP(E98,'LISTADO ATM'!$A$2:$C$900,3,0)</f>
        <v>DISTRITO NACIONAL</v>
      </c>
      <c r="B98" s="117" t="s">
        <v>2600</v>
      </c>
      <c r="C98" s="97">
        <v>44257.039849537039</v>
      </c>
      <c r="D98" s="96" t="s">
        <v>2472</v>
      </c>
      <c r="E98" s="110">
        <v>676</v>
      </c>
      <c r="F98" s="96" t="str">
        <f>VLOOKUP(E98,VIP!$A$2:$O11519,2,0)</f>
        <v>DRBR676</v>
      </c>
      <c r="G98" s="96" t="str">
        <f>VLOOKUP(E98,'LISTADO ATM'!$A$2:$B$899,2,0)</f>
        <v>ATM S/M Bravo Colina Del Oeste</v>
      </c>
      <c r="H98" s="96" t="str">
        <f>VLOOKUP(E98,VIP!$A$2:$O16440,7,FALSE)</f>
        <v>Si</v>
      </c>
      <c r="I98" s="96" t="str">
        <f>VLOOKUP(E98,VIP!$A$2:$O8405,8,FALSE)</f>
        <v>Si</v>
      </c>
      <c r="J98" s="96" t="str">
        <f>VLOOKUP(E98,VIP!$A$2:$O8355,8,FALSE)</f>
        <v>Si</v>
      </c>
      <c r="K98" s="96" t="str">
        <f>VLOOKUP(E98,VIP!$A$2:$O11929,6,0)</f>
        <v>NO</v>
      </c>
      <c r="L98" s="98" t="s">
        <v>2430</v>
      </c>
      <c r="M98" s="99" t="s">
        <v>2469</v>
      </c>
      <c r="N98" s="100" t="s">
        <v>2476</v>
      </c>
      <c r="O98" s="96" t="s">
        <v>2477</v>
      </c>
      <c r="P98" s="101"/>
      <c r="Q98" s="99" t="s">
        <v>2430</v>
      </c>
    </row>
    <row r="99" spans="1:17" ht="18" x14ac:dyDescent="0.25">
      <c r="A99" s="96" t="str">
        <f>VLOOKUP(E99,'LISTADO ATM'!$A$2:$C$900,3,0)</f>
        <v>SUR</v>
      </c>
      <c r="B99" s="117" t="s">
        <v>2599</v>
      </c>
      <c r="C99" s="97">
        <v>44257.045104166667</v>
      </c>
      <c r="D99" s="96" t="s">
        <v>2472</v>
      </c>
      <c r="E99" s="110">
        <v>182</v>
      </c>
      <c r="F99" s="96" t="str">
        <f>VLOOKUP(E99,VIP!$A$2:$O11518,2,0)</f>
        <v>DRBR182</v>
      </c>
      <c r="G99" s="96" t="str">
        <f>VLOOKUP(E99,'LISTADO ATM'!$A$2:$B$899,2,0)</f>
        <v xml:space="preserve">ATM Barahona Comb </v>
      </c>
      <c r="H99" s="96" t="str">
        <f>VLOOKUP(E99,VIP!$A$2:$O16439,7,FALSE)</f>
        <v>Si</v>
      </c>
      <c r="I99" s="96" t="str">
        <f>VLOOKUP(E99,VIP!$A$2:$O8404,8,FALSE)</f>
        <v>Si</v>
      </c>
      <c r="J99" s="96" t="str">
        <f>VLOOKUP(E99,VIP!$A$2:$O8354,8,FALSE)</f>
        <v>Si</v>
      </c>
      <c r="K99" s="96" t="str">
        <f>VLOOKUP(E99,VIP!$A$2:$O11928,6,0)</f>
        <v>NO</v>
      </c>
      <c r="L99" s="98" t="s">
        <v>2430</v>
      </c>
      <c r="M99" s="101" t="s">
        <v>2617</v>
      </c>
      <c r="N99" s="100" t="s">
        <v>2476</v>
      </c>
      <c r="O99" s="96" t="s">
        <v>2477</v>
      </c>
      <c r="P99" s="101"/>
      <c r="Q99" s="132">
        <v>44257.46197916667</v>
      </c>
    </row>
    <row r="100" spans="1:17" ht="18" x14ac:dyDescent="0.25">
      <c r="A100" s="96" t="str">
        <f>VLOOKUP(E100,'LISTADO ATM'!$A$2:$C$900,3,0)</f>
        <v>DISTRITO NACIONAL</v>
      </c>
      <c r="B100" s="117" t="s">
        <v>2598</v>
      </c>
      <c r="C100" s="97">
        <v>44257.046597222223</v>
      </c>
      <c r="D100" s="96" t="s">
        <v>2472</v>
      </c>
      <c r="E100" s="110">
        <v>235</v>
      </c>
      <c r="F100" s="96" t="str">
        <f>VLOOKUP(E100,VIP!$A$2:$O11517,2,0)</f>
        <v>DRBR235</v>
      </c>
      <c r="G100" s="96" t="str">
        <f>VLOOKUP(E100,'LISTADO ATM'!$A$2:$B$899,2,0)</f>
        <v xml:space="preserve">ATM Oficina Multicentro La Sirena San Isidro </v>
      </c>
      <c r="H100" s="96" t="str">
        <f>VLOOKUP(E100,VIP!$A$2:$O16438,7,FALSE)</f>
        <v>Si</v>
      </c>
      <c r="I100" s="96" t="str">
        <f>VLOOKUP(E100,VIP!$A$2:$O8403,8,FALSE)</f>
        <v>Si</v>
      </c>
      <c r="J100" s="96" t="str">
        <f>VLOOKUP(E100,VIP!$A$2:$O8353,8,FALSE)</f>
        <v>Si</v>
      </c>
      <c r="K100" s="96" t="str">
        <f>VLOOKUP(E100,VIP!$A$2:$O11927,6,0)</f>
        <v>SI</v>
      </c>
      <c r="L100" s="98" t="s">
        <v>2430</v>
      </c>
      <c r="M100" s="99" t="s">
        <v>2469</v>
      </c>
      <c r="N100" s="100" t="s">
        <v>2476</v>
      </c>
      <c r="O100" s="96" t="s">
        <v>2477</v>
      </c>
      <c r="P100" s="101"/>
      <c r="Q100" s="99" t="s">
        <v>2430</v>
      </c>
    </row>
    <row r="101" spans="1:17" ht="18" x14ac:dyDescent="0.25">
      <c r="A101" s="96" t="str">
        <f>VLOOKUP(E101,'LISTADO ATM'!$A$2:$C$900,3,0)</f>
        <v>DISTRITO NACIONAL</v>
      </c>
      <c r="B101" s="117" t="s">
        <v>2597</v>
      </c>
      <c r="C101" s="97">
        <v>44257.049224537041</v>
      </c>
      <c r="D101" s="96" t="s">
        <v>2472</v>
      </c>
      <c r="E101" s="110">
        <v>369</v>
      </c>
      <c r="F101" s="96" t="e">
        <f>VLOOKUP(E101,VIP!$A$2:$O11516,2,0)</f>
        <v>#N/A</v>
      </c>
      <c r="G101" s="96" t="str">
        <f>VLOOKUP(E101,'LISTADO ATM'!$A$2:$B$899,2,0)</f>
        <v>ATM Plaza Lama Aut. Duarte</v>
      </c>
      <c r="H101" s="96" t="e">
        <f>VLOOKUP(E101,VIP!$A$2:$O16437,7,FALSE)</f>
        <v>#N/A</v>
      </c>
      <c r="I101" s="96" t="e">
        <f>VLOOKUP(E101,VIP!$A$2:$O8402,8,FALSE)</f>
        <v>#N/A</v>
      </c>
      <c r="J101" s="96" t="e">
        <f>VLOOKUP(E101,VIP!$A$2:$O8352,8,FALSE)</f>
        <v>#N/A</v>
      </c>
      <c r="K101" s="96" t="e">
        <f>VLOOKUP(E101,VIP!$A$2:$O11926,6,0)</f>
        <v>#N/A</v>
      </c>
      <c r="L101" s="98" t="s">
        <v>2430</v>
      </c>
      <c r="M101" s="99" t="s">
        <v>2469</v>
      </c>
      <c r="N101" s="100" t="s">
        <v>2476</v>
      </c>
      <c r="O101" s="96" t="s">
        <v>2477</v>
      </c>
      <c r="P101" s="101"/>
      <c r="Q101" s="99" t="s">
        <v>2430</v>
      </c>
    </row>
    <row r="102" spans="1:17" ht="18" x14ac:dyDescent="0.25">
      <c r="A102" s="96" t="str">
        <f>VLOOKUP(E102,'LISTADO ATM'!$A$2:$C$900,3,0)</f>
        <v>NORTE</v>
      </c>
      <c r="B102" s="117" t="s">
        <v>2596</v>
      </c>
      <c r="C102" s="97">
        <v>44257.052627314813</v>
      </c>
      <c r="D102" s="96" t="s">
        <v>2502</v>
      </c>
      <c r="E102" s="110">
        <v>807</v>
      </c>
      <c r="F102" s="96" t="str">
        <f>VLOOKUP(E102,VIP!$A$2:$O11515,2,0)</f>
        <v>DRBR207</v>
      </c>
      <c r="G102" s="96" t="str">
        <f>VLOOKUP(E102,'LISTADO ATM'!$A$2:$B$899,2,0)</f>
        <v xml:space="preserve">ATM S/M Morel (Mao) </v>
      </c>
      <c r="H102" s="96" t="str">
        <f>VLOOKUP(E102,VIP!$A$2:$O16436,7,FALSE)</f>
        <v>Si</v>
      </c>
      <c r="I102" s="96" t="str">
        <f>VLOOKUP(E102,VIP!$A$2:$O8401,8,FALSE)</f>
        <v>Si</v>
      </c>
      <c r="J102" s="96" t="str">
        <f>VLOOKUP(E102,VIP!$A$2:$O8351,8,FALSE)</f>
        <v>Si</v>
      </c>
      <c r="K102" s="96" t="str">
        <f>VLOOKUP(E102,VIP!$A$2:$O11925,6,0)</f>
        <v>SI</v>
      </c>
      <c r="L102" s="98" t="s">
        <v>2430</v>
      </c>
      <c r="M102" s="99" t="s">
        <v>2469</v>
      </c>
      <c r="N102" s="100" t="s">
        <v>2476</v>
      </c>
      <c r="O102" s="96" t="s">
        <v>2503</v>
      </c>
      <c r="P102" s="101"/>
      <c r="Q102" s="99" t="s">
        <v>2430</v>
      </c>
    </row>
    <row r="103" spans="1:17" ht="18" x14ac:dyDescent="0.25">
      <c r="A103" s="96" t="str">
        <f>VLOOKUP(E103,'LISTADO ATM'!$A$2:$C$900,3,0)</f>
        <v>DISTRITO NACIONAL</v>
      </c>
      <c r="B103" s="117" t="s">
        <v>2595</v>
      </c>
      <c r="C103" s="97">
        <v>44257.055613425924</v>
      </c>
      <c r="D103" s="96" t="s">
        <v>2487</v>
      </c>
      <c r="E103" s="110">
        <v>930</v>
      </c>
      <c r="F103" s="96" t="str">
        <f>VLOOKUP(E103,VIP!$A$2:$O11514,2,0)</f>
        <v>DRBR930</v>
      </c>
      <c r="G103" s="96" t="str">
        <f>VLOOKUP(E103,'LISTADO ATM'!$A$2:$B$899,2,0)</f>
        <v>ATM Oficina Plaza Spring Center</v>
      </c>
      <c r="H103" s="96" t="str">
        <f>VLOOKUP(E103,VIP!$A$2:$O16435,7,FALSE)</f>
        <v>Si</v>
      </c>
      <c r="I103" s="96" t="str">
        <f>VLOOKUP(E103,VIP!$A$2:$O8400,8,FALSE)</f>
        <v>Si</v>
      </c>
      <c r="J103" s="96" t="str">
        <f>VLOOKUP(E103,VIP!$A$2:$O8350,8,FALSE)</f>
        <v>Si</v>
      </c>
      <c r="K103" s="96" t="str">
        <f>VLOOKUP(E103,VIP!$A$2:$O11924,6,0)</f>
        <v>NO</v>
      </c>
      <c r="L103" s="98" t="s">
        <v>2462</v>
      </c>
      <c r="M103" s="101" t="s">
        <v>2617</v>
      </c>
      <c r="N103" s="100" t="s">
        <v>2476</v>
      </c>
      <c r="O103" s="96" t="s">
        <v>2490</v>
      </c>
      <c r="P103" s="101"/>
      <c r="Q103" s="132">
        <v>44257.464756944442</v>
      </c>
    </row>
    <row r="104" spans="1:17" ht="18" x14ac:dyDescent="0.25">
      <c r="A104" s="96" t="str">
        <f>VLOOKUP(E104,'LISTADO ATM'!$A$2:$C$900,3,0)</f>
        <v>DISTRITO NACIONAL</v>
      </c>
      <c r="B104" s="117" t="s">
        <v>2594</v>
      </c>
      <c r="C104" s="97">
        <v>44257.058587962965</v>
      </c>
      <c r="D104" s="96" t="s">
        <v>2472</v>
      </c>
      <c r="E104" s="110">
        <v>425</v>
      </c>
      <c r="F104" s="96" t="str">
        <f>VLOOKUP(E104,VIP!$A$2:$O11513,2,0)</f>
        <v>DRBR425</v>
      </c>
      <c r="G104" s="96" t="str">
        <f>VLOOKUP(E104,'LISTADO ATM'!$A$2:$B$899,2,0)</f>
        <v xml:space="preserve">ATM UNP Jumbo Luperón II </v>
      </c>
      <c r="H104" s="96" t="str">
        <f>VLOOKUP(E104,VIP!$A$2:$O16434,7,FALSE)</f>
        <v>Si</v>
      </c>
      <c r="I104" s="96" t="str">
        <f>VLOOKUP(E104,VIP!$A$2:$O8399,8,FALSE)</f>
        <v>Si</v>
      </c>
      <c r="J104" s="96" t="str">
        <f>VLOOKUP(E104,VIP!$A$2:$O8349,8,FALSE)</f>
        <v>Si</v>
      </c>
      <c r="K104" s="96" t="str">
        <f>VLOOKUP(E104,VIP!$A$2:$O11923,6,0)</f>
        <v>NO</v>
      </c>
      <c r="L104" s="98" t="s">
        <v>2462</v>
      </c>
      <c r="M104" s="101" t="s">
        <v>2617</v>
      </c>
      <c r="N104" s="100" t="s">
        <v>2476</v>
      </c>
      <c r="O104" s="96" t="s">
        <v>2477</v>
      </c>
      <c r="P104" s="101"/>
      <c r="Q104" s="132">
        <v>44230.597222222219</v>
      </c>
    </row>
    <row r="105" spans="1:17" ht="18" x14ac:dyDescent="0.25">
      <c r="A105" s="96" t="str">
        <f>VLOOKUP(E105,'LISTADO ATM'!$A$2:$C$900,3,0)</f>
        <v>NORTE</v>
      </c>
      <c r="B105" s="117" t="s">
        <v>2593</v>
      </c>
      <c r="C105" s="97">
        <v>44257.063622685186</v>
      </c>
      <c r="D105" s="96" t="s">
        <v>2487</v>
      </c>
      <c r="E105" s="110">
        <v>511</v>
      </c>
      <c r="F105" s="96" t="str">
        <f>VLOOKUP(E105,VIP!$A$2:$O11512,2,0)</f>
        <v>DRBR511</v>
      </c>
      <c r="G105" s="96" t="str">
        <f>VLOOKUP(E105,'LISTADO ATM'!$A$2:$B$899,2,0)</f>
        <v xml:space="preserve">ATM UNP Río San Juan (Nagua) </v>
      </c>
      <c r="H105" s="96" t="str">
        <f>VLOOKUP(E105,VIP!$A$2:$O16433,7,FALSE)</f>
        <v>Si</v>
      </c>
      <c r="I105" s="96" t="str">
        <f>VLOOKUP(E105,VIP!$A$2:$O8398,8,FALSE)</f>
        <v>Si</v>
      </c>
      <c r="J105" s="96" t="str">
        <f>VLOOKUP(E105,VIP!$A$2:$O8348,8,FALSE)</f>
        <v>Si</v>
      </c>
      <c r="K105" s="96" t="str">
        <f>VLOOKUP(E105,VIP!$A$2:$O11922,6,0)</f>
        <v>NO</v>
      </c>
      <c r="L105" s="98" t="s">
        <v>2462</v>
      </c>
      <c r="M105" s="99" t="s">
        <v>2469</v>
      </c>
      <c r="N105" s="100" t="s">
        <v>2476</v>
      </c>
      <c r="O105" s="96" t="s">
        <v>2490</v>
      </c>
      <c r="P105" s="101"/>
      <c r="Q105" s="99" t="s">
        <v>2462</v>
      </c>
    </row>
    <row r="106" spans="1:17" ht="18" x14ac:dyDescent="0.25">
      <c r="A106" s="96" t="str">
        <f>VLOOKUP(E106,'LISTADO ATM'!$A$2:$C$900,3,0)</f>
        <v>DISTRITO NACIONAL</v>
      </c>
      <c r="B106" s="117" t="s">
        <v>2592</v>
      </c>
      <c r="C106" s="97">
        <v>44257.066087962965</v>
      </c>
      <c r="D106" s="96" t="s">
        <v>2472</v>
      </c>
      <c r="E106" s="110">
        <v>655</v>
      </c>
      <c r="F106" s="96" t="str">
        <f>VLOOKUP(E106,VIP!$A$2:$O11511,2,0)</f>
        <v>DRBR655</v>
      </c>
      <c r="G106" s="96" t="str">
        <f>VLOOKUP(E106,'LISTADO ATM'!$A$2:$B$899,2,0)</f>
        <v>ATM Farmacia Sandra</v>
      </c>
      <c r="H106" s="96" t="str">
        <f>VLOOKUP(E106,VIP!$A$2:$O16432,7,FALSE)</f>
        <v>Si</v>
      </c>
      <c r="I106" s="96" t="str">
        <f>VLOOKUP(E106,VIP!$A$2:$O8397,8,FALSE)</f>
        <v>Si</v>
      </c>
      <c r="J106" s="96" t="str">
        <f>VLOOKUP(E106,VIP!$A$2:$O8347,8,FALSE)</f>
        <v>Si</v>
      </c>
      <c r="K106" s="96" t="str">
        <f>VLOOKUP(E106,VIP!$A$2:$O11921,6,0)</f>
        <v>NO</v>
      </c>
      <c r="L106" s="98" t="s">
        <v>2430</v>
      </c>
      <c r="M106" s="99" t="s">
        <v>2469</v>
      </c>
      <c r="N106" s="100" t="s">
        <v>2476</v>
      </c>
      <c r="O106" s="96" t="s">
        <v>2477</v>
      </c>
      <c r="P106" s="101"/>
      <c r="Q106" s="99" t="s">
        <v>2430</v>
      </c>
    </row>
    <row r="107" spans="1:17" ht="18" x14ac:dyDescent="0.25">
      <c r="A107" s="96" t="str">
        <f>VLOOKUP(E107,'LISTADO ATM'!$A$2:$C$900,3,0)</f>
        <v>DISTRITO NACIONAL</v>
      </c>
      <c r="B107" s="117" t="s">
        <v>2591</v>
      </c>
      <c r="C107" s="97">
        <v>44257.068958333337</v>
      </c>
      <c r="D107" s="96" t="s">
        <v>2472</v>
      </c>
      <c r="E107" s="110">
        <v>671</v>
      </c>
      <c r="F107" s="96" t="str">
        <f>VLOOKUP(E107,VIP!$A$2:$O11510,2,0)</f>
        <v>DRBR671</v>
      </c>
      <c r="G107" s="96" t="str">
        <f>VLOOKUP(E107,'LISTADO ATM'!$A$2:$B$899,2,0)</f>
        <v>ATM Ayuntamiento Sto. Dgo. Norte</v>
      </c>
      <c r="H107" s="96" t="str">
        <f>VLOOKUP(E107,VIP!$A$2:$O16431,7,FALSE)</f>
        <v>Si</v>
      </c>
      <c r="I107" s="96" t="str">
        <f>VLOOKUP(E107,VIP!$A$2:$O8396,8,FALSE)</f>
        <v>Si</v>
      </c>
      <c r="J107" s="96" t="str">
        <f>VLOOKUP(E107,VIP!$A$2:$O8346,8,FALSE)</f>
        <v>Si</v>
      </c>
      <c r="K107" s="96" t="str">
        <f>VLOOKUP(E107,VIP!$A$2:$O11920,6,0)</f>
        <v>NO</v>
      </c>
      <c r="L107" s="98" t="s">
        <v>2430</v>
      </c>
      <c r="M107" s="99" t="s">
        <v>2469</v>
      </c>
      <c r="N107" s="100" t="s">
        <v>2476</v>
      </c>
      <c r="O107" s="96" t="s">
        <v>2477</v>
      </c>
      <c r="P107" s="101"/>
      <c r="Q107" s="99" t="s">
        <v>2430</v>
      </c>
    </row>
    <row r="108" spans="1:17" ht="18" x14ac:dyDescent="0.25">
      <c r="A108" s="96" t="str">
        <f>VLOOKUP(E108,'LISTADO ATM'!$A$2:$C$900,3,0)</f>
        <v>DISTRITO NACIONAL</v>
      </c>
      <c r="B108" s="117" t="s">
        <v>2590</v>
      </c>
      <c r="C108" s="97">
        <v>44257.070925925924</v>
      </c>
      <c r="D108" s="96" t="s">
        <v>2472</v>
      </c>
      <c r="E108" s="110">
        <v>785</v>
      </c>
      <c r="F108" s="96" t="str">
        <f>VLOOKUP(E108,VIP!$A$2:$O11509,2,0)</f>
        <v>DRBR785</v>
      </c>
      <c r="G108" s="96" t="str">
        <f>VLOOKUP(E108,'LISTADO ATM'!$A$2:$B$899,2,0)</f>
        <v xml:space="preserve">ATM S/M Nacional Máximo Gómez </v>
      </c>
      <c r="H108" s="96" t="str">
        <f>VLOOKUP(E108,VIP!$A$2:$O16430,7,FALSE)</f>
        <v>Si</v>
      </c>
      <c r="I108" s="96" t="str">
        <f>VLOOKUP(E108,VIP!$A$2:$O8395,8,FALSE)</f>
        <v>Si</v>
      </c>
      <c r="J108" s="96" t="str">
        <f>VLOOKUP(E108,VIP!$A$2:$O8345,8,FALSE)</f>
        <v>Si</v>
      </c>
      <c r="K108" s="96" t="str">
        <f>VLOOKUP(E108,VIP!$A$2:$O11919,6,0)</f>
        <v>NO</v>
      </c>
      <c r="L108" s="98" t="s">
        <v>2430</v>
      </c>
      <c r="M108" s="101" t="s">
        <v>2617</v>
      </c>
      <c r="N108" s="100" t="s">
        <v>2476</v>
      </c>
      <c r="O108" s="96" t="s">
        <v>2477</v>
      </c>
      <c r="P108" s="101"/>
      <c r="Q108" s="132">
        <v>44257.464756944442</v>
      </c>
    </row>
    <row r="109" spans="1:17" ht="18" x14ac:dyDescent="0.25">
      <c r="A109" s="96" t="str">
        <f>VLOOKUP(E109,'LISTADO ATM'!$A$2:$C$900,3,0)</f>
        <v>DISTRITO NACIONAL</v>
      </c>
      <c r="B109" s="117" t="s">
        <v>2589</v>
      </c>
      <c r="C109" s="97">
        <v>44257.072465277779</v>
      </c>
      <c r="D109" s="96" t="s">
        <v>2472</v>
      </c>
      <c r="E109" s="110">
        <v>801</v>
      </c>
      <c r="F109" s="96" t="str">
        <f>VLOOKUP(E109,VIP!$A$2:$O11508,2,0)</f>
        <v>DRBR801</v>
      </c>
      <c r="G109" s="96" t="str">
        <f>VLOOKUP(E109,'LISTADO ATM'!$A$2:$B$899,2,0)</f>
        <v xml:space="preserve">ATM Galería 360 Food Court </v>
      </c>
      <c r="H109" s="96" t="str">
        <f>VLOOKUP(E109,VIP!$A$2:$O16429,7,FALSE)</f>
        <v>Si</v>
      </c>
      <c r="I109" s="96" t="str">
        <f>VLOOKUP(E109,VIP!$A$2:$O8394,8,FALSE)</f>
        <v>Si</v>
      </c>
      <c r="J109" s="96" t="str">
        <f>VLOOKUP(E109,VIP!$A$2:$O8344,8,FALSE)</f>
        <v>Si</v>
      </c>
      <c r="K109" s="96" t="str">
        <f>VLOOKUP(E109,VIP!$A$2:$O11918,6,0)</f>
        <v>SI</v>
      </c>
      <c r="L109" s="98" t="s">
        <v>2462</v>
      </c>
      <c r="M109" s="101" t="s">
        <v>2617</v>
      </c>
      <c r="N109" s="100" t="s">
        <v>2476</v>
      </c>
      <c r="O109" s="96" t="s">
        <v>2477</v>
      </c>
      <c r="P109" s="101"/>
      <c r="Q109" s="132">
        <v>44257.46197916667</v>
      </c>
    </row>
    <row r="110" spans="1:17" ht="18" x14ac:dyDescent="0.25">
      <c r="A110" s="96" t="str">
        <f>VLOOKUP(E110,'LISTADO ATM'!$A$2:$C$900,3,0)</f>
        <v>NORTE</v>
      </c>
      <c r="B110" s="117" t="s">
        <v>2588</v>
      </c>
      <c r="C110" s="97">
        <v>44257.074803240743</v>
      </c>
      <c r="D110" s="96" t="s">
        <v>2502</v>
      </c>
      <c r="E110" s="110">
        <v>22</v>
      </c>
      <c r="F110" s="96" t="str">
        <f>VLOOKUP(E110,VIP!$A$2:$O11507,2,0)</f>
        <v>DRBR813</v>
      </c>
      <c r="G110" s="96" t="str">
        <f>VLOOKUP(E110,'LISTADO ATM'!$A$2:$B$899,2,0)</f>
        <v>ATM S/M Olimpico (Santiago)</v>
      </c>
      <c r="H110" s="96" t="str">
        <f>VLOOKUP(E110,VIP!$A$2:$O16428,7,FALSE)</f>
        <v>Si</v>
      </c>
      <c r="I110" s="96" t="str">
        <f>VLOOKUP(E110,VIP!$A$2:$O8393,8,FALSE)</f>
        <v>Si</v>
      </c>
      <c r="J110" s="96" t="str">
        <f>VLOOKUP(E110,VIP!$A$2:$O8343,8,FALSE)</f>
        <v>Si</v>
      </c>
      <c r="K110" s="96" t="str">
        <f>VLOOKUP(E110,VIP!$A$2:$O11917,6,0)</f>
        <v>NO</v>
      </c>
      <c r="L110" s="98" t="s">
        <v>2430</v>
      </c>
      <c r="M110" s="99" t="s">
        <v>2469</v>
      </c>
      <c r="N110" s="100" t="s">
        <v>2476</v>
      </c>
      <c r="O110" s="96" t="s">
        <v>2503</v>
      </c>
      <c r="P110" s="101"/>
      <c r="Q110" s="99" t="s">
        <v>2430</v>
      </c>
    </row>
    <row r="111" spans="1:17" ht="18" x14ac:dyDescent="0.25">
      <c r="A111" s="96" t="str">
        <f>VLOOKUP(E111,'LISTADO ATM'!$A$2:$C$900,3,0)</f>
        <v>DISTRITO NACIONAL</v>
      </c>
      <c r="B111" s="117" t="s">
        <v>2587</v>
      </c>
      <c r="C111" s="97">
        <v>44257.081006944441</v>
      </c>
      <c r="D111" s="96" t="s">
        <v>2472</v>
      </c>
      <c r="E111" s="110">
        <v>570</v>
      </c>
      <c r="F111" s="96" t="str">
        <f>VLOOKUP(E111,VIP!$A$2:$O11506,2,0)</f>
        <v>DRBR478</v>
      </c>
      <c r="G111" s="96" t="str">
        <f>VLOOKUP(E111,'LISTADO ATM'!$A$2:$B$899,2,0)</f>
        <v xml:space="preserve">ATM S/M Liverpool Villa Mella </v>
      </c>
      <c r="H111" s="96" t="str">
        <f>VLOOKUP(E111,VIP!$A$2:$O16427,7,FALSE)</f>
        <v>Si</v>
      </c>
      <c r="I111" s="96" t="str">
        <f>VLOOKUP(E111,VIP!$A$2:$O8392,8,FALSE)</f>
        <v>Si</v>
      </c>
      <c r="J111" s="96" t="str">
        <f>VLOOKUP(E111,VIP!$A$2:$O8342,8,FALSE)</f>
        <v>Si</v>
      </c>
      <c r="K111" s="96" t="str">
        <f>VLOOKUP(E111,VIP!$A$2:$O11916,6,0)</f>
        <v>NO</v>
      </c>
      <c r="L111" s="98" t="s">
        <v>2462</v>
      </c>
      <c r="M111" s="99" t="s">
        <v>2469</v>
      </c>
      <c r="N111" s="100" t="s">
        <v>2476</v>
      </c>
      <c r="O111" s="96" t="s">
        <v>2477</v>
      </c>
      <c r="P111" s="101"/>
      <c r="Q111" s="99" t="s">
        <v>2462</v>
      </c>
    </row>
    <row r="112" spans="1:17" ht="18" x14ac:dyDescent="0.25">
      <c r="A112" s="96" t="str">
        <f>VLOOKUP(E112,'LISTADO ATM'!$A$2:$C$900,3,0)</f>
        <v>NORTE</v>
      </c>
      <c r="B112" s="117" t="s">
        <v>2586</v>
      </c>
      <c r="C112" s="97">
        <v>44257.083726851852</v>
      </c>
      <c r="D112" s="96" t="s">
        <v>2487</v>
      </c>
      <c r="E112" s="110">
        <v>649</v>
      </c>
      <c r="F112" s="96" t="str">
        <f>VLOOKUP(E112,VIP!$A$2:$O11505,2,0)</f>
        <v>DRBR649</v>
      </c>
      <c r="G112" s="96" t="str">
        <f>VLOOKUP(E112,'LISTADO ATM'!$A$2:$B$899,2,0)</f>
        <v xml:space="preserve">ATM Oficina Galería 56 (San Francisco de Macorís) </v>
      </c>
      <c r="H112" s="96" t="str">
        <f>VLOOKUP(E112,VIP!$A$2:$O16426,7,FALSE)</f>
        <v>Si</v>
      </c>
      <c r="I112" s="96" t="str">
        <f>VLOOKUP(E112,VIP!$A$2:$O8391,8,FALSE)</f>
        <v>Si</v>
      </c>
      <c r="J112" s="96" t="str">
        <f>VLOOKUP(E112,VIP!$A$2:$O8341,8,FALSE)</f>
        <v>Si</v>
      </c>
      <c r="K112" s="96" t="str">
        <f>VLOOKUP(E112,VIP!$A$2:$O11915,6,0)</f>
        <v>SI</v>
      </c>
      <c r="L112" s="98" t="s">
        <v>2462</v>
      </c>
      <c r="M112" s="99" t="s">
        <v>2469</v>
      </c>
      <c r="N112" s="100" t="s">
        <v>2476</v>
      </c>
      <c r="O112" s="96" t="s">
        <v>2490</v>
      </c>
      <c r="P112" s="101"/>
      <c r="Q112" s="99" t="s">
        <v>2462</v>
      </c>
    </row>
    <row r="113" spans="1:17" ht="18" x14ac:dyDescent="0.25">
      <c r="A113" s="96" t="str">
        <f>VLOOKUP(E113,'LISTADO ATM'!$A$2:$C$900,3,0)</f>
        <v>DISTRITO NACIONAL</v>
      </c>
      <c r="B113" s="117" t="s">
        <v>2585</v>
      </c>
      <c r="C113" s="97">
        <v>44257.091331018521</v>
      </c>
      <c r="D113" s="96" t="s">
        <v>2472</v>
      </c>
      <c r="E113" s="110">
        <v>884</v>
      </c>
      <c r="F113" s="96" t="str">
        <f>VLOOKUP(E113,VIP!$A$2:$O11504,2,0)</f>
        <v>DRBR884</v>
      </c>
      <c r="G113" s="96" t="str">
        <f>VLOOKUP(E113,'LISTADO ATM'!$A$2:$B$899,2,0)</f>
        <v xml:space="preserve">ATM UNP Olé Sabana Perdida </v>
      </c>
      <c r="H113" s="96" t="str">
        <f>VLOOKUP(E113,VIP!$A$2:$O16425,7,FALSE)</f>
        <v>Si</v>
      </c>
      <c r="I113" s="96" t="str">
        <f>VLOOKUP(E113,VIP!$A$2:$O8390,8,FALSE)</f>
        <v>Si</v>
      </c>
      <c r="J113" s="96" t="str">
        <f>VLOOKUP(E113,VIP!$A$2:$O8340,8,FALSE)</f>
        <v>Si</v>
      </c>
      <c r="K113" s="96" t="str">
        <f>VLOOKUP(E113,VIP!$A$2:$O11914,6,0)</f>
        <v>NO</v>
      </c>
      <c r="L113" s="98" t="s">
        <v>2430</v>
      </c>
      <c r="M113" s="99" t="s">
        <v>2469</v>
      </c>
      <c r="N113" s="100" t="s">
        <v>2476</v>
      </c>
      <c r="O113" s="96" t="s">
        <v>2477</v>
      </c>
      <c r="P113" s="101"/>
      <c r="Q113" s="99" t="s">
        <v>2430</v>
      </c>
    </row>
    <row r="114" spans="1:17" ht="18" x14ac:dyDescent="0.25">
      <c r="A114" s="96" t="str">
        <f>VLOOKUP(E114,'LISTADO ATM'!$A$2:$C$900,3,0)</f>
        <v>DISTRITO NACIONAL</v>
      </c>
      <c r="B114" s="117" t="s">
        <v>2584</v>
      </c>
      <c r="C114" s="97">
        <v>44257.096608796295</v>
      </c>
      <c r="D114" s="96" t="s">
        <v>2472</v>
      </c>
      <c r="E114" s="110">
        <v>816</v>
      </c>
      <c r="F114" s="96" t="str">
        <f>VLOOKUP(E114,VIP!$A$2:$O11503,2,0)</f>
        <v>DRBR816</v>
      </c>
      <c r="G114" s="96" t="str">
        <f>VLOOKUP(E114,'LISTADO ATM'!$A$2:$B$899,2,0)</f>
        <v xml:space="preserve">ATM Oficina Pedro Brand </v>
      </c>
      <c r="H114" s="96" t="str">
        <f>VLOOKUP(E114,VIP!$A$2:$O16424,7,FALSE)</f>
        <v>Si</v>
      </c>
      <c r="I114" s="96" t="str">
        <f>VLOOKUP(E114,VIP!$A$2:$O8389,8,FALSE)</f>
        <v>Si</v>
      </c>
      <c r="J114" s="96" t="str">
        <f>VLOOKUP(E114,VIP!$A$2:$O8339,8,FALSE)</f>
        <v>Si</v>
      </c>
      <c r="K114" s="96" t="str">
        <f>VLOOKUP(E114,VIP!$A$2:$O11913,6,0)</f>
        <v>NO</v>
      </c>
      <c r="L114" s="98" t="s">
        <v>2462</v>
      </c>
      <c r="M114" s="99" t="s">
        <v>2469</v>
      </c>
      <c r="N114" s="100" t="s">
        <v>2476</v>
      </c>
      <c r="O114" s="96" t="s">
        <v>2477</v>
      </c>
      <c r="P114" s="101"/>
      <c r="Q114" s="99" t="s">
        <v>2462</v>
      </c>
    </row>
    <row r="115" spans="1:17" ht="18" x14ac:dyDescent="0.25">
      <c r="A115" s="96" t="str">
        <f>VLOOKUP(E115,'LISTADO ATM'!$A$2:$C$900,3,0)</f>
        <v>NORTE</v>
      </c>
      <c r="B115" s="117">
        <v>335807945</v>
      </c>
      <c r="C115" s="97">
        <v>44257.173611111109</v>
      </c>
      <c r="D115" s="96" t="s">
        <v>2472</v>
      </c>
      <c r="E115" s="110">
        <v>775</v>
      </c>
      <c r="F115" s="96" t="str">
        <f>VLOOKUP(E115,VIP!$A$2:$O11509,2,0)</f>
        <v>DRBR450</v>
      </c>
      <c r="G115" s="96" t="str">
        <f>VLOOKUP(E115,'LISTADO ATM'!$A$2:$B$899,2,0)</f>
        <v xml:space="preserve">ATM S/M Lilo (Montecristi) </v>
      </c>
      <c r="H115" s="96" t="str">
        <f>VLOOKUP(E115,VIP!$A$2:$O16430,7,FALSE)</f>
        <v>Si</v>
      </c>
      <c r="I115" s="96" t="str">
        <f>VLOOKUP(E115,VIP!$A$2:$O8395,8,FALSE)</f>
        <v>Si</v>
      </c>
      <c r="J115" s="96" t="str">
        <f>VLOOKUP(E115,VIP!$A$2:$O8345,8,FALSE)</f>
        <v>Si</v>
      </c>
      <c r="K115" s="96" t="str">
        <f>VLOOKUP(E115,VIP!$A$2:$O11919,6,0)</f>
        <v>NO</v>
      </c>
      <c r="L115" s="98" t="s">
        <v>2430</v>
      </c>
      <c r="M115" s="99" t="s">
        <v>2469</v>
      </c>
      <c r="N115" s="100" t="s">
        <v>2476</v>
      </c>
      <c r="O115" s="96" t="s">
        <v>2503</v>
      </c>
      <c r="P115" s="101"/>
      <c r="Q115" s="99" t="s">
        <v>2430</v>
      </c>
    </row>
    <row r="116" spans="1:17" ht="18" x14ac:dyDescent="0.25">
      <c r="A116" s="96" t="str">
        <f>VLOOKUP(E116,'LISTADO ATM'!$A$2:$C$900,3,0)</f>
        <v>DISTRITO NACIONAL</v>
      </c>
      <c r="B116" s="117">
        <v>335807946</v>
      </c>
      <c r="C116" s="97">
        <v>44257.180555555555</v>
      </c>
      <c r="D116" s="96" t="s">
        <v>2472</v>
      </c>
      <c r="E116" s="110">
        <v>696</v>
      </c>
      <c r="F116" s="96" t="str">
        <f>VLOOKUP(E116,VIP!$A$2:$O11684,2,0)</f>
        <v>DRBR696</v>
      </c>
      <c r="G116" s="96" t="str">
        <f>VLOOKUP(E116,'LISTADO ATM'!$A$2:$B$899,2,0)</f>
        <v>ATM Olé Jacobo Majluta</v>
      </c>
      <c r="H116" s="96" t="str">
        <f>VLOOKUP(E116,VIP!$A$2:$O16605,7,FALSE)</f>
        <v>Si</v>
      </c>
      <c r="I116" s="96" t="str">
        <f>VLOOKUP(E116,VIP!$A$2:$O8570,8,FALSE)</f>
        <v>Si</v>
      </c>
      <c r="J116" s="96" t="str">
        <f>VLOOKUP(E116,VIP!$A$2:$O8520,8,FALSE)</f>
        <v>Si</v>
      </c>
      <c r="K116" s="96" t="str">
        <f>VLOOKUP(E116,VIP!$A$2:$O12094,6,0)</f>
        <v>NO</v>
      </c>
      <c r="L116" s="98" t="s">
        <v>2462</v>
      </c>
      <c r="M116" s="99" t="s">
        <v>2469</v>
      </c>
      <c r="N116" s="100" t="s">
        <v>2476</v>
      </c>
      <c r="O116" s="96" t="s">
        <v>2477</v>
      </c>
      <c r="P116" s="101"/>
      <c r="Q116" s="99" t="s">
        <v>2462</v>
      </c>
    </row>
    <row r="117" spans="1:17" ht="18" x14ac:dyDescent="0.25">
      <c r="A117" s="96" t="str">
        <f>VLOOKUP(E117,'LISTADO ATM'!$A$2:$C$900,3,0)</f>
        <v>DISTRITO NACIONAL</v>
      </c>
      <c r="B117" s="117" t="s">
        <v>2615</v>
      </c>
      <c r="C117" s="97">
        <v>44257.314340277779</v>
      </c>
      <c r="D117" s="96" t="s">
        <v>2189</v>
      </c>
      <c r="E117" s="110">
        <v>192</v>
      </c>
      <c r="F117" s="96" t="str">
        <f>VLOOKUP(E117,VIP!$A$2:$O11694,2,0)</f>
        <v>DRBR192</v>
      </c>
      <c r="G117" s="96" t="str">
        <f>VLOOKUP(E117,'LISTADO ATM'!$A$2:$B$899,2,0)</f>
        <v xml:space="preserve">ATM Autobanco Luperón II </v>
      </c>
      <c r="H117" s="96" t="str">
        <f>VLOOKUP(E117,VIP!$A$2:$O16615,7,FALSE)</f>
        <v>Si</v>
      </c>
      <c r="I117" s="96" t="str">
        <f>VLOOKUP(E117,VIP!$A$2:$O8580,8,FALSE)</f>
        <v>Si</v>
      </c>
      <c r="J117" s="96" t="str">
        <f>VLOOKUP(E117,VIP!$A$2:$O8530,8,FALSE)</f>
        <v>Si</v>
      </c>
      <c r="K117" s="96" t="str">
        <f>VLOOKUP(E117,VIP!$A$2:$O12104,6,0)</f>
        <v>NO</v>
      </c>
      <c r="L117" s="98" t="s">
        <v>2496</v>
      </c>
      <c r="M117" s="99" t="s">
        <v>2469</v>
      </c>
      <c r="N117" s="100" t="s">
        <v>2476</v>
      </c>
      <c r="O117" s="96" t="s">
        <v>2478</v>
      </c>
      <c r="P117" s="101"/>
      <c r="Q117" s="99" t="s">
        <v>2496</v>
      </c>
    </row>
    <row r="118" spans="1:17" ht="18" x14ac:dyDescent="0.25">
      <c r="A118" s="96" t="str">
        <f>VLOOKUP(E118,'LISTADO ATM'!$A$2:$C$900,3,0)</f>
        <v>ESTE</v>
      </c>
      <c r="B118" s="117" t="s">
        <v>2614</v>
      </c>
      <c r="C118" s="97">
        <v>44257.317777777775</v>
      </c>
      <c r="D118" s="96" t="s">
        <v>2487</v>
      </c>
      <c r="E118" s="110">
        <v>651</v>
      </c>
      <c r="F118" s="96" t="str">
        <f>VLOOKUP(E118,VIP!$A$2:$O11693,2,0)</f>
        <v>DRBR651</v>
      </c>
      <c r="G118" s="96" t="str">
        <f>VLOOKUP(E118,'LISTADO ATM'!$A$2:$B$899,2,0)</f>
        <v>ATM Eco Petroleo Romana</v>
      </c>
      <c r="H118" s="96" t="str">
        <f>VLOOKUP(E118,VIP!$A$2:$O16614,7,FALSE)</f>
        <v>Si</v>
      </c>
      <c r="I118" s="96" t="str">
        <f>VLOOKUP(E118,VIP!$A$2:$O8579,8,FALSE)</f>
        <v>Si</v>
      </c>
      <c r="J118" s="96" t="str">
        <f>VLOOKUP(E118,VIP!$A$2:$O8529,8,FALSE)</f>
        <v>Si</v>
      </c>
      <c r="K118" s="96" t="str">
        <f>VLOOKUP(E118,VIP!$A$2:$O12103,6,0)</f>
        <v>NO</v>
      </c>
      <c r="L118" s="98" t="s">
        <v>2430</v>
      </c>
      <c r="M118" s="99" t="s">
        <v>2469</v>
      </c>
      <c r="N118" s="100" t="s">
        <v>2476</v>
      </c>
      <c r="O118" s="96" t="s">
        <v>2490</v>
      </c>
      <c r="P118" s="101"/>
      <c r="Q118" s="99" t="s">
        <v>2430</v>
      </c>
    </row>
    <row r="119" spans="1:17" ht="18" x14ac:dyDescent="0.25">
      <c r="A119" s="96" t="str">
        <f>VLOOKUP(E119,'LISTADO ATM'!$A$2:$C$900,3,0)</f>
        <v>DISTRITO NACIONAL</v>
      </c>
      <c r="B119" s="117" t="s">
        <v>2613</v>
      </c>
      <c r="C119" s="97">
        <v>44257.320405092592</v>
      </c>
      <c r="D119" s="96" t="s">
        <v>2189</v>
      </c>
      <c r="E119" s="110">
        <v>734</v>
      </c>
      <c r="F119" s="96" t="str">
        <f>VLOOKUP(E119,VIP!$A$2:$O11692,2,0)</f>
        <v>DRBR178</v>
      </c>
      <c r="G119" s="96" t="str">
        <f>VLOOKUP(E119,'LISTADO ATM'!$A$2:$B$899,2,0)</f>
        <v xml:space="preserve">ATM Oficina Independencia I </v>
      </c>
      <c r="H119" s="96" t="str">
        <f>VLOOKUP(E119,VIP!$A$2:$O16613,7,FALSE)</f>
        <v>Si</v>
      </c>
      <c r="I119" s="96" t="str">
        <f>VLOOKUP(E119,VIP!$A$2:$O8578,8,FALSE)</f>
        <v>Si</v>
      </c>
      <c r="J119" s="96" t="str">
        <f>VLOOKUP(E119,VIP!$A$2:$O8528,8,FALSE)</f>
        <v>Si</v>
      </c>
      <c r="K119" s="96" t="str">
        <f>VLOOKUP(E119,VIP!$A$2:$O12102,6,0)</f>
        <v>SI</v>
      </c>
      <c r="L119" s="98" t="s">
        <v>2228</v>
      </c>
      <c r="M119" s="99" t="s">
        <v>2469</v>
      </c>
      <c r="N119" s="100" t="s">
        <v>2476</v>
      </c>
      <c r="O119" s="96" t="s">
        <v>2478</v>
      </c>
      <c r="P119" s="101"/>
      <c r="Q119" s="99" t="s">
        <v>2228</v>
      </c>
    </row>
    <row r="120" spans="1:17" ht="18" x14ac:dyDescent="0.25">
      <c r="A120" s="96" t="str">
        <f>VLOOKUP(E120,'LISTADO ATM'!$A$2:$C$900,3,0)</f>
        <v>DISTRITO NACIONAL</v>
      </c>
      <c r="B120" s="117" t="s">
        <v>2612</v>
      </c>
      <c r="C120" s="97">
        <v>44257.320868055554</v>
      </c>
      <c r="D120" s="96" t="s">
        <v>2189</v>
      </c>
      <c r="E120" s="110">
        <v>955</v>
      </c>
      <c r="F120" s="96" t="str">
        <f>VLOOKUP(E120,VIP!$A$2:$O11691,2,0)</f>
        <v>DRBR955</v>
      </c>
      <c r="G120" s="96" t="str">
        <f>VLOOKUP(E120,'LISTADO ATM'!$A$2:$B$899,2,0)</f>
        <v xml:space="preserve">ATM Oficina Americana Independencia II </v>
      </c>
      <c r="H120" s="96" t="str">
        <f>VLOOKUP(E120,VIP!$A$2:$O16612,7,FALSE)</f>
        <v>Si</v>
      </c>
      <c r="I120" s="96" t="str">
        <f>VLOOKUP(E120,VIP!$A$2:$O8577,8,FALSE)</f>
        <v>Si</v>
      </c>
      <c r="J120" s="96" t="str">
        <f>VLOOKUP(E120,VIP!$A$2:$O8527,8,FALSE)</f>
        <v>Si</v>
      </c>
      <c r="K120" s="96" t="str">
        <f>VLOOKUP(E120,VIP!$A$2:$O12101,6,0)</f>
        <v>NO</v>
      </c>
      <c r="L120" s="98" t="s">
        <v>2228</v>
      </c>
      <c r="M120" s="99" t="s">
        <v>2469</v>
      </c>
      <c r="N120" s="100" t="s">
        <v>2476</v>
      </c>
      <c r="O120" s="96" t="s">
        <v>2478</v>
      </c>
      <c r="P120" s="101"/>
      <c r="Q120" s="99" t="s">
        <v>2228</v>
      </c>
    </row>
    <row r="121" spans="1:17" ht="18" x14ac:dyDescent="0.25">
      <c r="A121" s="96" t="str">
        <f>VLOOKUP(E121,'LISTADO ATM'!$A$2:$C$900,3,0)</f>
        <v>NORTE</v>
      </c>
      <c r="B121" s="117" t="s">
        <v>2611</v>
      </c>
      <c r="C121" s="97">
        <v>44257.322094907409</v>
      </c>
      <c r="D121" s="96" t="s">
        <v>2190</v>
      </c>
      <c r="E121" s="110">
        <v>950</v>
      </c>
      <c r="F121" s="96" t="str">
        <f>VLOOKUP(E121,VIP!$A$2:$O11690,2,0)</f>
        <v>DRBR12G</v>
      </c>
      <c r="G121" s="96" t="str">
        <f>VLOOKUP(E121,'LISTADO ATM'!$A$2:$B$899,2,0)</f>
        <v xml:space="preserve">ATM Oficina Monterrico </v>
      </c>
      <c r="H121" s="96" t="str">
        <f>VLOOKUP(E121,VIP!$A$2:$O16611,7,FALSE)</f>
        <v>Si</v>
      </c>
      <c r="I121" s="96" t="str">
        <f>VLOOKUP(E121,VIP!$A$2:$O8576,8,FALSE)</f>
        <v>Si</v>
      </c>
      <c r="J121" s="96" t="str">
        <f>VLOOKUP(E121,VIP!$A$2:$O8526,8,FALSE)</f>
        <v>Si</v>
      </c>
      <c r="K121" s="96" t="str">
        <f>VLOOKUP(E121,VIP!$A$2:$O12100,6,0)</f>
        <v>SI</v>
      </c>
      <c r="L121" s="98" t="s">
        <v>2228</v>
      </c>
      <c r="M121" s="99" t="s">
        <v>2469</v>
      </c>
      <c r="N121" s="100" t="s">
        <v>2476</v>
      </c>
      <c r="O121" s="96" t="s">
        <v>2616</v>
      </c>
      <c r="P121" s="101"/>
      <c r="Q121" s="99" t="s">
        <v>2228</v>
      </c>
    </row>
    <row r="122" spans="1:17" ht="18" x14ac:dyDescent="0.25">
      <c r="A122" s="96" t="str">
        <f>VLOOKUP(E122,'LISTADO ATM'!$A$2:$C$900,3,0)</f>
        <v>NORTE</v>
      </c>
      <c r="B122" s="117" t="s">
        <v>2610</v>
      </c>
      <c r="C122" s="97">
        <v>44257.323217592595</v>
      </c>
      <c r="D122" s="96" t="s">
        <v>2190</v>
      </c>
      <c r="E122" s="110">
        <v>854</v>
      </c>
      <c r="F122" s="96" t="str">
        <f>VLOOKUP(E122,VIP!$A$2:$O11689,2,0)</f>
        <v>DRBR854</v>
      </c>
      <c r="G122" s="96" t="str">
        <f>VLOOKUP(E122,'LISTADO ATM'!$A$2:$B$899,2,0)</f>
        <v xml:space="preserve">ATM Centro Comercial Blanco Batista </v>
      </c>
      <c r="H122" s="96" t="str">
        <f>VLOOKUP(E122,VIP!$A$2:$O16610,7,FALSE)</f>
        <v>Si</v>
      </c>
      <c r="I122" s="96" t="str">
        <f>VLOOKUP(E122,VIP!$A$2:$O8575,8,FALSE)</f>
        <v>Si</v>
      </c>
      <c r="J122" s="96" t="str">
        <f>VLOOKUP(E122,VIP!$A$2:$O8525,8,FALSE)</f>
        <v>Si</v>
      </c>
      <c r="K122" s="96" t="str">
        <f>VLOOKUP(E122,VIP!$A$2:$O12099,6,0)</f>
        <v>NO</v>
      </c>
      <c r="L122" s="98" t="s">
        <v>2228</v>
      </c>
      <c r="M122" s="101" t="s">
        <v>2617</v>
      </c>
      <c r="N122" s="100" t="s">
        <v>2476</v>
      </c>
      <c r="O122" s="96" t="s">
        <v>2616</v>
      </c>
      <c r="P122" s="101"/>
      <c r="Q122" s="132">
        <v>44257.455034722225</v>
      </c>
    </row>
    <row r="123" spans="1:17" ht="18" x14ac:dyDescent="0.25">
      <c r="A123" s="96" t="str">
        <f>VLOOKUP(E123,'LISTADO ATM'!$A$2:$C$900,3,0)</f>
        <v>NORTE</v>
      </c>
      <c r="B123" s="117" t="s">
        <v>2609</v>
      </c>
      <c r="C123" s="97">
        <v>44257.323761574073</v>
      </c>
      <c r="D123" s="96" t="s">
        <v>2502</v>
      </c>
      <c r="E123" s="110">
        <v>888</v>
      </c>
      <c r="F123" s="96" t="str">
        <f>VLOOKUP(E123,VIP!$A$2:$O11688,2,0)</f>
        <v>DRBR888</v>
      </c>
      <c r="G123" s="96" t="str">
        <f>VLOOKUP(E123,'LISTADO ATM'!$A$2:$B$899,2,0)</f>
        <v>ATM Oficina galeria 56 II (SFM)</v>
      </c>
      <c r="H123" s="96" t="str">
        <f>VLOOKUP(E123,VIP!$A$2:$O16609,7,FALSE)</f>
        <v>Si</v>
      </c>
      <c r="I123" s="96" t="str">
        <f>VLOOKUP(E123,VIP!$A$2:$O8574,8,FALSE)</f>
        <v>Si</v>
      </c>
      <c r="J123" s="96" t="str">
        <f>VLOOKUP(E123,VIP!$A$2:$O8524,8,FALSE)</f>
        <v>Si</v>
      </c>
      <c r="K123" s="96" t="str">
        <f>VLOOKUP(E123,VIP!$A$2:$O12098,6,0)</f>
        <v>SI</v>
      </c>
      <c r="L123" s="98" t="s">
        <v>2462</v>
      </c>
      <c r="M123" s="99" t="s">
        <v>2469</v>
      </c>
      <c r="N123" s="100" t="s">
        <v>2476</v>
      </c>
      <c r="O123" s="96" t="s">
        <v>2503</v>
      </c>
      <c r="P123" s="101"/>
      <c r="Q123" s="99" t="s">
        <v>2462</v>
      </c>
    </row>
    <row r="124" spans="1:17" ht="18" x14ac:dyDescent="0.25">
      <c r="A124" s="96" t="str">
        <f>VLOOKUP(E124,'LISTADO ATM'!$A$2:$C$900,3,0)</f>
        <v>DISTRITO NACIONAL</v>
      </c>
      <c r="B124" s="117" t="s">
        <v>2608</v>
      </c>
      <c r="C124" s="97">
        <v>44257.325046296297</v>
      </c>
      <c r="D124" s="96" t="s">
        <v>2189</v>
      </c>
      <c r="E124" s="110">
        <v>966</v>
      </c>
      <c r="F124" s="96" t="str">
        <f>VLOOKUP(E124,VIP!$A$2:$O11687,2,0)</f>
        <v>DRBR966</v>
      </c>
      <c r="G124" s="96" t="str">
        <f>VLOOKUP(E124,'LISTADO ATM'!$A$2:$B$899,2,0)</f>
        <v>ATM Centro Medico Real</v>
      </c>
      <c r="H124" s="96" t="str">
        <f>VLOOKUP(E124,VIP!$A$2:$O16608,7,FALSE)</f>
        <v>Si</v>
      </c>
      <c r="I124" s="96" t="str">
        <f>VLOOKUP(E124,VIP!$A$2:$O8573,8,FALSE)</f>
        <v>Si</v>
      </c>
      <c r="J124" s="96" t="str">
        <f>VLOOKUP(E124,VIP!$A$2:$O8523,8,FALSE)</f>
        <v>Si</v>
      </c>
      <c r="K124" s="96" t="str">
        <f>VLOOKUP(E124,VIP!$A$2:$O12097,6,0)</f>
        <v>NO</v>
      </c>
      <c r="L124" s="98" t="s">
        <v>2254</v>
      </c>
      <c r="M124" s="101" t="s">
        <v>2617</v>
      </c>
      <c r="N124" s="100" t="s">
        <v>2476</v>
      </c>
      <c r="O124" s="96" t="s">
        <v>2478</v>
      </c>
      <c r="P124" s="101"/>
      <c r="Q124" s="132">
        <v>44257.464756944442</v>
      </c>
    </row>
    <row r="125" spans="1:17" ht="18" x14ac:dyDescent="0.25">
      <c r="A125" s="96" t="str">
        <f>VLOOKUP(E125,'LISTADO ATM'!$A$2:$C$900,3,0)</f>
        <v>NORTE</v>
      </c>
      <c r="B125" s="117" t="s">
        <v>2607</v>
      </c>
      <c r="C125" s="97">
        <v>44257.330706018518</v>
      </c>
      <c r="D125" s="96" t="s">
        <v>2190</v>
      </c>
      <c r="E125" s="110">
        <v>383</v>
      </c>
      <c r="F125" s="96" t="str">
        <f>VLOOKUP(E125,VIP!$A$2:$O11686,2,0)</f>
        <v>DRBR383</v>
      </c>
      <c r="G125" s="96" t="str">
        <f>VLOOKUP(E125,'LISTADO ATM'!$A$2:$B$899,2,0)</f>
        <v>ATM S/M Daniel (Dajabón)</v>
      </c>
      <c r="H125" s="96" t="str">
        <f>VLOOKUP(E125,VIP!$A$2:$O16607,7,FALSE)</f>
        <v>N/A</v>
      </c>
      <c r="I125" s="96" t="str">
        <f>VLOOKUP(E125,VIP!$A$2:$O8572,8,FALSE)</f>
        <v>N/A</v>
      </c>
      <c r="J125" s="96" t="str">
        <f>VLOOKUP(E125,VIP!$A$2:$O8522,8,FALSE)</f>
        <v>N/A</v>
      </c>
      <c r="K125" s="96" t="str">
        <f>VLOOKUP(E125,VIP!$A$2:$O12096,6,0)</f>
        <v>N/A</v>
      </c>
      <c r="L125" s="98" t="s">
        <v>2228</v>
      </c>
      <c r="M125" s="99" t="s">
        <v>2469</v>
      </c>
      <c r="N125" s="100" t="s">
        <v>2476</v>
      </c>
      <c r="O125" s="96" t="s">
        <v>2497</v>
      </c>
      <c r="P125" s="101"/>
      <c r="Q125" s="99" t="s">
        <v>2228</v>
      </c>
    </row>
    <row r="126" spans="1:17" ht="18" x14ac:dyDescent="0.25">
      <c r="A126" s="96" t="str">
        <f>VLOOKUP(E126,'LISTADO ATM'!$A$2:$C$900,3,0)</f>
        <v>DISTRITO NACIONAL</v>
      </c>
      <c r="B126" s="117" t="s">
        <v>2606</v>
      </c>
      <c r="C126" s="97">
        <v>44257.341689814813</v>
      </c>
      <c r="D126" s="96" t="s">
        <v>2189</v>
      </c>
      <c r="E126" s="110">
        <v>717</v>
      </c>
      <c r="F126" s="96" t="str">
        <f>VLOOKUP(E126,VIP!$A$2:$O11685,2,0)</f>
        <v>DRBR24K</v>
      </c>
      <c r="G126" s="96" t="str">
        <f>VLOOKUP(E126,'LISTADO ATM'!$A$2:$B$899,2,0)</f>
        <v xml:space="preserve">ATM Oficina Los Alcarrizos </v>
      </c>
      <c r="H126" s="96" t="str">
        <f>VLOOKUP(E126,VIP!$A$2:$O16606,7,FALSE)</f>
        <v>Si</v>
      </c>
      <c r="I126" s="96" t="str">
        <f>VLOOKUP(E126,VIP!$A$2:$O8571,8,FALSE)</f>
        <v>Si</v>
      </c>
      <c r="J126" s="96" t="str">
        <f>VLOOKUP(E126,VIP!$A$2:$O8521,8,FALSE)</f>
        <v>Si</v>
      </c>
      <c r="K126" s="96" t="str">
        <f>VLOOKUP(E126,VIP!$A$2:$O12095,6,0)</f>
        <v>SI</v>
      </c>
      <c r="L126" s="98" t="s">
        <v>2228</v>
      </c>
      <c r="M126" s="99" t="s">
        <v>2469</v>
      </c>
      <c r="N126" s="100" t="s">
        <v>2476</v>
      </c>
      <c r="O126" s="96" t="s">
        <v>2478</v>
      </c>
      <c r="P126" s="101"/>
      <c r="Q126" s="99" t="s">
        <v>2228</v>
      </c>
    </row>
    <row r="127" spans="1:17" ht="18" x14ac:dyDescent="0.25">
      <c r="A127" s="96" t="str">
        <f>VLOOKUP(E127,'LISTADO ATM'!$A$2:$C$900,3,0)</f>
        <v>DISTRITO NACIONAL</v>
      </c>
      <c r="B127" s="117" t="s">
        <v>2649</v>
      </c>
      <c r="C127" s="97">
        <v>44257.353182870371</v>
      </c>
      <c r="D127" s="96" t="s">
        <v>2189</v>
      </c>
      <c r="E127" s="110">
        <v>902</v>
      </c>
      <c r="F127" s="96" t="str">
        <f>VLOOKUP(E127,VIP!$A$2:$O11717,2,0)</f>
        <v>DRBR16A</v>
      </c>
      <c r="G127" s="96" t="str">
        <f>VLOOKUP(E127,'LISTADO ATM'!$A$2:$B$899,2,0)</f>
        <v xml:space="preserve">ATM Oficina Plaza Florida </v>
      </c>
      <c r="H127" s="96" t="str">
        <f>VLOOKUP(E127,VIP!$A$2:$O16638,7,FALSE)</f>
        <v>Si</v>
      </c>
      <c r="I127" s="96" t="str">
        <f>VLOOKUP(E127,VIP!$A$2:$O8603,8,FALSE)</f>
        <v>Si</v>
      </c>
      <c r="J127" s="96" t="str">
        <f>VLOOKUP(E127,VIP!$A$2:$O8553,8,FALSE)</f>
        <v>Si</v>
      </c>
      <c r="K127" s="96" t="str">
        <f>VLOOKUP(E127,VIP!$A$2:$O12127,6,0)</f>
        <v>NO</v>
      </c>
      <c r="L127" s="98" t="s">
        <v>2228</v>
      </c>
      <c r="M127" s="101" t="s">
        <v>2617</v>
      </c>
      <c r="N127" s="100" t="s">
        <v>2476</v>
      </c>
      <c r="O127" s="96" t="s">
        <v>2478</v>
      </c>
      <c r="P127" s="101"/>
      <c r="Q127" s="132">
        <v>44230.597222222219</v>
      </c>
    </row>
    <row r="128" spans="1:17" ht="18" x14ac:dyDescent="0.25">
      <c r="A128" s="96" t="str">
        <f>VLOOKUP(E128,'LISTADO ATM'!$A$2:$C$900,3,0)</f>
        <v>SUR</v>
      </c>
      <c r="B128" s="117" t="s">
        <v>2648</v>
      </c>
      <c r="C128" s="97">
        <v>44257.354120370372</v>
      </c>
      <c r="D128" s="96" t="s">
        <v>2189</v>
      </c>
      <c r="E128" s="110">
        <v>576</v>
      </c>
      <c r="F128" s="96" t="str">
        <f>VLOOKUP(E128,VIP!$A$2:$O11716,2,0)</f>
        <v>DRBR576</v>
      </c>
      <c r="G128" s="96" t="str">
        <f>VLOOKUP(E128,'LISTADO ATM'!$A$2:$B$899,2,0)</f>
        <v>ATM Nizao</v>
      </c>
      <c r="H128" s="96">
        <f>VLOOKUP(E128,VIP!$A$2:$O16637,7,FALSE)</f>
        <v>0</v>
      </c>
      <c r="I128" s="96">
        <f>VLOOKUP(E128,VIP!$A$2:$O8602,8,FALSE)</f>
        <v>0</v>
      </c>
      <c r="J128" s="96">
        <f>VLOOKUP(E128,VIP!$A$2:$O8552,8,FALSE)</f>
        <v>0</v>
      </c>
      <c r="K128" s="96">
        <f>VLOOKUP(E128,VIP!$A$2:$O12126,6,0)</f>
        <v>0</v>
      </c>
      <c r="L128" s="98" t="s">
        <v>2228</v>
      </c>
      <c r="M128" s="101" t="s">
        <v>2617</v>
      </c>
      <c r="N128" s="100" t="s">
        <v>2476</v>
      </c>
      <c r="O128" s="96" t="s">
        <v>2478</v>
      </c>
      <c r="P128" s="101"/>
      <c r="Q128" s="132">
        <v>44230.597222222219</v>
      </c>
    </row>
    <row r="129" spans="1:17" ht="18" x14ac:dyDescent="0.25">
      <c r="A129" s="96" t="str">
        <f>VLOOKUP(E129,'LISTADO ATM'!$A$2:$C$900,3,0)</f>
        <v>DISTRITO NACIONAL</v>
      </c>
      <c r="B129" s="117" t="s">
        <v>2647</v>
      </c>
      <c r="C129" s="97">
        <v>44257.356469907405</v>
      </c>
      <c r="D129" s="96" t="s">
        <v>2189</v>
      </c>
      <c r="E129" s="110">
        <v>527</v>
      </c>
      <c r="F129" s="96" t="str">
        <f>VLOOKUP(E129,VIP!$A$2:$O11715,2,0)</f>
        <v>DRBR527</v>
      </c>
      <c r="G129" s="96" t="str">
        <f>VLOOKUP(E129,'LISTADO ATM'!$A$2:$B$899,2,0)</f>
        <v>ATM Oficina Zona Oriental II</v>
      </c>
      <c r="H129" s="96" t="str">
        <f>VLOOKUP(E129,VIP!$A$2:$O16636,7,FALSE)</f>
        <v>Si</v>
      </c>
      <c r="I129" s="96" t="str">
        <f>VLOOKUP(E129,VIP!$A$2:$O8601,8,FALSE)</f>
        <v>Si</v>
      </c>
      <c r="J129" s="96" t="str">
        <f>VLOOKUP(E129,VIP!$A$2:$O8551,8,FALSE)</f>
        <v>Si</v>
      </c>
      <c r="K129" s="96" t="str">
        <f>VLOOKUP(E129,VIP!$A$2:$O12125,6,0)</f>
        <v>SI</v>
      </c>
      <c r="L129" s="98" t="s">
        <v>2228</v>
      </c>
      <c r="M129" s="101" t="s">
        <v>2617</v>
      </c>
      <c r="N129" s="100" t="s">
        <v>2476</v>
      </c>
      <c r="O129" s="96" t="s">
        <v>2478</v>
      </c>
      <c r="P129" s="101"/>
      <c r="Q129" s="132">
        <v>44257.464756944442</v>
      </c>
    </row>
    <row r="130" spans="1:17" ht="18" x14ac:dyDescent="0.25">
      <c r="A130" s="96" t="str">
        <f>VLOOKUP(E130,'LISTADO ATM'!$A$2:$C$900,3,0)</f>
        <v>NORTE</v>
      </c>
      <c r="B130" s="117" t="s">
        <v>2646</v>
      </c>
      <c r="C130" s="97">
        <v>44257.357141203705</v>
      </c>
      <c r="D130" s="96" t="s">
        <v>2487</v>
      </c>
      <c r="E130" s="110">
        <v>532</v>
      </c>
      <c r="F130" s="96" t="str">
        <f>VLOOKUP(E130,VIP!$A$2:$O11714,2,0)</f>
        <v>DRBR532</v>
      </c>
      <c r="G130" s="96" t="str">
        <f>VLOOKUP(E130,'LISTADO ATM'!$A$2:$B$899,2,0)</f>
        <v xml:space="preserve">ATM UNP Guanábano (Moca) </v>
      </c>
      <c r="H130" s="96" t="str">
        <f>VLOOKUP(E130,VIP!$A$2:$O16635,7,FALSE)</f>
        <v>Si</v>
      </c>
      <c r="I130" s="96" t="str">
        <f>VLOOKUP(E130,VIP!$A$2:$O8600,8,FALSE)</f>
        <v>Si</v>
      </c>
      <c r="J130" s="96" t="str">
        <f>VLOOKUP(E130,VIP!$A$2:$O8550,8,FALSE)</f>
        <v>Si</v>
      </c>
      <c r="K130" s="96" t="str">
        <f>VLOOKUP(E130,VIP!$A$2:$O12124,6,0)</f>
        <v>NO</v>
      </c>
      <c r="L130" s="98" t="s">
        <v>2462</v>
      </c>
      <c r="M130" s="101" t="s">
        <v>2617</v>
      </c>
      <c r="N130" s="100" t="s">
        <v>2476</v>
      </c>
      <c r="O130" s="96" t="s">
        <v>2490</v>
      </c>
      <c r="P130" s="101"/>
      <c r="Q130" s="132">
        <v>44230.597222222219</v>
      </c>
    </row>
    <row r="131" spans="1:17" ht="18" x14ac:dyDescent="0.25">
      <c r="A131" s="96" t="str">
        <f>VLOOKUP(E131,'LISTADO ATM'!$A$2:$C$900,3,0)</f>
        <v>ESTE</v>
      </c>
      <c r="B131" s="117" t="s">
        <v>2645</v>
      </c>
      <c r="C131" s="97">
        <v>44257.357592592591</v>
      </c>
      <c r="D131" s="96" t="s">
        <v>2189</v>
      </c>
      <c r="E131" s="110">
        <v>111</v>
      </c>
      <c r="F131" s="96" t="str">
        <f>VLOOKUP(E131,VIP!$A$2:$O11713,2,0)</f>
        <v>DRBR111</v>
      </c>
      <c r="G131" s="96" t="str">
        <f>VLOOKUP(E131,'LISTADO ATM'!$A$2:$B$899,2,0)</f>
        <v xml:space="preserve">ATM Oficina San Pedro </v>
      </c>
      <c r="H131" s="96" t="str">
        <f>VLOOKUP(E131,VIP!$A$2:$O16634,7,FALSE)</f>
        <v>Si</v>
      </c>
      <c r="I131" s="96" t="str">
        <f>VLOOKUP(E131,VIP!$A$2:$O8599,8,FALSE)</f>
        <v>Si</v>
      </c>
      <c r="J131" s="96" t="str">
        <f>VLOOKUP(E131,VIP!$A$2:$O8549,8,FALSE)</f>
        <v>Si</v>
      </c>
      <c r="K131" s="96" t="str">
        <f>VLOOKUP(E131,VIP!$A$2:$O12123,6,0)</f>
        <v>SI</v>
      </c>
      <c r="L131" s="98" t="s">
        <v>2228</v>
      </c>
      <c r="M131" s="101" t="s">
        <v>2617</v>
      </c>
      <c r="N131" s="100" t="s">
        <v>2476</v>
      </c>
      <c r="O131" s="96" t="s">
        <v>2478</v>
      </c>
      <c r="P131" s="101"/>
      <c r="Q131" s="132">
        <v>44257.463368055556</v>
      </c>
    </row>
    <row r="132" spans="1:17" ht="18" x14ac:dyDescent="0.25">
      <c r="A132" s="96" t="str">
        <f>VLOOKUP(E132,'LISTADO ATM'!$A$2:$C$900,3,0)</f>
        <v>DISTRITO NACIONAL</v>
      </c>
      <c r="B132" s="117" t="s">
        <v>2644</v>
      </c>
      <c r="C132" s="97">
        <v>44257.359895833331</v>
      </c>
      <c r="D132" s="96" t="s">
        <v>2189</v>
      </c>
      <c r="E132" s="110">
        <v>917</v>
      </c>
      <c r="F132" s="96" t="str">
        <f>VLOOKUP(E132,VIP!$A$2:$O11712,2,0)</f>
        <v>DRBR01B</v>
      </c>
      <c r="G132" s="96" t="str">
        <f>VLOOKUP(E132,'LISTADO ATM'!$A$2:$B$899,2,0)</f>
        <v xml:space="preserve">ATM Oficina Los Mina </v>
      </c>
      <c r="H132" s="96" t="str">
        <f>VLOOKUP(E132,VIP!$A$2:$O16633,7,FALSE)</f>
        <v>Si</v>
      </c>
      <c r="I132" s="96" t="str">
        <f>VLOOKUP(E132,VIP!$A$2:$O8598,8,FALSE)</f>
        <v>Si</v>
      </c>
      <c r="J132" s="96" t="str">
        <f>VLOOKUP(E132,VIP!$A$2:$O8548,8,FALSE)</f>
        <v>Si</v>
      </c>
      <c r="K132" s="96" t="str">
        <f>VLOOKUP(E132,VIP!$A$2:$O12122,6,0)</f>
        <v>NO</v>
      </c>
      <c r="L132" s="98" t="s">
        <v>2228</v>
      </c>
      <c r="M132" s="101" t="s">
        <v>2617</v>
      </c>
      <c r="N132" s="100" t="s">
        <v>2476</v>
      </c>
      <c r="O132" s="96" t="s">
        <v>2478</v>
      </c>
      <c r="P132" s="101"/>
      <c r="Q132" s="132">
        <v>44230.597222222219</v>
      </c>
    </row>
    <row r="133" spans="1:17" ht="18" x14ac:dyDescent="0.25">
      <c r="A133" s="96" t="str">
        <f>VLOOKUP(E133,'LISTADO ATM'!$A$2:$C$900,3,0)</f>
        <v>DISTRITO NACIONAL</v>
      </c>
      <c r="B133" s="117" t="s">
        <v>2643</v>
      </c>
      <c r="C133" s="97">
        <v>44257.360555555555</v>
      </c>
      <c r="D133" s="96" t="s">
        <v>2189</v>
      </c>
      <c r="E133" s="110">
        <v>57</v>
      </c>
      <c r="F133" s="96" t="str">
        <f>VLOOKUP(E133,VIP!$A$2:$O11711,2,0)</f>
        <v>DRBR057</v>
      </c>
      <c r="G133" s="96" t="str">
        <f>VLOOKUP(E133,'LISTADO ATM'!$A$2:$B$899,2,0)</f>
        <v xml:space="preserve">ATM Oficina Malecon Center </v>
      </c>
      <c r="H133" s="96" t="str">
        <f>VLOOKUP(E133,VIP!$A$2:$O16632,7,FALSE)</f>
        <v>Si</v>
      </c>
      <c r="I133" s="96" t="str">
        <f>VLOOKUP(E133,VIP!$A$2:$O8597,8,FALSE)</f>
        <v>Si</v>
      </c>
      <c r="J133" s="96" t="str">
        <f>VLOOKUP(E133,VIP!$A$2:$O8547,8,FALSE)</f>
        <v>Si</v>
      </c>
      <c r="K133" s="96" t="str">
        <f>VLOOKUP(E133,VIP!$A$2:$O12121,6,0)</f>
        <v>NO</v>
      </c>
      <c r="L133" s="98" t="s">
        <v>2228</v>
      </c>
      <c r="M133" s="101" t="s">
        <v>2617</v>
      </c>
      <c r="N133" s="100" t="s">
        <v>2476</v>
      </c>
      <c r="O133" s="96" t="s">
        <v>2478</v>
      </c>
      <c r="P133" s="101"/>
      <c r="Q133" s="132">
        <v>44257.464756944442</v>
      </c>
    </row>
    <row r="134" spans="1:17" ht="18" x14ac:dyDescent="0.25">
      <c r="A134" s="96" t="str">
        <f>VLOOKUP(E134,'LISTADO ATM'!$A$2:$C$900,3,0)</f>
        <v>DISTRITO NACIONAL</v>
      </c>
      <c r="B134" s="117" t="s">
        <v>2642</v>
      </c>
      <c r="C134" s="97">
        <v>44257.361250000002</v>
      </c>
      <c r="D134" s="96" t="s">
        <v>2189</v>
      </c>
      <c r="E134" s="110">
        <v>498</v>
      </c>
      <c r="F134" s="96" t="str">
        <f>VLOOKUP(E134,VIP!$A$2:$O11710,2,0)</f>
        <v>DRBR498</v>
      </c>
      <c r="G134" s="96" t="str">
        <f>VLOOKUP(E134,'LISTADO ATM'!$A$2:$B$899,2,0)</f>
        <v xml:space="preserve">ATM Estación Sunix 27 de Febrero </v>
      </c>
      <c r="H134" s="96" t="str">
        <f>VLOOKUP(E134,VIP!$A$2:$O16631,7,FALSE)</f>
        <v>Si</v>
      </c>
      <c r="I134" s="96" t="str">
        <f>VLOOKUP(E134,VIP!$A$2:$O8596,8,FALSE)</f>
        <v>Si</v>
      </c>
      <c r="J134" s="96" t="str">
        <f>VLOOKUP(E134,VIP!$A$2:$O8546,8,FALSE)</f>
        <v>Si</v>
      </c>
      <c r="K134" s="96" t="str">
        <f>VLOOKUP(E134,VIP!$A$2:$O12120,6,0)</f>
        <v>NO</v>
      </c>
      <c r="L134" s="98" t="s">
        <v>2228</v>
      </c>
      <c r="M134" s="101" t="s">
        <v>2617</v>
      </c>
      <c r="N134" s="100" t="s">
        <v>2476</v>
      </c>
      <c r="O134" s="96" t="s">
        <v>2478</v>
      </c>
      <c r="P134" s="101"/>
      <c r="Q134" s="132">
        <v>44230.597222222219</v>
      </c>
    </row>
    <row r="135" spans="1:17" ht="18" x14ac:dyDescent="0.25">
      <c r="A135" s="96" t="str">
        <f>VLOOKUP(E135,'LISTADO ATM'!$A$2:$C$900,3,0)</f>
        <v>DISTRITO NACIONAL</v>
      </c>
      <c r="B135" s="117" t="s">
        <v>2641</v>
      </c>
      <c r="C135" s="97">
        <v>44257.361712962964</v>
      </c>
      <c r="D135" s="96" t="s">
        <v>2189</v>
      </c>
      <c r="E135" s="110">
        <v>321</v>
      </c>
      <c r="F135" s="96" t="str">
        <f>VLOOKUP(E135,VIP!$A$2:$O11709,2,0)</f>
        <v>DRBR321</v>
      </c>
      <c r="G135" s="96" t="str">
        <f>VLOOKUP(E135,'LISTADO ATM'!$A$2:$B$899,2,0)</f>
        <v xml:space="preserve">ATM Oficina Jiménez Moya I </v>
      </c>
      <c r="H135" s="96" t="str">
        <f>VLOOKUP(E135,VIP!$A$2:$O16630,7,FALSE)</f>
        <v>Si</v>
      </c>
      <c r="I135" s="96" t="str">
        <f>VLOOKUP(E135,VIP!$A$2:$O8595,8,FALSE)</f>
        <v>Si</v>
      </c>
      <c r="J135" s="96" t="str">
        <f>VLOOKUP(E135,VIP!$A$2:$O8545,8,FALSE)</f>
        <v>Si</v>
      </c>
      <c r="K135" s="96" t="str">
        <f>VLOOKUP(E135,VIP!$A$2:$O12119,6,0)</f>
        <v>NO</v>
      </c>
      <c r="L135" s="98" t="s">
        <v>2228</v>
      </c>
      <c r="M135" s="101" t="s">
        <v>2617</v>
      </c>
      <c r="N135" s="100" t="s">
        <v>2476</v>
      </c>
      <c r="O135" s="96" t="s">
        <v>2478</v>
      </c>
      <c r="P135" s="101"/>
      <c r="Q135" s="132">
        <v>44230.597222222219</v>
      </c>
    </row>
    <row r="136" spans="1:17" ht="18" x14ac:dyDescent="0.25">
      <c r="A136" s="96" t="str">
        <f>VLOOKUP(E136,'LISTADO ATM'!$A$2:$C$900,3,0)</f>
        <v>DISTRITO NACIONAL</v>
      </c>
      <c r="B136" s="117" t="s">
        <v>2640</v>
      </c>
      <c r="C136" s="97">
        <v>44257.362349537034</v>
      </c>
      <c r="D136" s="96" t="s">
        <v>2189</v>
      </c>
      <c r="E136" s="110">
        <v>314</v>
      </c>
      <c r="F136" s="96" t="str">
        <f>VLOOKUP(E136,VIP!$A$2:$O11708,2,0)</f>
        <v>DRBR314</v>
      </c>
      <c r="G136" s="96" t="str">
        <f>VLOOKUP(E136,'LISTADO ATM'!$A$2:$B$899,2,0)</f>
        <v xml:space="preserve">ATM UNP Cambita Garabito (San Cristóbal) </v>
      </c>
      <c r="H136" s="96" t="str">
        <f>VLOOKUP(E136,VIP!$A$2:$O16629,7,FALSE)</f>
        <v>Si</v>
      </c>
      <c r="I136" s="96" t="str">
        <f>VLOOKUP(E136,VIP!$A$2:$O8594,8,FALSE)</f>
        <v>Si</v>
      </c>
      <c r="J136" s="96" t="str">
        <f>VLOOKUP(E136,VIP!$A$2:$O8544,8,FALSE)</f>
        <v>Si</v>
      </c>
      <c r="K136" s="96" t="str">
        <f>VLOOKUP(E136,VIP!$A$2:$O12118,6,0)</f>
        <v>NO</v>
      </c>
      <c r="L136" s="98" t="s">
        <v>2228</v>
      </c>
      <c r="M136" s="101" t="s">
        <v>2617</v>
      </c>
      <c r="N136" s="100" t="s">
        <v>2476</v>
      </c>
      <c r="O136" s="96" t="s">
        <v>2478</v>
      </c>
      <c r="P136" s="101"/>
      <c r="Q136" s="132">
        <v>44257.468229166669</v>
      </c>
    </row>
    <row r="137" spans="1:17" ht="18" x14ac:dyDescent="0.25">
      <c r="A137" s="96" t="str">
        <f>VLOOKUP(E137,'LISTADO ATM'!$A$2:$C$900,3,0)</f>
        <v>NORTE</v>
      </c>
      <c r="B137" s="117" t="s">
        <v>2639</v>
      </c>
      <c r="C137" s="97">
        <v>44257.363275462965</v>
      </c>
      <c r="D137" s="96" t="s">
        <v>2190</v>
      </c>
      <c r="E137" s="110">
        <v>402</v>
      </c>
      <c r="F137" s="96" t="str">
        <f>VLOOKUP(E137,VIP!$A$2:$O11707,2,0)</f>
        <v>DRBR402</v>
      </c>
      <c r="G137" s="96" t="str">
        <f>VLOOKUP(E137,'LISTADO ATM'!$A$2:$B$899,2,0)</f>
        <v xml:space="preserve">ATM La Sirena La Vega </v>
      </c>
      <c r="H137" s="96" t="str">
        <f>VLOOKUP(E137,VIP!$A$2:$O16628,7,FALSE)</f>
        <v>Si</v>
      </c>
      <c r="I137" s="96" t="str">
        <f>VLOOKUP(E137,VIP!$A$2:$O8593,8,FALSE)</f>
        <v>Si</v>
      </c>
      <c r="J137" s="96" t="str">
        <f>VLOOKUP(E137,VIP!$A$2:$O8543,8,FALSE)</f>
        <v>Si</v>
      </c>
      <c r="K137" s="96" t="str">
        <f>VLOOKUP(E137,VIP!$A$2:$O12117,6,0)</f>
        <v>NO</v>
      </c>
      <c r="L137" s="98" t="s">
        <v>2228</v>
      </c>
      <c r="M137" s="101" t="s">
        <v>2617</v>
      </c>
      <c r="N137" s="100" t="s">
        <v>2476</v>
      </c>
      <c r="O137" s="96" t="s">
        <v>2497</v>
      </c>
      <c r="P137" s="101"/>
      <c r="Q137" s="132">
        <v>44257.468229166669</v>
      </c>
    </row>
    <row r="138" spans="1:17" ht="18" x14ac:dyDescent="0.25">
      <c r="A138" s="96" t="str">
        <f>VLOOKUP(E138,'LISTADO ATM'!$A$2:$C$900,3,0)</f>
        <v>NORTE</v>
      </c>
      <c r="B138" s="117" t="s">
        <v>2638</v>
      </c>
      <c r="C138" s="97">
        <v>44257.363865740743</v>
      </c>
      <c r="D138" s="96" t="s">
        <v>2190</v>
      </c>
      <c r="E138" s="110">
        <v>431</v>
      </c>
      <c r="F138" s="96" t="str">
        <f>VLOOKUP(E138,VIP!$A$2:$O11706,2,0)</f>
        <v>DRBR583</v>
      </c>
      <c r="G138" s="96" t="str">
        <f>VLOOKUP(E138,'LISTADO ATM'!$A$2:$B$899,2,0)</f>
        <v xml:space="preserve">ATM Autoservicio Sol (Santiago) </v>
      </c>
      <c r="H138" s="96" t="str">
        <f>VLOOKUP(E138,VIP!$A$2:$O16627,7,FALSE)</f>
        <v>Si</v>
      </c>
      <c r="I138" s="96" t="str">
        <f>VLOOKUP(E138,VIP!$A$2:$O8592,8,FALSE)</f>
        <v>Si</v>
      </c>
      <c r="J138" s="96" t="str">
        <f>VLOOKUP(E138,VIP!$A$2:$O8542,8,FALSE)</f>
        <v>Si</v>
      </c>
      <c r="K138" s="96" t="str">
        <f>VLOOKUP(E138,VIP!$A$2:$O12116,6,0)</f>
        <v>SI</v>
      </c>
      <c r="L138" s="98" t="s">
        <v>2496</v>
      </c>
      <c r="M138" s="101" t="s">
        <v>2617</v>
      </c>
      <c r="N138" s="100" t="s">
        <v>2476</v>
      </c>
      <c r="O138" s="96" t="s">
        <v>2497</v>
      </c>
      <c r="P138" s="101"/>
      <c r="Q138" s="132">
        <v>44230.597222222219</v>
      </c>
    </row>
    <row r="139" spans="1:17" ht="18" x14ac:dyDescent="0.25">
      <c r="A139" s="96" t="str">
        <f>VLOOKUP(E139,'LISTADO ATM'!$A$2:$C$900,3,0)</f>
        <v>ESTE</v>
      </c>
      <c r="B139" s="117" t="s">
        <v>2637</v>
      </c>
      <c r="C139" s="97">
        <v>44257.36582175926</v>
      </c>
      <c r="D139" s="96" t="s">
        <v>2189</v>
      </c>
      <c r="E139" s="110">
        <v>27</v>
      </c>
      <c r="F139" s="96" t="str">
        <f>VLOOKUP(E139,VIP!$A$2:$O11705,2,0)</f>
        <v>DRBR027</v>
      </c>
      <c r="G139" s="96" t="str">
        <f>VLOOKUP(E139,'LISTADO ATM'!$A$2:$B$899,2,0)</f>
        <v>ATM Oficina El Seibo II</v>
      </c>
      <c r="H139" s="96" t="str">
        <f>VLOOKUP(E139,VIP!$A$2:$O16626,7,FALSE)</f>
        <v>Si</v>
      </c>
      <c r="I139" s="96" t="str">
        <f>VLOOKUP(E139,VIP!$A$2:$O8591,8,FALSE)</f>
        <v>Si</v>
      </c>
      <c r="J139" s="96" t="str">
        <f>VLOOKUP(E139,VIP!$A$2:$O8541,8,FALSE)</f>
        <v>Si</v>
      </c>
      <c r="K139" s="96" t="str">
        <f>VLOOKUP(E139,VIP!$A$2:$O12115,6,0)</f>
        <v>NO</v>
      </c>
      <c r="L139" s="98" t="s">
        <v>2228</v>
      </c>
      <c r="M139" s="101" t="s">
        <v>2617</v>
      </c>
      <c r="N139" s="100" t="s">
        <v>2476</v>
      </c>
      <c r="O139" s="96" t="s">
        <v>2478</v>
      </c>
      <c r="P139" s="101"/>
      <c r="Q139" s="132">
        <v>44257.469618055555</v>
      </c>
    </row>
    <row r="140" spans="1:17" ht="18" x14ac:dyDescent="0.25">
      <c r="A140" s="96" t="str">
        <f>VLOOKUP(E140,'LISTADO ATM'!$A$2:$C$900,3,0)</f>
        <v>DISTRITO NACIONAL</v>
      </c>
      <c r="B140" s="117" t="s">
        <v>2636</v>
      </c>
      <c r="C140" s="97">
        <v>44257.370011574072</v>
      </c>
      <c r="D140" s="96" t="s">
        <v>2472</v>
      </c>
      <c r="E140" s="110">
        <v>815</v>
      </c>
      <c r="F140" s="96" t="str">
        <f>VLOOKUP(E140,VIP!$A$2:$O11704,2,0)</f>
        <v>DRBR24A</v>
      </c>
      <c r="G140" s="96" t="str">
        <f>VLOOKUP(E140,'LISTADO ATM'!$A$2:$B$899,2,0)</f>
        <v xml:space="preserve">ATM Oficina Atalaya del Mar </v>
      </c>
      <c r="H140" s="96" t="str">
        <f>VLOOKUP(E140,VIP!$A$2:$O16625,7,FALSE)</f>
        <v>Si</v>
      </c>
      <c r="I140" s="96" t="str">
        <f>VLOOKUP(E140,VIP!$A$2:$O8590,8,FALSE)</f>
        <v>Si</v>
      </c>
      <c r="J140" s="96" t="str">
        <f>VLOOKUP(E140,VIP!$A$2:$O8540,8,FALSE)</f>
        <v>Si</v>
      </c>
      <c r="K140" s="96" t="str">
        <f>VLOOKUP(E140,VIP!$A$2:$O12114,6,0)</f>
        <v>SI</v>
      </c>
      <c r="L140" s="98" t="s">
        <v>2462</v>
      </c>
      <c r="M140" s="101" t="s">
        <v>2617</v>
      </c>
      <c r="N140" s="100" t="s">
        <v>2476</v>
      </c>
      <c r="O140" s="96" t="s">
        <v>2477</v>
      </c>
      <c r="P140" s="101"/>
      <c r="Q140" s="132">
        <v>44230.597222222219</v>
      </c>
    </row>
    <row r="141" spans="1:17" ht="18" x14ac:dyDescent="0.25">
      <c r="A141" s="96" t="str">
        <f>VLOOKUP(E141,'LISTADO ATM'!$A$2:$C$900,3,0)</f>
        <v>DISTRITO NACIONAL</v>
      </c>
      <c r="B141" s="117" t="s">
        <v>2635</v>
      </c>
      <c r="C141" s="97">
        <v>44257.371736111112</v>
      </c>
      <c r="D141" s="96" t="s">
        <v>2189</v>
      </c>
      <c r="E141" s="110">
        <v>37</v>
      </c>
      <c r="F141" s="96" t="str">
        <f>VLOOKUP(E141,VIP!$A$2:$O11703,2,0)</f>
        <v>DRBR037</v>
      </c>
      <c r="G141" s="96" t="str">
        <f>VLOOKUP(E141,'LISTADO ATM'!$A$2:$B$899,2,0)</f>
        <v xml:space="preserve">ATM Oficina Villa Mella </v>
      </c>
      <c r="H141" s="96" t="str">
        <f>VLOOKUP(E141,VIP!$A$2:$O16624,7,FALSE)</f>
        <v>Si</v>
      </c>
      <c r="I141" s="96" t="str">
        <f>VLOOKUP(E141,VIP!$A$2:$O8589,8,FALSE)</f>
        <v>Si</v>
      </c>
      <c r="J141" s="96" t="str">
        <f>VLOOKUP(E141,VIP!$A$2:$O8539,8,FALSE)</f>
        <v>Si</v>
      </c>
      <c r="K141" s="96" t="str">
        <f>VLOOKUP(E141,VIP!$A$2:$O12113,6,0)</f>
        <v>SI</v>
      </c>
      <c r="L141" s="98" t="s">
        <v>2228</v>
      </c>
      <c r="M141" s="99" t="s">
        <v>2469</v>
      </c>
      <c r="N141" s="100" t="s">
        <v>2476</v>
      </c>
      <c r="O141" s="96" t="s">
        <v>2478</v>
      </c>
      <c r="P141" s="101"/>
      <c r="Q141" s="99" t="s">
        <v>2228</v>
      </c>
    </row>
    <row r="142" spans="1:17" ht="18" x14ac:dyDescent="0.25">
      <c r="A142" s="96" t="str">
        <f>VLOOKUP(E142,'LISTADO ATM'!$A$2:$C$900,3,0)</f>
        <v>DISTRITO NACIONAL</v>
      </c>
      <c r="B142" s="117" t="s">
        <v>2659</v>
      </c>
      <c r="C142" s="97">
        <v>44257.374201388891</v>
      </c>
      <c r="D142" s="96" t="s">
        <v>2487</v>
      </c>
      <c r="E142" s="110">
        <v>925</v>
      </c>
      <c r="F142" s="96" t="str">
        <f>VLOOKUP(E142,VIP!$A$2:$O11509,2,0)</f>
        <v>DRBR24L</v>
      </c>
      <c r="G142" s="96" t="str">
        <f>VLOOKUP(E142,'LISTADO ATM'!$A$2:$B$899,2,0)</f>
        <v xml:space="preserve">ATM Oficina Plaza Lama Av. 27 de Febrero </v>
      </c>
      <c r="H142" s="96" t="str">
        <f>VLOOKUP(E142,VIP!$A$2:$O16430,7,FALSE)</f>
        <v>Si</v>
      </c>
      <c r="I142" s="96" t="str">
        <f>VLOOKUP(E142,VIP!$A$2:$O8395,8,FALSE)</f>
        <v>Si</v>
      </c>
      <c r="J142" s="96" t="str">
        <f>VLOOKUP(E142,VIP!$A$2:$O8345,8,FALSE)</f>
        <v>Si</v>
      </c>
      <c r="K142" s="96" t="str">
        <f>VLOOKUP(E142,VIP!$A$2:$O11919,6,0)</f>
        <v>SI</v>
      </c>
      <c r="L142" s="98" t="s">
        <v>2660</v>
      </c>
      <c r="M142" s="101" t="s">
        <v>2617</v>
      </c>
      <c r="N142" s="101" t="s">
        <v>2661</v>
      </c>
      <c r="O142" s="96" t="s">
        <v>2663</v>
      </c>
      <c r="P142" s="101" t="s">
        <v>2665</v>
      </c>
      <c r="Q142" s="132">
        <v>44257.42864583333</v>
      </c>
    </row>
    <row r="143" spans="1:17" ht="18" x14ac:dyDescent="0.25">
      <c r="A143" s="96" t="str">
        <f>VLOOKUP(E143,'LISTADO ATM'!$A$2:$C$900,3,0)</f>
        <v>NORTE</v>
      </c>
      <c r="B143" s="117" t="s">
        <v>2634</v>
      </c>
      <c r="C143" s="97">
        <v>44257.380509259259</v>
      </c>
      <c r="D143" s="96" t="s">
        <v>2190</v>
      </c>
      <c r="E143" s="110">
        <v>285</v>
      </c>
      <c r="F143" s="96" t="str">
        <f>VLOOKUP(E143,VIP!$A$2:$O11702,2,0)</f>
        <v>DRBR285</v>
      </c>
      <c r="G143" s="96" t="str">
        <f>VLOOKUP(E143,'LISTADO ATM'!$A$2:$B$899,2,0)</f>
        <v xml:space="preserve">ATM Oficina Camino Real (Puerto Plata) </v>
      </c>
      <c r="H143" s="96" t="str">
        <f>VLOOKUP(E143,VIP!$A$2:$O16623,7,FALSE)</f>
        <v>Si</v>
      </c>
      <c r="I143" s="96" t="str">
        <f>VLOOKUP(E143,VIP!$A$2:$O8588,8,FALSE)</f>
        <v>Si</v>
      </c>
      <c r="J143" s="96" t="str">
        <f>VLOOKUP(E143,VIP!$A$2:$O8538,8,FALSE)</f>
        <v>Si</v>
      </c>
      <c r="K143" s="96" t="str">
        <f>VLOOKUP(E143,VIP!$A$2:$O12112,6,0)</f>
        <v>NO</v>
      </c>
      <c r="L143" s="98" t="s">
        <v>2228</v>
      </c>
      <c r="M143" s="101" t="s">
        <v>2617</v>
      </c>
      <c r="N143" s="100" t="s">
        <v>2476</v>
      </c>
      <c r="O143" s="96" t="s">
        <v>2497</v>
      </c>
      <c r="P143" s="101"/>
      <c r="Q143" s="132">
        <v>44257.466145833336</v>
      </c>
    </row>
    <row r="144" spans="1:17" ht="18" x14ac:dyDescent="0.25">
      <c r="A144" s="96" t="str">
        <f>VLOOKUP(E144,'LISTADO ATM'!$A$2:$C$900,3,0)</f>
        <v>DISTRITO NACIONAL</v>
      </c>
      <c r="B144" s="117" t="s">
        <v>2633</v>
      </c>
      <c r="C144" s="97">
        <v>44257.38077546296</v>
      </c>
      <c r="D144" s="96" t="s">
        <v>2472</v>
      </c>
      <c r="E144" s="110">
        <v>908</v>
      </c>
      <c r="F144" s="96" t="str">
        <f>VLOOKUP(E144,VIP!$A$2:$O11701,2,0)</f>
        <v>DRBR16D</v>
      </c>
      <c r="G144" s="96" t="str">
        <f>VLOOKUP(E144,'LISTADO ATM'!$A$2:$B$899,2,0)</f>
        <v xml:space="preserve">ATM Oficina Plaza Botánika </v>
      </c>
      <c r="H144" s="96" t="str">
        <f>VLOOKUP(E144,VIP!$A$2:$O16622,7,FALSE)</f>
        <v>Si</v>
      </c>
      <c r="I144" s="96" t="str">
        <f>VLOOKUP(E144,VIP!$A$2:$O8587,8,FALSE)</f>
        <v>Si</v>
      </c>
      <c r="J144" s="96" t="str">
        <f>VLOOKUP(E144,VIP!$A$2:$O8537,8,FALSE)</f>
        <v>Si</v>
      </c>
      <c r="K144" s="96" t="str">
        <f>VLOOKUP(E144,VIP!$A$2:$O12111,6,0)</f>
        <v>NO</v>
      </c>
      <c r="L144" s="98" t="s">
        <v>2430</v>
      </c>
      <c r="M144" s="99" t="s">
        <v>2469</v>
      </c>
      <c r="N144" s="100" t="s">
        <v>2476</v>
      </c>
      <c r="O144" s="96" t="s">
        <v>2477</v>
      </c>
      <c r="P144" s="101"/>
      <c r="Q144" s="99" t="s">
        <v>2430</v>
      </c>
    </row>
    <row r="145" spans="1:17" ht="18" x14ac:dyDescent="0.25">
      <c r="A145" s="96" t="str">
        <f>VLOOKUP(E145,'LISTADO ATM'!$A$2:$C$900,3,0)</f>
        <v>DISTRITO NACIONAL</v>
      </c>
      <c r="B145" s="117" t="s">
        <v>2632</v>
      </c>
      <c r="C145" s="97">
        <v>44257.382280092592</v>
      </c>
      <c r="D145" s="96" t="s">
        <v>2472</v>
      </c>
      <c r="E145" s="110">
        <v>422</v>
      </c>
      <c r="F145" s="96" t="str">
        <f>VLOOKUP(E145,VIP!$A$2:$O11700,2,0)</f>
        <v>DRBR422</v>
      </c>
      <c r="G145" s="96" t="str">
        <f>VLOOKUP(E145,'LISTADO ATM'!$A$2:$B$899,2,0)</f>
        <v xml:space="preserve">ATM Olé Manoguayabo </v>
      </c>
      <c r="H145" s="96" t="str">
        <f>VLOOKUP(E145,VIP!$A$2:$O16621,7,FALSE)</f>
        <v>Si</v>
      </c>
      <c r="I145" s="96" t="str">
        <f>VLOOKUP(E145,VIP!$A$2:$O8586,8,FALSE)</f>
        <v>Si</v>
      </c>
      <c r="J145" s="96" t="str">
        <f>VLOOKUP(E145,VIP!$A$2:$O8536,8,FALSE)</f>
        <v>Si</v>
      </c>
      <c r="K145" s="96" t="str">
        <f>VLOOKUP(E145,VIP!$A$2:$O12110,6,0)</f>
        <v>NO</v>
      </c>
      <c r="L145" s="98" t="s">
        <v>2430</v>
      </c>
      <c r="M145" s="99" t="s">
        <v>2469</v>
      </c>
      <c r="N145" s="100" t="s">
        <v>2476</v>
      </c>
      <c r="O145" s="96" t="s">
        <v>2477</v>
      </c>
      <c r="P145" s="101"/>
      <c r="Q145" s="99" t="s">
        <v>2430</v>
      </c>
    </row>
    <row r="146" spans="1:17" ht="18" x14ac:dyDescent="0.25">
      <c r="A146" s="96" t="str">
        <f>VLOOKUP(E146,'LISTADO ATM'!$A$2:$C$900,3,0)</f>
        <v>DISTRITO NACIONAL</v>
      </c>
      <c r="B146" s="117" t="s">
        <v>2654</v>
      </c>
      <c r="C146" s="97">
        <v>44257.385023148148</v>
      </c>
      <c r="D146" s="96" t="s">
        <v>2487</v>
      </c>
      <c r="E146" s="110">
        <v>314</v>
      </c>
      <c r="F146" s="96" t="str">
        <f>VLOOKUP(E146,VIP!$A$2:$O11504,2,0)</f>
        <v>DRBR314</v>
      </c>
      <c r="G146" s="96" t="str">
        <f>VLOOKUP(E146,'LISTADO ATM'!$A$2:$B$899,2,0)</f>
        <v xml:space="preserve">ATM UNP Cambita Garabito (San Cristóbal) </v>
      </c>
      <c r="H146" s="96" t="str">
        <f>VLOOKUP(E146,VIP!$A$2:$O16425,7,FALSE)</f>
        <v>Si</v>
      </c>
      <c r="I146" s="96" t="str">
        <f>VLOOKUP(E146,VIP!$A$2:$O8390,8,FALSE)</f>
        <v>Si</v>
      </c>
      <c r="J146" s="96" t="str">
        <f>VLOOKUP(E146,VIP!$A$2:$O8340,8,FALSE)</f>
        <v>Si</v>
      </c>
      <c r="K146" s="96" t="str">
        <f>VLOOKUP(E146,VIP!$A$2:$O11914,6,0)</f>
        <v>NO</v>
      </c>
      <c r="L146" s="98" t="s">
        <v>2481</v>
      </c>
      <c r="M146" s="101" t="s">
        <v>2617</v>
      </c>
      <c r="N146" s="101" t="s">
        <v>2661</v>
      </c>
      <c r="O146" s="96" t="s">
        <v>2663</v>
      </c>
      <c r="P146" s="101" t="s">
        <v>2664</v>
      </c>
      <c r="Q146" s="132">
        <v>44257.471006944441</v>
      </c>
    </row>
    <row r="147" spans="1:17" ht="18" x14ac:dyDescent="0.25">
      <c r="A147" s="96" t="str">
        <f>VLOOKUP(E147,'LISTADO ATM'!$A$2:$C$900,3,0)</f>
        <v>NORTE</v>
      </c>
      <c r="B147" s="117" t="s">
        <v>2631</v>
      </c>
      <c r="C147" s="97">
        <v>44257.39334490741</v>
      </c>
      <c r="D147" s="96" t="s">
        <v>2502</v>
      </c>
      <c r="E147" s="110">
        <v>463</v>
      </c>
      <c r="F147" s="96" t="str">
        <f>VLOOKUP(E147,VIP!$A$2:$O11699,2,0)</f>
        <v>DRBR463</v>
      </c>
      <c r="G147" s="96" t="str">
        <f>VLOOKUP(E147,'LISTADO ATM'!$A$2:$B$899,2,0)</f>
        <v xml:space="preserve">ATM La Sirena El Embrujo </v>
      </c>
      <c r="H147" s="96" t="str">
        <f>VLOOKUP(E147,VIP!$A$2:$O16620,7,FALSE)</f>
        <v>Si</v>
      </c>
      <c r="I147" s="96" t="str">
        <f>VLOOKUP(E147,VIP!$A$2:$O8585,8,FALSE)</f>
        <v>Si</v>
      </c>
      <c r="J147" s="96" t="str">
        <f>VLOOKUP(E147,VIP!$A$2:$O8535,8,FALSE)</f>
        <v>Si</v>
      </c>
      <c r="K147" s="96" t="str">
        <f>VLOOKUP(E147,VIP!$A$2:$O12109,6,0)</f>
        <v>NO</v>
      </c>
      <c r="L147" s="98" t="s">
        <v>2462</v>
      </c>
      <c r="M147" s="99" t="s">
        <v>2469</v>
      </c>
      <c r="N147" s="100" t="s">
        <v>2476</v>
      </c>
      <c r="O147" s="96" t="s">
        <v>2503</v>
      </c>
      <c r="P147" s="101"/>
      <c r="Q147" s="99" t="s">
        <v>2462</v>
      </c>
    </row>
    <row r="148" spans="1:17" ht="18" x14ac:dyDescent="0.25">
      <c r="A148" s="96" t="str">
        <f>VLOOKUP(E148,'LISTADO ATM'!$A$2:$C$900,3,0)</f>
        <v>ESTE</v>
      </c>
      <c r="B148" s="117" t="s">
        <v>2630</v>
      </c>
      <c r="C148" s="97">
        <v>44257.396331018521</v>
      </c>
      <c r="D148" s="96" t="s">
        <v>2487</v>
      </c>
      <c r="E148" s="110">
        <v>963</v>
      </c>
      <c r="F148" s="96" t="str">
        <f>VLOOKUP(E148,VIP!$A$2:$O11698,2,0)</f>
        <v>DRBR963</v>
      </c>
      <c r="G148" s="96" t="str">
        <f>VLOOKUP(E148,'LISTADO ATM'!$A$2:$B$899,2,0)</f>
        <v xml:space="preserve">ATM Multiplaza La Romana </v>
      </c>
      <c r="H148" s="96" t="str">
        <f>VLOOKUP(E148,VIP!$A$2:$O16619,7,FALSE)</f>
        <v>Si</v>
      </c>
      <c r="I148" s="96" t="str">
        <f>VLOOKUP(E148,VIP!$A$2:$O8584,8,FALSE)</f>
        <v>Si</v>
      </c>
      <c r="J148" s="96" t="str">
        <f>VLOOKUP(E148,VIP!$A$2:$O8534,8,FALSE)</f>
        <v>Si</v>
      </c>
      <c r="K148" s="96" t="str">
        <f>VLOOKUP(E148,VIP!$A$2:$O12108,6,0)</f>
        <v>NO</v>
      </c>
      <c r="L148" s="98" t="s">
        <v>2430</v>
      </c>
      <c r="M148" s="101" t="s">
        <v>2617</v>
      </c>
      <c r="N148" s="100" t="s">
        <v>2476</v>
      </c>
      <c r="O148" s="96" t="s">
        <v>2490</v>
      </c>
      <c r="P148" s="101"/>
      <c r="Q148" s="132">
        <v>44257.471006944441</v>
      </c>
    </row>
    <row r="149" spans="1:17" ht="18" x14ac:dyDescent="0.25">
      <c r="A149" s="96" t="str">
        <f>VLOOKUP(E149,'LISTADO ATM'!$A$2:$C$900,3,0)</f>
        <v>ESTE</v>
      </c>
      <c r="B149" s="117" t="s">
        <v>2629</v>
      </c>
      <c r="C149" s="97">
        <v>44257.397488425922</v>
      </c>
      <c r="D149" s="96" t="s">
        <v>2487</v>
      </c>
      <c r="E149" s="110">
        <v>613</v>
      </c>
      <c r="F149" s="96" t="str">
        <f>VLOOKUP(E149,VIP!$A$2:$O11697,2,0)</f>
        <v>DRBR145</v>
      </c>
      <c r="G149" s="96" t="str">
        <f>VLOOKUP(E149,'LISTADO ATM'!$A$2:$B$899,2,0)</f>
        <v xml:space="preserve">ATM Almacenes Zaglul (La Altagracia) </v>
      </c>
      <c r="H149" s="96" t="str">
        <f>VLOOKUP(E149,VIP!$A$2:$O16618,7,FALSE)</f>
        <v>Si</v>
      </c>
      <c r="I149" s="96" t="str">
        <f>VLOOKUP(E149,VIP!$A$2:$O8583,8,FALSE)</f>
        <v>Si</v>
      </c>
      <c r="J149" s="96" t="str">
        <f>VLOOKUP(E149,VIP!$A$2:$O8533,8,FALSE)</f>
        <v>Si</v>
      </c>
      <c r="K149" s="96" t="str">
        <f>VLOOKUP(E149,VIP!$A$2:$O12107,6,0)</f>
        <v>NO</v>
      </c>
      <c r="L149" s="98" t="s">
        <v>2430</v>
      </c>
      <c r="M149" s="99" t="s">
        <v>2469</v>
      </c>
      <c r="N149" s="100" t="s">
        <v>2476</v>
      </c>
      <c r="O149" s="96" t="s">
        <v>2490</v>
      </c>
      <c r="P149" s="101"/>
      <c r="Q149" s="99" t="s">
        <v>2430</v>
      </c>
    </row>
    <row r="150" spans="1:17" ht="18" x14ac:dyDescent="0.25">
      <c r="A150" s="96" t="str">
        <f>VLOOKUP(E150,'LISTADO ATM'!$A$2:$C$900,3,0)</f>
        <v>DISTRITO NACIONAL</v>
      </c>
      <c r="B150" s="117" t="s">
        <v>2628</v>
      </c>
      <c r="C150" s="97">
        <v>44257.397743055553</v>
      </c>
      <c r="D150" s="96" t="s">
        <v>2472</v>
      </c>
      <c r="E150" s="110">
        <v>325</v>
      </c>
      <c r="F150" s="96" t="str">
        <f>VLOOKUP(E150,VIP!$A$2:$O11696,2,0)</f>
        <v>DRBR325</v>
      </c>
      <c r="G150" s="96" t="str">
        <f>VLOOKUP(E150,'LISTADO ATM'!$A$2:$B$899,2,0)</f>
        <v>ATM Casa Edwin</v>
      </c>
      <c r="H150" s="96" t="str">
        <f>VLOOKUP(E150,VIP!$A$2:$O16617,7,FALSE)</f>
        <v>Si</v>
      </c>
      <c r="I150" s="96" t="str">
        <f>VLOOKUP(E150,VIP!$A$2:$O8582,8,FALSE)</f>
        <v>Si</v>
      </c>
      <c r="J150" s="96" t="str">
        <f>VLOOKUP(E150,VIP!$A$2:$O8532,8,FALSE)</f>
        <v>Si</v>
      </c>
      <c r="K150" s="96" t="str">
        <f>VLOOKUP(E150,VIP!$A$2:$O12106,6,0)</f>
        <v>NO</v>
      </c>
      <c r="L150" s="98" t="s">
        <v>2430</v>
      </c>
      <c r="M150" s="99" t="s">
        <v>2469</v>
      </c>
      <c r="N150" s="100" t="s">
        <v>2476</v>
      </c>
      <c r="O150" s="96" t="s">
        <v>2477</v>
      </c>
      <c r="P150" s="101"/>
      <c r="Q150" s="99" t="s">
        <v>2430</v>
      </c>
    </row>
    <row r="151" spans="1:17" ht="18" x14ac:dyDescent="0.25">
      <c r="A151" s="96" t="str">
        <f>VLOOKUP(E151,'LISTADO ATM'!$A$2:$C$900,3,0)</f>
        <v>NORTE</v>
      </c>
      <c r="B151" s="117" t="s">
        <v>2627</v>
      </c>
      <c r="C151" s="97">
        <v>44257.399861111109</v>
      </c>
      <c r="D151" s="96" t="s">
        <v>2487</v>
      </c>
      <c r="E151" s="110">
        <v>283</v>
      </c>
      <c r="F151" s="96" t="str">
        <f>VLOOKUP(E151,VIP!$A$2:$O11695,2,0)</f>
        <v>DRBR283</v>
      </c>
      <c r="G151" s="96" t="str">
        <f>VLOOKUP(E151,'LISTADO ATM'!$A$2:$B$899,2,0)</f>
        <v xml:space="preserve">ATM Oficina Nibaje </v>
      </c>
      <c r="H151" s="96" t="str">
        <f>VLOOKUP(E151,VIP!$A$2:$O16616,7,FALSE)</f>
        <v>Si</v>
      </c>
      <c r="I151" s="96" t="str">
        <f>VLOOKUP(E151,VIP!$A$2:$O8581,8,FALSE)</f>
        <v>Si</v>
      </c>
      <c r="J151" s="96" t="str">
        <f>VLOOKUP(E151,VIP!$A$2:$O8531,8,FALSE)</f>
        <v>Si</v>
      </c>
      <c r="K151" s="96" t="str">
        <f>VLOOKUP(E151,VIP!$A$2:$O12105,6,0)</f>
        <v>NO</v>
      </c>
      <c r="L151" s="98" t="s">
        <v>2430</v>
      </c>
      <c r="M151" s="99" t="s">
        <v>2469</v>
      </c>
      <c r="N151" s="100" t="s">
        <v>2476</v>
      </c>
      <c r="O151" s="96" t="s">
        <v>2490</v>
      </c>
      <c r="P151" s="101"/>
      <c r="Q151" s="99" t="s">
        <v>2430</v>
      </c>
    </row>
    <row r="152" spans="1:17" ht="18" x14ac:dyDescent="0.25">
      <c r="A152" s="96" t="str">
        <f>VLOOKUP(E152,'LISTADO ATM'!$A$2:$C$900,3,0)</f>
        <v>SUR</v>
      </c>
      <c r="B152" s="117" t="s">
        <v>2626</v>
      </c>
      <c r="C152" s="97">
        <v>44257.40047453704</v>
      </c>
      <c r="D152" s="96" t="s">
        <v>2487</v>
      </c>
      <c r="E152" s="110">
        <v>891</v>
      </c>
      <c r="F152" s="96" t="str">
        <f>VLOOKUP(E152,VIP!$A$2:$O11694,2,0)</f>
        <v>DRBR891</v>
      </c>
      <c r="G152" s="96" t="str">
        <f>VLOOKUP(E152,'LISTADO ATM'!$A$2:$B$899,2,0)</f>
        <v xml:space="preserve">ATM Estación Texaco (Barahona) </v>
      </c>
      <c r="H152" s="96" t="str">
        <f>VLOOKUP(E152,VIP!$A$2:$O16615,7,FALSE)</f>
        <v>Si</v>
      </c>
      <c r="I152" s="96" t="str">
        <f>VLOOKUP(E152,VIP!$A$2:$O8580,8,FALSE)</f>
        <v>Si</v>
      </c>
      <c r="J152" s="96" t="str">
        <f>VLOOKUP(E152,VIP!$A$2:$O8530,8,FALSE)</f>
        <v>Si</v>
      </c>
      <c r="K152" s="96" t="str">
        <f>VLOOKUP(E152,VIP!$A$2:$O12104,6,0)</f>
        <v>NO</v>
      </c>
      <c r="L152" s="98" t="s">
        <v>2430</v>
      </c>
      <c r="M152" s="99" t="s">
        <v>2469</v>
      </c>
      <c r="N152" s="100" t="s">
        <v>2476</v>
      </c>
      <c r="O152" s="96" t="s">
        <v>2490</v>
      </c>
      <c r="P152" s="101"/>
      <c r="Q152" s="99" t="s">
        <v>2430</v>
      </c>
    </row>
    <row r="153" spans="1:17" ht="18" x14ac:dyDescent="0.25">
      <c r="A153" s="96" t="str">
        <f>VLOOKUP(E153,'LISTADO ATM'!$A$2:$C$900,3,0)</f>
        <v>DISTRITO NACIONAL</v>
      </c>
      <c r="B153" s="117" t="s">
        <v>2625</v>
      </c>
      <c r="C153" s="97">
        <v>44257.403807870367</v>
      </c>
      <c r="D153" s="96" t="s">
        <v>2189</v>
      </c>
      <c r="E153" s="110">
        <v>113</v>
      </c>
      <c r="F153" s="96" t="str">
        <f>VLOOKUP(E153,VIP!$A$2:$O11693,2,0)</f>
        <v>DRBR113</v>
      </c>
      <c r="G153" s="96" t="str">
        <f>VLOOKUP(E153,'LISTADO ATM'!$A$2:$B$899,2,0)</f>
        <v xml:space="preserve">ATM Autoservicio Atalaya del Mar </v>
      </c>
      <c r="H153" s="96" t="str">
        <f>VLOOKUP(E153,VIP!$A$2:$O16614,7,FALSE)</f>
        <v>Si</v>
      </c>
      <c r="I153" s="96" t="str">
        <f>VLOOKUP(E153,VIP!$A$2:$O8579,8,FALSE)</f>
        <v>No</v>
      </c>
      <c r="J153" s="96" t="str">
        <f>VLOOKUP(E153,VIP!$A$2:$O8529,8,FALSE)</f>
        <v>No</v>
      </c>
      <c r="K153" s="96" t="str">
        <f>VLOOKUP(E153,VIP!$A$2:$O12103,6,0)</f>
        <v>NO</v>
      </c>
      <c r="L153" s="98" t="s">
        <v>2228</v>
      </c>
      <c r="M153" s="99" t="s">
        <v>2469</v>
      </c>
      <c r="N153" s="100" t="s">
        <v>2476</v>
      </c>
      <c r="O153" s="96" t="s">
        <v>2478</v>
      </c>
      <c r="P153" s="101"/>
      <c r="Q153" s="99" t="s">
        <v>2228</v>
      </c>
    </row>
    <row r="154" spans="1:17" ht="18" x14ac:dyDescent="0.25">
      <c r="A154" s="96" t="str">
        <f>VLOOKUP(E154,'LISTADO ATM'!$A$2:$C$900,3,0)</f>
        <v>SUR</v>
      </c>
      <c r="B154" s="117" t="s">
        <v>2624</v>
      </c>
      <c r="C154" s="97">
        <v>44257.404432870368</v>
      </c>
      <c r="D154" s="96" t="s">
        <v>2189</v>
      </c>
      <c r="E154" s="110">
        <v>5</v>
      </c>
      <c r="F154" s="96" t="str">
        <f>VLOOKUP(E154,VIP!$A$2:$O11692,2,0)</f>
        <v>DRBR005</v>
      </c>
      <c r="G154" s="96" t="str">
        <f>VLOOKUP(E154,'LISTADO ATM'!$A$2:$B$899,2,0)</f>
        <v>ATM Oficina Autoservicio Villa Ofelia (San Juan)</v>
      </c>
      <c r="H154" s="96" t="str">
        <f>VLOOKUP(E154,VIP!$A$2:$O16613,7,FALSE)</f>
        <v>Si</v>
      </c>
      <c r="I154" s="96" t="str">
        <f>VLOOKUP(E154,VIP!$A$2:$O8578,8,FALSE)</f>
        <v>Si</v>
      </c>
      <c r="J154" s="96" t="str">
        <f>VLOOKUP(E154,VIP!$A$2:$O8528,8,FALSE)</f>
        <v>Si</v>
      </c>
      <c r="K154" s="96" t="str">
        <f>VLOOKUP(E154,VIP!$A$2:$O12102,6,0)</f>
        <v>NO</v>
      </c>
      <c r="L154" s="98" t="s">
        <v>2228</v>
      </c>
      <c r="M154" s="99" t="s">
        <v>2469</v>
      </c>
      <c r="N154" s="100" t="s">
        <v>2476</v>
      </c>
      <c r="O154" s="96" t="s">
        <v>2478</v>
      </c>
      <c r="P154" s="101"/>
      <c r="Q154" s="99" t="s">
        <v>2228</v>
      </c>
    </row>
    <row r="155" spans="1:17" ht="18" x14ac:dyDescent="0.25">
      <c r="A155" s="96" t="str">
        <f>VLOOKUP(E155,'LISTADO ATM'!$A$2:$C$900,3,0)</f>
        <v>DISTRITO NACIONAL</v>
      </c>
      <c r="B155" s="117" t="s">
        <v>2623</v>
      </c>
      <c r="C155" s="97">
        <v>44257.40520833333</v>
      </c>
      <c r="D155" s="96" t="s">
        <v>2472</v>
      </c>
      <c r="E155" s="110">
        <v>507</v>
      </c>
      <c r="F155" s="96" t="str">
        <f>VLOOKUP(E155,VIP!$A$2:$O11691,2,0)</f>
        <v>DRBR507</v>
      </c>
      <c r="G155" s="96" t="str">
        <f>VLOOKUP(E155,'LISTADO ATM'!$A$2:$B$899,2,0)</f>
        <v>ATM Estación Sigma Boca Chica</v>
      </c>
      <c r="H155" s="96" t="str">
        <f>VLOOKUP(E155,VIP!$A$2:$O16612,7,FALSE)</f>
        <v>Si</v>
      </c>
      <c r="I155" s="96" t="str">
        <f>VLOOKUP(E155,VIP!$A$2:$O8577,8,FALSE)</f>
        <v>Si</v>
      </c>
      <c r="J155" s="96" t="str">
        <f>VLOOKUP(E155,VIP!$A$2:$O8527,8,FALSE)</f>
        <v>Si</v>
      </c>
      <c r="K155" s="96" t="str">
        <f>VLOOKUP(E155,VIP!$A$2:$O12101,6,0)</f>
        <v>NO</v>
      </c>
      <c r="L155" s="98" t="s">
        <v>2462</v>
      </c>
      <c r="M155" s="101" t="s">
        <v>2617</v>
      </c>
      <c r="N155" s="100" t="s">
        <v>2476</v>
      </c>
      <c r="O155" s="96" t="s">
        <v>2477</v>
      </c>
      <c r="P155" s="101"/>
      <c r="Q155" s="132">
        <v>44230.597222222219</v>
      </c>
    </row>
    <row r="156" spans="1:17" ht="18" x14ac:dyDescent="0.25">
      <c r="A156" s="96" t="str">
        <f>VLOOKUP(E156,'LISTADO ATM'!$A$2:$C$900,3,0)</f>
        <v>DISTRITO NACIONAL</v>
      </c>
      <c r="B156" s="117" t="s">
        <v>2622</v>
      </c>
      <c r="C156" s="97">
        <v>44257.407835648148</v>
      </c>
      <c r="D156" s="96" t="s">
        <v>2189</v>
      </c>
      <c r="E156" s="110">
        <v>238</v>
      </c>
      <c r="F156" s="96" t="str">
        <f>VLOOKUP(E156,VIP!$A$2:$O11690,2,0)</f>
        <v>DRBR238</v>
      </c>
      <c r="G156" s="96" t="str">
        <f>VLOOKUP(E156,'LISTADO ATM'!$A$2:$B$899,2,0)</f>
        <v xml:space="preserve">ATM Multicentro La Sirena Charles de Gaulle </v>
      </c>
      <c r="H156" s="96" t="str">
        <f>VLOOKUP(E156,VIP!$A$2:$O16611,7,FALSE)</f>
        <v>Si</v>
      </c>
      <c r="I156" s="96" t="str">
        <f>VLOOKUP(E156,VIP!$A$2:$O8576,8,FALSE)</f>
        <v>Si</v>
      </c>
      <c r="J156" s="96" t="str">
        <f>VLOOKUP(E156,VIP!$A$2:$O8526,8,FALSE)</f>
        <v>Si</v>
      </c>
      <c r="K156" s="96" t="str">
        <f>VLOOKUP(E156,VIP!$A$2:$O12100,6,0)</f>
        <v>No</v>
      </c>
      <c r="L156" s="98" t="s">
        <v>2496</v>
      </c>
      <c r="M156" s="99" t="s">
        <v>2469</v>
      </c>
      <c r="N156" s="100" t="s">
        <v>2476</v>
      </c>
      <c r="O156" s="96" t="s">
        <v>2478</v>
      </c>
      <c r="P156" s="101"/>
      <c r="Q156" s="99" t="s">
        <v>2496</v>
      </c>
    </row>
    <row r="157" spans="1:17" ht="18" x14ac:dyDescent="0.25">
      <c r="A157" s="96" t="str">
        <f>VLOOKUP(E157,'LISTADO ATM'!$A$2:$C$900,3,0)</f>
        <v>DISTRITO NACIONAL</v>
      </c>
      <c r="B157" s="117" t="s">
        <v>2621</v>
      </c>
      <c r="C157" s="97">
        <v>44257.408206018517</v>
      </c>
      <c r="D157" s="96" t="s">
        <v>2472</v>
      </c>
      <c r="E157" s="110">
        <v>212</v>
      </c>
      <c r="F157" s="96" t="str">
        <f>VLOOKUP(E157,VIP!$A$2:$O11689,2,0)</f>
        <v>DRBR212</v>
      </c>
      <c r="G157" s="96" t="str">
        <f>VLOOKUP(E157,'LISTADO ATM'!$A$2:$B$899,2,0)</f>
        <v>ATM Universidad Nacional Evangélica (Santo Domingo)</v>
      </c>
      <c r="H157" s="96" t="str">
        <f>VLOOKUP(E157,VIP!$A$2:$O16610,7,FALSE)</f>
        <v>Si</v>
      </c>
      <c r="I157" s="96" t="str">
        <f>VLOOKUP(E157,VIP!$A$2:$O8575,8,FALSE)</f>
        <v>No</v>
      </c>
      <c r="J157" s="96" t="str">
        <f>VLOOKUP(E157,VIP!$A$2:$O8525,8,FALSE)</f>
        <v>No</v>
      </c>
      <c r="K157" s="96" t="str">
        <f>VLOOKUP(E157,VIP!$A$2:$O12099,6,0)</f>
        <v>NO</v>
      </c>
      <c r="L157" s="98" t="s">
        <v>2430</v>
      </c>
      <c r="M157" s="99" t="s">
        <v>2469</v>
      </c>
      <c r="N157" s="100" t="s">
        <v>2476</v>
      </c>
      <c r="O157" s="96" t="s">
        <v>2477</v>
      </c>
      <c r="P157" s="101"/>
      <c r="Q157" s="99" t="s">
        <v>2430</v>
      </c>
    </row>
    <row r="158" spans="1:17" ht="18" x14ac:dyDescent="0.25">
      <c r="A158" s="96" t="str">
        <f>VLOOKUP(E158,'LISTADO ATM'!$A$2:$C$900,3,0)</f>
        <v>DISTRITO NACIONAL</v>
      </c>
      <c r="B158" s="117" t="s">
        <v>2620</v>
      </c>
      <c r="C158" s="97">
        <v>44257.41034722222</v>
      </c>
      <c r="D158" s="96" t="s">
        <v>2472</v>
      </c>
      <c r="E158" s="110">
        <v>20</v>
      </c>
      <c r="F158" s="96" t="str">
        <f>VLOOKUP(E158,VIP!$A$2:$O11688,2,0)</f>
        <v>DRBR049</v>
      </c>
      <c r="G158" s="96" t="str">
        <f>VLOOKUP(E158,'LISTADO ATM'!$A$2:$B$899,2,0)</f>
        <v>ATM S/M Aprezio Las Palmas</v>
      </c>
      <c r="H158" s="96" t="str">
        <f>VLOOKUP(E158,VIP!$A$2:$O16609,7,FALSE)</f>
        <v>Si</v>
      </c>
      <c r="I158" s="96" t="str">
        <f>VLOOKUP(E158,VIP!$A$2:$O8574,8,FALSE)</f>
        <v>Si</v>
      </c>
      <c r="J158" s="96" t="str">
        <f>VLOOKUP(E158,VIP!$A$2:$O8524,8,FALSE)</f>
        <v>Si</v>
      </c>
      <c r="K158" s="96" t="str">
        <f>VLOOKUP(E158,VIP!$A$2:$O12098,6,0)</f>
        <v>NO</v>
      </c>
      <c r="L158" s="98" t="s">
        <v>2462</v>
      </c>
      <c r="M158" s="99" t="s">
        <v>2469</v>
      </c>
      <c r="N158" s="100" t="s">
        <v>2476</v>
      </c>
      <c r="O158" s="96" t="s">
        <v>2477</v>
      </c>
      <c r="P158" s="101"/>
      <c r="Q158" s="99" t="s">
        <v>2462</v>
      </c>
    </row>
    <row r="159" spans="1:17" ht="18" x14ac:dyDescent="0.25">
      <c r="A159" s="96" t="str">
        <f>VLOOKUP(E159,'LISTADO ATM'!$A$2:$C$900,3,0)</f>
        <v>DISTRITO NACIONAL</v>
      </c>
      <c r="B159" s="117" t="s">
        <v>2653</v>
      </c>
      <c r="C159" s="97">
        <v>44257.411134259259</v>
      </c>
      <c r="D159" s="96" t="s">
        <v>2487</v>
      </c>
      <c r="E159" s="110">
        <v>486</v>
      </c>
      <c r="F159" s="96" t="str">
        <f>VLOOKUP(E159,VIP!$A$2:$O11503,2,0)</f>
        <v>DRBR486</v>
      </c>
      <c r="G159" s="96" t="str">
        <f>VLOOKUP(E159,'LISTADO ATM'!$A$2:$B$899,2,0)</f>
        <v xml:space="preserve">ATM Olé La Caleta </v>
      </c>
      <c r="H159" s="96" t="str">
        <f>VLOOKUP(E159,VIP!$A$2:$O16424,7,FALSE)</f>
        <v>Si</v>
      </c>
      <c r="I159" s="96" t="str">
        <f>VLOOKUP(E159,VIP!$A$2:$O8389,8,FALSE)</f>
        <v>Si</v>
      </c>
      <c r="J159" s="96" t="str">
        <f>VLOOKUP(E159,VIP!$A$2:$O8339,8,FALSE)</f>
        <v>Si</v>
      </c>
      <c r="K159" s="96" t="str">
        <f>VLOOKUP(E159,VIP!$A$2:$O11913,6,0)</f>
        <v>NO</v>
      </c>
      <c r="L159" s="98" t="s">
        <v>2481</v>
      </c>
      <c r="M159" s="101" t="s">
        <v>2617</v>
      </c>
      <c r="N159" s="101" t="s">
        <v>2661</v>
      </c>
      <c r="O159" s="96" t="s">
        <v>2490</v>
      </c>
      <c r="P159" s="101" t="s">
        <v>2664</v>
      </c>
      <c r="Q159" s="132">
        <v>44257.466145833336</v>
      </c>
    </row>
    <row r="160" spans="1:17" ht="18" x14ac:dyDescent="0.25">
      <c r="A160" s="96" t="str">
        <f>VLOOKUP(E160,'LISTADO ATM'!$A$2:$C$900,3,0)</f>
        <v>DISTRITO NACIONAL</v>
      </c>
      <c r="B160" s="117" t="s">
        <v>2619</v>
      </c>
      <c r="C160" s="97">
        <v>44257.412662037037</v>
      </c>
      <c r="D160" s="96" t="s">
        <v>2472</v>
      </c>
      <c r="E160" s="110">
        <v>900</v>
      </c>
      <c r="F160" s="96" t="str">
        <f>VLOOKUP(E160,VIP!$A$2:$O11687,2,0)</f>
        <v>DRBR900</v>
      </c>
      <c r="G160" s="96" t="str">
        <f>VLOOKUP(E160,'LISTADO ATM'!$A$2:$B$899,2,0)</f>
        <v xml:space="preserve">ATM UNP Merca Santo Domingo </v>
      </c>
      <c r="H160" s="96" t="str">
        <f>VLOOKUP(E160,VIP!$A$2:$O16608,7,FALSE)</f>
        <v>Si</v>
      </c>
      <c r="I160" s="96" t="str">
        <f>VLOOKUP(E160,VIP!$A$2:$O8573,8,FALSE)</f>
        <v>Si</v>
      </c>
      <c r="J160" s="96" t="str">
        <f>VLOOKUP(E160,VIP!$A$2:$O8523,8,FALSE)</f>
        <v>Si</v>
      </c>
      <c r="K160" s="96" t="str">
        <f>VLOOKUP(E160,VIP!$A$2:$O12097,6,0)</f>
        <v>NO</v>
      </c>
      <c r="L160" s="98" t="s">
        <v>2430</v>
      </c>
      <c r="M160" s="99" t="s">
        <v>2469</v>
      </c>
      <c r="N160" s="100" t="s">
        <v>2476</v>
      </c>
      <c r="O160" s="96" t="s">
        <v>2477</v>
      </c>
      <c r="P160" s="101"/>
      <c r="Q160" s="99" t="s">
        <v>2430</v>
      </c>
    </row>
    <row r="161" spans="1:17" ht="18" x14ac:dyDescent="0.25">
      <c r="A161" s="96" t="str">
        <f>VLOOKUP(E161,'LISTADO ATM'!$A$2:$C$900,3,0)</f>
        <v>DISTRITO NACIONAL</v>
      </c>
      <c r="B161" s="117" t="s">
        <v>2618</v>
      </c>
      <c r="C161" s="97">
        <v>44257.422511574077</v>
      </c>
      <c r="D161" s="96" t="s">
        <v>2189</v>
      </c>
      <c r="E161" s="110">
        <v>915</v>
      </c>
      <c r="F161" s="96" t="str">
        <f>VLOOKUP(E161,VIP!$A$2:$O11686,2,0)</f>
        <v>DRBR24F</v>
      </c>
      <c r="G161" s="96" t="str">
        <f>VLOOKUP(E161,'LISTADO ATM'!$A$2:$B$899,2,0)</f>
        <v xml:space="preserve">ATM Multicentro La Sirena Aut. Duarte </v>
      </c>
      <c r="H161" s="96" t="str">
        <f>VLOOKUP(E161,VIP!$A$2:$O16607,7,FALSE)</f>
        <v>Si</v>
      </c>
      <c r="I161" s="96" t="str">
        <f>VLOOKUP(E161,VIP!$A$2:$O8572,8,FALSE)</f>
        <v>Si</v>
      </c>
      <c r="J161" s="96" t="str">
        <f>VLOOKUP(E161,VIP!$A$2:$O8522,8,FALSE)</f>
        <v>Si</v>
      </c>
      <c r="K161" s="96" t="str">
        <f>VLOOKUP(E161,VIP!$A$2:$O12096,6,0)</f>
        <v>SI</v>
      </c>
      <c r="L161" s="98" t="s">
        <v>2650</v>
      </c>
      <c r="M161" s="101" t="s">
        <v>2617</v>
      </c>
      <c r="N161" s="100" t="s">
        <v>2476</v>
      </c>
      <c r="O161" s="96" t="s">
        <v>2478</v>
      </c>
      <c r="P161" s="99" t="s">
        <v>2666</v>
      </c>
      <c r="Q161" s="132">
        <v>44257.471701388888</v>
      </c>
    </row>
    <row r="162" spans="1:17" ht="18" x14ac:dyDescent="0.25">
      <c r="A162" s="96" t="str">
        <f>VLOOKUP(E162,'LISTADO ATM'!$A$2:$C$900,3,0)</f>
        <v>DISTRITO NACIONAL</v>
      </c>
      <c r="B162" s="117" t="s">
        <v>2658</v>
      </c>
      <c r="C162" s="97">
        <v>44257.422777777778</v>
      </c>
      <c r="D162" s="96" t="s">
        <v>2487</v>
      </c>
      <c r="E162" s="110">
        <v>407</v>
      </c>
      <c r="F162" s="96" t="str">
        <f>VLOOKUP(E162,VIP!$A$2:$O11508,2,0)</f>
        <v>DRBR407</v>
      </c>
      <c r="G162" s="96" t="str">
        <f>VLOOKUP(E162,'LISTADO ATM'!$A$2:$B$899,2,0)</f>
        <v xml:space="preserve">ATM Multicentro La Sirena Villa Mella </v>
      </c>
      <c r="H162" s="96" t="str">
        <f>VLOOKUP(E162,VIP!$A$2:$O16429,7,FALSE)</f>
        <v>Si</v>
      </c>
      <c r="I162" s="96" t="str">
        <f>VLOOKUP(E162,VIP!$A$2:$O8394,8,FALSE)</f>
        <v>Si</v>
      </c>
      <c r="J162" s="96" t="str">
        <f>VLOOKUP(E162,VIP!$A$2:$O8344,8,FALSE)</f>
        <v>Si</v>
      </c>
      <c r="K162" s="96" t="str">
        <f>VLOOKUP(E162,VIP!$A$2:$O11918,6,0)</f>
        <v>NO</v>
      </c>
      <c r="L162" s="98" t="s">
        <v>2650</v>
      </c>
      <c r="M162" s="101" t="s">
        <v>2617</v>
      </c>
      <c r="N162" s="101" t="s">
        <v>2661</v>
      </c>
      <c r="O162" s="96" t="s">
        <v>2490</v>
      </c>
      <c r="P162" s="101" t="s">
        <v>2665</v>
      </c>
      <c r="Q162" s="132">
        <v>44257.473090277781</v>
      </c>
    </row>
    <row r="163" spans="1:17" ht="18" x14ac:dyDescent="0.25">
      <c r="A163" s="96" t="str">
        <f>VLOOKUP(E163,'LISTADO ATM'!$A$2:$C$900,3,0)</f>
        <v>DISTRITO NACIONAL</v>
      </c>
      <c r="B163" s="117" t="s">
        <v>2657</v>
      </c>
      <c r="C163" s="97">
        <v>44257.423634259256</v>
      </c>
      <c r="D163" s="96" t="s">
        <v>2487</v>
      </c>
      <c r="E163" s="110">
        <v>951</v>
      </c>
      <c r="F163" s="96" t="str">
        <f>VLOOKUP(E163,VIP!$A$2:$O11507,2,0)</f>
        <v>DRBR203</v>
      </c>
      <c r="G163" s="96" t="str">
        <f>VLOOKUP(E163,'LISTADO ATM'!$A$2:$B$899,2,0)</f>
        <v xml:space="preserve">ATM Oficina Plaza Haché JFK </v>
      </c>
      <c r="H163" s="96" t="str">
        <f>VLOOKUP(E163,VIP!$A$2:$O16428,7,FALSE)</f>
        <v>Si</v>
      </c>
      <c r="I163" s="96" t="str">
        <f>VLOOKUP(E163,VIP!$A$2:$O8393,8,FALSE)</f>
        <v>Si</v>
      </c>
      <c r="J163" s="96" t="str">
        <f>VLOOKUP(E163,VIP!$A$2:$O8343,8,FALSE)</f>
        <v>Si</v>
      </c>
      <c r="K163" s="96" t="str">
        <f>VLOOKUP(E163,VIP!$A$2:$O11917,6,0)</f>
        <v>NO</v>
      </c>
      <c r="L163" s="98" t="s">
        <v>2650</v>
      </c>
      <c r="M163" s="101" t="s">
        <v>2617</v>
      </c>
      <c r="N163" s="101" t="s">
        <v>2661</v>
      </c>
      <c r="O163" s="96" t="s">
        <v>2490</v>
      </c>
      <c r="P163" s="101" t="s">
        <v>2665</v>
      </c>
      <c r="Q163" s="132">
        <v>44257.473090277781</v>
      </c>
    </row>
    <row r="164" spans="1:17" ht="18" x14ac:dyDescent="0.25">
      <c r="A164" s="96" t="str">
        <f>VLOOKUP(E164,'LISTADO ATM'!$A$2:$C$900,3,0)</f>
        <v>DISTRITO NACIONAL</v>
      </c>
      <c r="B164" s="117" t="s">
        <v>2656</v>
      </c>
      <c r="C164" s="97">
        <v>44257.424629629626</v>
      </c>
      <c r="D164" s="96" t="s">
        <v>2487</v>
      </c>
      <c r="E164" s="110">
        <v>473</v>
      </c>
      <c r="F164" s="96" t="str">
        <f>VLOOKUP(E164,VIP!$A$2:$O11506,2,0)</f>
        <v>DRBR473</v>
      </c>
      <c r="G164" s="96" t="str">
        <f>VLOOKUP(E164,'LISTADO ATM'!$A$2:$B$899,2,0)</f>
        <v xml:space="preserve">ATM Oficina Carrefour II </v>
      </c>
      <c r="H164" s="96" t="str">
        <f>VLOOKUP(E164,VIP!$A$2:$O16427,7,FALSE)</f>
        <v>Si</v>
      </c>
      <c r="I164" s="96" t="str">
        <f>VLOOKUP(E164,VIP!$A$2:$O8392,8,FALSE)</f>
        <v>Si</v>
      </c>
      <c r="J164" s="96" t="str">
        <f>VLOOKUP(E164,VIP!$A$2:$O8342,8,FALSE)</f>
        <v>Si</v>
      </c>
      <c r="K164" s="96" t="str">
        <f>VLOOKUP(E164,VIP!$A$2:$O11916,6,0)</f>
        <v>NO</v>
      </c>
      <c r="L164" s="98" t="s">
        <v>2660</v>
      </c>
      <c r="M164" s="101" t="s">
        <v>2617</v>
      </c>
      <c r="N164" s="101" t="s">
        <v>2661</v>
      </c>
      <c r="O164" s="96" t="s">
        <v>2490</v>
      </c>
      <c r="P164" s="101" t="s">
        <v>2665</v>
      </c>
      <c r="Q164" s="132">
        <v>44257.473090277781</v>
      </c>
    </row>
    <row r="165" spans="1:17" ht="18" x14ac:dyDescent="0.25">
      <c r="A165" s="96" t="str">
        <f>VLOOKUP(E165,'LISTADO ATM'!$A$2:$C$900,3,0)</f>
        <v>NORTE</v>
      </c>
      <c r="B165" s="117" t="s">
        <v>2655</v>
      </c>
      <c r="C165" s="97">
        <v>44257.425428240742</v>
      </c>
      <c r="D165" s="96" t="s">
        <v>2487</v>
      </c>
      <c r="E165" s="110">
        <v>864</v>
      </c>
      <c r="F165" s="96" t="str">
        <f>VLOOKUP(E165,VIP!$A$2:$O11505,2,0)</f>
        <v>DRBR864</v>
      </c>
      <c r="G165" s="96" t="str">
        <f>VLOOKUP(E165,'LISTADO ATM'!$A$2:$B$899,2,0)</f>
        <v xml:space="preserve">ATM Palmares Mall (San Francisco) </v>
      </c>
      <c r="H165" s="96" t="str">
        <f>VLOOKUP(E165,VIP!$A$2:$O16426,7,FALSE)</f>
        <v>Si</v>
      </c>
      <c r="I165" s="96" t="str">
        <f>VLOOKUP(E165,VIP!$A$2:$O8391,8,FALSE)</f>
        <v>Si</v>
      </c>
      <c r="J165" s="96" t="str">
        <f>VLOOKUP(E165,VIP!$A$2:$O8341,8,FALSE)</f>
        <v>Si</v>
      </c>
      <c r="K165" s="96" t="str">
        <f>VLOOKUP(E165,VIP!$A$2:$O11915,6,0)</f>
        <v>NO</v>
      </c>
      <c r="L165" s="98" t="s">
        <v>2650</v>
      </c>
      <c r="M165" s="101" t="s">
        <v>2617</v>
      </c>
      <c r="N165" s="101" t="s">
        <v>2661</v>
      </c>
      <c r="O165" s="96" t="s">
        <v>2490</v>
      </c>
      <c r="P165" s="101" t="s">
        <v>2665</v>
      </c>
      <c r="Q165" s="132">
        <v>44257.471006944441</v>
      </c>
    </row>
    <row r="166" spans="1:17" ht="18" x14ac:dyDescent="0.25">
      <c r="A166" s="96" t="str">
        <f>VLOOKUP(E166,'LISTADO ATM'!$A$2:$C$900,3,0)</f>
        <v>DISTRITO NACIONAL</v>
      </c>
      <c r="B166" s="117" t="s">
        <v>2652</v>
      </c>
      <c r="C166" s="97">
        <v>44257.429340277777</v>
      </c>
      <c r="D166" s="96" t="s">
        <v>2487</v>
      </c>
      <c r="E166" s="110">
        <v>118</v>
      </c>
      <c r="F166" s="96" t="str">
        <f>VLOOKUP(E166,VIP!$A$2:$O11502,2,0)</f>
        <v>DRBR118</v>
      </c>
      <c r="G166" s="96" t="str">
        <f>VLOOKUP(E166,'LISTADO ATM'!$A$2:$B$899,2,0)</f>
        <v>ATM Plaza Torino</v>
      </c>
      <c r="H166" s="96" t="str">
        <f>VLOOKUP(E166,VIP!$A$2:$O16423,7,FALSE)</f>
        <v>N/A</v>
      </c>
      <c r="I166" s="96" t="str">
        <f>VLOOKUP(E166,VIP!$A$2:$O8388,8,FALSE)</f>
        <v>N/A</v>
      </c>
      <c r="J166" s="96" t="str">
        <f>VLOOKUP(E166,VIP!$A$2:$O8338,8,FALSE)</f>
        <v>N/A</v>
      </c>
      <c r="K166" s="96" t="str">
        <f>VLOOKUP(E166,VIP!$A$2:$O11912,6,0)</f>
        <v>N/A</v>
      </c>
      <c r="L166" s="98" t="s">
        <v>2481</v>
      </c>
      <c r="M166" s="101" t="s">
        <v>2617</v>
      </c>
      <c r="N166" s="101" t="s">
        <v>2661</v>
      </c>
      <c r="O166" s="96" t="s">
        <v>2662</v>
      </c>
      <c r="P166" s="101" t="s">
        <v>2664</v>
      </c>
      <c r="Q166" s="132">
        <v>44257.470312500001</v>
      </c>
    </row>
    <row r="167" spans="1:17" ht="18" x14ac:dyDescent="0.25">
      <c r="A167" s="96" t="str">
        <f>VLOOKUP(E167,'LISTADO ATM'!$A$2:$C$900,3,0)</f>
        <v>NORTE</v>
      </c>
      <c r="B167" s="117" t="s">
        <v>2651</v>
      </c>
      <c r="C167" s="97">
        <v>44257.430532407408</v>
      </c>
      <c r="D167" s="96" t="s">
        <v>2487</v>
      </c>
      <c r="E167" s="110">
        <v>431</v>
      </c>
      <c r="F167" s="96" t="str">
        <f>VLOOKUP(E167,VIP!$A$2:$O11501,2,0)</f>
        <v>DRBR583</v>
      </c>
      <c r="G167" s="96" t="str">
        <f>VLOOKUP(E167,'LISTADO ATM'!$A$2:$B$899,2,0)</f>
        <v xml:space="preserve">ATM Autoservicio Sol (Santiago) </v>
      </c>
      <c r="H167" s="96" t="str">
        <f>VLOOKUP(E167,VIP!$A$2:$O16422,7,FALSE)</f>
        <v>Si</v>
      </c>
      <c r="I167" s="96" t="str">
        <f>VLOOKUP(E167,VIP!$A$2:$O8387,8,FALSE)</f>
        <v>Si</v>
      </c>
      <c r="J167" s="96" t="str">
        <f>VLOOKUP(E167,VIP!$A$2:$O8337,8,FALSE)</f>
        <v>Si</v>
      </c>
      <c r="K167" s="96" t="str">
        <f>VLOOKUP(E167,VIP!$A$2:$O11911,6,0)</f>
        <v>SI</v>
      </c>
      <c r="L167" s="98" t="s">
        <v>2481</v>
      </c>
      <c r="M167" s="101" t="s">
        <v>2617</v>
      </c>
      <c r="N167" s="101" t="s">
        <v>2661</v>
      </c>
      <c r="O167" s="96" t="s">
        <v>2662</v>
      </c>
      <c r="P167" s="101" t="s">
        <v>2664</v>
      </c>
      <c r="Q167" s="132">
        <v>44230.597222222219</v>
      </c>
    </row>
    <row r="168" spans="1:17" ht="18" x14ac:dyDescent="0.25">
      <c r="A168" s="96" t="str">
        <f>VLOOKUP(E168,'LISTADO ATM'!$A$2:$C$900,3,0)</f>
        <v>DISTRITO NACIONAL</v>
      </c>
      <c r="B168" s="117" t="s">
        <v>2669</v>
      </c>
      <c r="C168" s="97">
        <v>44257.45890046296</v>
      </c>
      <c r="D168" s="96" t="s">
        <v>2472</v>
      </c>
      <c r="E168" s="110">
        <v>826</v>
      </c>
      <c r="F168" s="96" t="str">
        <f>VLOOKUP(E168,VIP!$A$2:$O11502,2,0)</f>
        <v>DRBR826</v>
      </c>
      <c r="G168" s="96" t="str">
        <f>VLOOKUP(E168,'LISTADO ATM'!$A$2:$B$899,2,0)</f>
        <v xml:space="preserve">ATM Oficina Diamond Plaza II </v>
      </c>
      <c r="H168" s="96" t="str">
        <f>VLOOKUP(E168,VIP!$A$2:$O16423,7,FALSE)</f>
        <v>Si</v>
      </c>
      <c r="I168" s="96" t="str">
        <f>VLOOKUP(E168,VIP!$A$2:$O8388,8,FALSE)</f>
        <v>Si</v>
      </c>
      <c r="J168" s="96" t="str">
        <f>VLOOKUP(E168,VIP!$A$2:$O8338,8,FALSE)</f>
        <v>Si</v>
      </c>
      <c r="K168" s="96" t="str">
        <f>VLOOKUP(E168,VIP!$A$2:$O11912,6,0)</f>
        <v>NO</v>
      </c>
      <c r="L168" s="98" t="s">
        <v>2430</v>
      </c>
      <c r="M168" s="99" t="s">
        <v>2469</v>
      </c>
      <c r="N168" s="100" t="s">
        <v>2476</v>
      </c>
      <c r="O168" s="96" t="s">
        <v>2477</v>
      </c>
      <c r="P168" s="101"/>
      <c r="Q168" s="99" t="s">
        <v>2430</v>
      </c>
    </row>
    <row r="169" spans="1:17" ht="18" x14ac:dyDescent="0.25">
      <c r="A169" s="96" t="str">
        <f>VLOOKUP(E169,'LISTADO ATM'!$A$2:$C$900,3,0)</f>
        <v>DISTRITO NACIONAL</v>
      </c>
      <c r="B169" s="117" t="s">
        <v>2670</v>
      </c>
      <c r="C169" s="97">
        <v>44257.46770833333</v>
      </c>
      <c r="D169" s="96" t="s">
        <v>2189</v>
      </c>
      <c r="E169" s="110">
        <v>494</v>
      </c>
      <c r="F169" s="96" t="str">
        <f>VLOOKUP(E169,VIP!$A$2:$O11503,2,0)</f>
        <v>DRBR494</v>
      </c>
      <c r="G169" s="96" t="str">
        <f>VLOOKUP(E169,'LISTADO ATM'!$A$2:$B$899,2,0)</f>
        <v xml:space="preserve">ATM Oficina Blue Mall </v>
      </c>
      <c r="H169" s="96" t="str">
        <f>VLOOKUP(E169,VIP!$A$2:$O16424,7,FALSE)</f>
        <v>Si</v>
      </c>
      <c r="I169" s="96" t="str">
        <f>VLOOKUP(E169,VIP!$A$2:$O8389,8,FALSE)</f>
        <v>Si</v>
      </c>
      <c r="J169" s="96" t="str">
        <f>VLOOKUP(E169,VIP!$A$2:$O8339,8,FALSE)</f>
        <v>Si</v>
      </c>
      <c r="K169" s="96" t="str">
        <f>VLOOKUP(E169,VIP!$A$2:$O11913,6,0)</f>
        <v>SI</v>
      </c>
      <c r="L169" s="98" t="s">
        <v>2667</v>
      </c>
      <c r="M169" s="99" t="s">
        <v>2469</v>
      </c>
      <c r="N169" s="100" t="s">
        <v>2476</v>
      </c>
      <c r="O169" s="96" t="s">
        <v>2478</v>
      </c>
      <c r="P169" s="101"/>
      <c r="Q169" s="99" t="s">
        <v>2667</v>
      </c>
    </row>
    <row r="170" spans="1:17" ht="18" x14ac:dyDescent="0.25">
      <c r="A170" s="96" t="str">
        <f>VLOOKUP(E170,'LISTADO ATM'!$A$2:$C$900,3,0)</f>
        <v>NORTE</v>
      </c>
      <c r="B170" s="117" t="s">
        <v>2671</v>
      </c>
      <c r="C170" s="97">
        <v>44257.474583333336</v>
      </c>
      <c r="D170" s="96" t="s">
        <v>2190</v>
      </c>
      <c r="E170" s="110">
        <v>809</v>
      </c>
      <c r="F170" s="96" t="str">
        <f>VLOOKUP(E170,VIP!$A$2:$O11504,2,0)</f>
        <v>DRBR809</v>
      </c>
      <c r="G170" s="96" t="str">
        <f>VLOOKUP(E170,'LISTADO ATM'!$A$2:$B$899,2,0)</f>
        <v>ATM Yoma (Cotuí)</v>
      </c>
      <c r="H170" s="96" t="str">
        <f>VLOOKUP(E170,VIP!$A$2:$O16425,7,FALSE)</f>
        <v>Si</v>
      </c>
      <c r="I170" s="96" t="str">
        <f>VLOOKUP(E170,VIP!$A$2:$O8390,8,FALSE)</f>
        <v>Si</v>
      </c>
      <c r="J170" s="96" t="str">
        <f>VLOOKUP(E170,VIP!$A$2:$O8340,8,FALSE)</f>
        <v>Si</v>
      </c>
      <c r="K170" s="96" t="str">
        <f>VLOOKUP(E170,VIP!$A$2:$O11914,6,0)</f>
        <v>NO</v>
      </c>
      <c r="L170" s="98" t="s">
        <v>2228</v>
      </c>
      <c r="M170" s="99" t="s">
        <v>2469</v>
      </c>
      <c r="N170" s="100" t="s">
        <v>2476</v>
      </c>
      <c r="O170" s="96" t="s">
        <v>2616</v>
      </c>
      <c r="P170" s="101"/>
      <c r="Q170" s="99" t="s">
        <v>2228</v>
      </c>
    </row>
    <row r="171" spans="1:17" ht="18" x14ac:dyDescent="0.25">
      <c r="A171" s="96" t="str">
        <f>VLOOKUP(E171,'LISTADO ATM'!$A$2:$C$900,3,0)</f>
        <v>DISTRITO NACIONAL</v>
      </c>
      <c r="B171" s="117" t="s">
        <v>2672</v>
      </c>
      <c r="C171" s="97">
        <v>44257.5155787037</v>
      </c>
      <c r="D171" s="96" t="s">
        <v>2487</v>
      </c>
      <c r="E171" s="110">
        <v>628</v>
      </c>
      <c r="F171" s="96" t="str">
        <f>VLOOKUP(E171,VIP!$A$2:$O11505,2,0)</f>
        <v>DRBR086</v>
      </c>
      <c r="G171" s="96" t="str">
        <f>VLOOKUP(E171,'LISTADO ATM'!$A$2:$B$899,2,0)</f>
        <v xml:space="preserve">ATM Autobanco San Isidro </v>
      </c>
      <c r="H171" s="96" t="str">
        <f>VLOOKUP(E171,VIP!$A$2:$O16426,7,FALSE)</f>
        <v>Si</v>
      </c>
      <c r="I171" s="96" t="str">
        <f>VLOOKUP(E171,VIP!$A$2:$O8391,8,FALSE)</f>
        <v>Si</v>
      </c>
      <c r="J171" s="96" t="str">
        <f>VLOOKUP(E171,VIP!$A$2:$O8341,8,FALSE)</f>
        <v>Si</v>
      </c>
      <c r="K171" s="96" t="str">
        <f>VLOOKUP(E171,VIP!$A$2:$O11915,6,0)</f>
        <v>SI</v>
      </c>
      <c r="L171" s="98" t="s">
        <v>2430</v>
      </c>
      <c r="M171" s="99" t="s">
        <v>2469</v>
      </c>
      <c r="N171" s="100" t="s">
        <v>2476</v>
      </c>
      <c r="O171" s="96" t="s">
        <v>2490</v>
      </c>
      <c r="P171" s="101"/>
      <c r="Q171" s="99" t="s">
        <v>2430</v>
      </c>
    </row>
    <row r="172" spans="1:17" ht="18" x14ac:dyDescent="0.25">
      <c r="A172" s="96" t="str">
        <f>VLOOKUP(E172,'LISTADO ATM'!$A$2:$C$900,3,0)</f>
        <v>ESTE</v>
      </c>
      <c r="B172" s="117" t="s">
        <v>2673</v>
      </c>
      <c r="C172" s="97">
        <v>44257.517430555556</v>
      </c>
      <c r="D172" s="96" t="s">
        <v>2472</v>
      </c>
      <c r="E172" s="110">
        <v>27</v>
      </c>
      <c r="F172" s="96" t="str">
        <f>VLOOKUP(E172,VIP!$A$2:$O11506,2,0)</f>
        <v>DRBR027</v>
      </c>
      <c r="G172" s="96" t="str">
        <f>VLOOKUP(E172,'LISTADO ATM'!$A$2:$B$899,2,0)</f>
        <v>ATM Oficina El Seibo II</v>
      </c>
      <c r="H172" s="96" t="str">
        <f>VLOOKUP(E172,VIP!$A$2:$O16427,7,FALSE)</f>
        <v>Si</v>
      </c>
      <c r="I172" s="96" t="str">
        <f>VLOOKUP(E172,VIP!$A$2:$O8392,8,FALSE)</f>
        <v>Si</v>
      </c>
      <c r="J172" s="96" t="str">
        <f>VLOOKUP(E172,VIP!$A$2:$O8342,8,FALSE)</f>
        <v>Si</v>
      </c>
      <c r="K172" s="96" t="str">
        <f>VLOOKUP(E172,VIP!$A$2:$O11916,6,0)</f>
        <v>NO</v>
      </c>
      <c r="L172" s="98" t="s">
        <v>2430</v>
      </c>
      <c r="M172" s="99" t="s">
        <v>2469</v>
      </c>
      <c r="N172" s="100" t="s">
        <v>2476</v>
      </c>
      <c r="O172" s="96" t="s">
        <v>2477</v>
      </c>
      <c r="P172" s="101"/>
      <c r="Q172" s="99" t="s">
        <v>2430</v>
      </c>
    </row>
    <row r="173" spans="1:17" ht="18" x14ac:dyDescent="0.25">
      <c r="A173" s="96" t="str">
        <f>VLOOKUP(E173,'LISTADO ATM'!$A$2:$C$900,3,0)</f>
        <v>DISTRITO NACIONAL</v>
      </c>
      <c r="B173" s="117" t="s">
        <v>2674</v>
      </c>
      <c r="C173" s="97">
        <v>44257.51898148148</v>
      </c>
      <c r="D173" s="96" t="s">
        <v>2472</v>
      </c>
      <c r="E173" s="110">
        <v>566</v>
      </c>
      <c r="F173" s="96" t="str">
        <f>VLOOKUP(E173,VIP!$A$2:$O11507,2,0)</f>
        <v>DRBR508</v>
      </c>
      <c r="G173" s="96" t="str">
        <f>VLOOKUP(E173,'LISTADO ATM'!$A$2:$B$899,2,0)</f>
        <v xml:space="preserve">ATM Hiper Olé Aut. Duarte </v>
      </c>
      <c r="H173" s="96" t="str">
        <f>VLOOKUP(E173,VIP!$A$2:$O16428,7,FALSE)</f>
        <v>Si</v>
      </c>
      <c r="I173" s="96" t="str">
        <f>VLOOKUP(E173,VIP!$A$2:$O8393,8,FALSE)</f>
        <v>Si</v>
      </c>
      <c r="J173" s="96" t="str">
        <f>VLOOKUP(E173,VIP!$A$2:$O8343,8,FALSE)</f>
        <v>Si</v>
      </c>
      <c r="K173" s="96" t="str">
        <f>VLOOKUP(E173,VIP!$A$2:$O11917,6,0)</f>
        <v>NO</v>
      </c>
      <c r="L173" s="98" t="s">
        <v>2462</v>
      </c>
      <c r="M173" s="99" t="s">
        <v>2469</v>
      </c>
      <c r="N173" s="100" t="s">
        <v>2476</v>
      </c>
      <c r="O173" s="96" t="s">
        <v>2477</v>
      </c>
      <c r="P173" s="101"/>
      <c r="Q173" s="99" t="s">
        <v>2462</v>
      </c>
    </row>
    <row r="174" spans="1:17" ht="18" x14ac:dyDescent="0.25">
      <c r="A174" s="96" t="str">
        <f>VLOOKUP(E174,'LISTADO ATM'!$A$2:$C$900,3,0)</f>
        <v>SUR</v>
      </c>
      <c r="B174" s="117" t="s">
        <v>2675</v>
      </c>
      <c r="C174" s="97">
        <v>44257.524560185186</v>
      </c>
      <c r="D174" s="96" t="s">
        <v>2472</v>
      </c>
      <c r="E174" s="110">
        <v>584</v>
      </c>
      <c r="F174" s="96" t="str">
        <f>VLOOKUP(E174,VIP!$A$2:$O11508,2,0)</f>
        <v>DRBR404</v>
      </c>
      <c r="G174" s="96" t="str">
        <f>VLOOKUP(E174,'LISTADO ATM'!$A$2:$B$899,2,0)</f>
        <v xml:space="preserve">ATM Oficina San Cristóbal I </v>
      </c>
      <c r="H174" s="96" t="str">
        <f>VLOOKUP(E174,VIP!$A$2:$O16429,7,FALSE)</f>
        <v>Si</v>
      </c>
      <c r="I174" s="96" t="str">
        <f>VLOOKUP(E174,VIP!$A$2:$O8394,8,FALSE)</f>
        <v>Si</v>
      </c>
      <c r="J174" s="96" t="str">
        <f>VLOOKUP(E174,VIP!$A$2:$O8344,8,FALSE)</f>
        <v>Si</v>
      </c>
      <c r="K174" s="96" t="str">
        <f>VLOOKUP(E174,VIP!$A$2:$O11918,6,0)</f>
        <v>SI</v>
      </c>
      <c r="L174" s="98" t="s">
        <v>2430</v>
      </c>
      <c r="M174" s="99" t="s">
        <v>2469</v>
      </c>
      <c r="N174" s="100" t="s">
        <v>2476</v>
      </c>
      <c r="O174" s="96" t="s">
        <v>2477</v>
      </c>
      <c r="P174" s="101"/>
      <c r="Q174" s="99" t="s">
        <v>2430</v>
      </c>
    </row>
    <row r="175" spans="1:17" ht="18" x14ac:dyDescent="0.25">
      <c r="A175" s="96" t="str">
        <f>VLOOKUP(E175,'LISTADO ATM'!$A$2:$C$900,3,0)</f>
        <v>DISTRITO NACIONAL</v>
      </c>
      <c r="B175" s="117" t="s">
        <v>2676</v>
      </c>
      <c r="C175" s="97">
        <v>44257.533738425926</v>
      </c>
      <c r="D175" s="96" t="s">
        <v>2189</v>
      </c>
      <c r="E175" s="110">
        <v>461</v>
      </c>
      <c r="F175" s="96" t="str">
        <f>VLOOKUP(E175,VIP!$A$2:$O11509,2,0)</f>
        <v>DRBR461</v>
      </c>
      <c r="G175" s="96" t="str">
        <f>VLOOKUP(E175,'LISTADO ATM'!$A$2:$B$899,2,0)</f>
        <v xml:space="preserve">ATM Autobanco Sarasota I </v>
      </c>
      <c r="H175" s="96" t="str">
        <f>VLOOKUP(E175,VIP!$A$2:$O16430,7,FALSE)</f>
        <v>Si</v>
      </c>
      <c r="I175" s="96" t="str">
        <f>VLOOKUP(E175,VIP!$A$2:$O8395,8,FALSE)</f>
        <v>Si</v>
      </c>
      <c r="J175" s="96" t="str">
        <f>VLOOKUP(E175,VIP!$A$2:$O8345,8,FALSE)</f>
        <v>Si</v>
      </c>
      <c r="K175" s="96" t="str">
        <f>VLOOKUP(E175,VIP!$A$2:$O11919,6,0)</f>
        <v>SI</v>
      </c>
      <c r="L175" s="98" t="s">
        <v>2496</v>
      </c>
      <c r="M175" s="99" t="s">
        <v>2469</v>
      </c>
      <c r="N175" s="100" t="s">
        <v>2476</v>
      </c>
      <c r="O175" s="96" t="s">
        <v>2478</v>
      </c>
      <c r="P175" s="101"/>
      <c r="Q175" s="99" t="s">
        <v>2496</v>
      </c>
    </row>
    <row r="176" spans="1:17" ht="18" x14ac:dyDescent="0.25">
      <c r="A176" s="96" t="str">
        <f>VLOOKUP(E176,'LISTADO ATM'!$A$2:$C$900,3,0)</f>
        <v>SUR</v>
      </c>
      <c r="B176" s="117" t="s">
        <v>2677</v>
      </c>
      <c r="C176" s="97">
        <v>44257.534224537034</v>
      </c>
      <c r="D176" s="96" t="s">
        <v>2189</v>
      </c>
      <c r="E176" s="110">
        <v>512</v>
      </c>
      <c r="F176" s="96" t="str">
        <f>VLOOKUP(E176,VIP!$A$2:$O11510,2,0)</f>
        <v>DRBR512</v>
      </c>
      <c r="G176" s="96" t="str">
        <f>VLOOKUP(E176,'LISTADO ATM'!$A$2:$B$899,2,0)</f>
        <v>ATM Plaza Jesús Ferreira</v>
      </c>
      <c r="H176" s="96" t="str">
        <f>VLOOKUP(E176,VIP!$A$2:$O16431,7,FALSE)</f>
        <v>N/A</v>
      </c>
      <c r="I176" s="96" t="str">
        <f>VLOOKUP(E176,VIP!$A$2:$O8396,8,FALSE)</f>
        <v>N/A</v>
      </c>
      <c r="J176" s="96" t="str">
        <f>VLOOKUP(E176,VIP!$A$2:$O8346,8,FALSE)</f>
        <v>N/A</v>
      </c>
      <c r="K176" s="96" t="str">
        <f>VLOOKUP(E176,VIP!$A$2:$O11920,6,0)</f>
        <v>N/A</v>
      </c>
      <c r="L176" s="98" t="s">
        <v>2496</v>
      </c>
      <c r="M176" s="99" t="s">
        <v>2469</v>
      </c>
      <c r="N176" s="100" t="s">
        <v>2476</v>
      </c>
      <c r="O176" s="96" t="s">
        <v>2478</v>
      </c>
      <c r="P176" s="101"/>
      <c r="Q176" s="99" t="s">
        <v>2496</v>
      </c>
    </row>
    <row r="177" spans="1:17" ht="18" x14ac:dyDescent="0.25">
      <c r="A177" s="96" t="str">
        <f>VLOOKUP(E177,'LISTADO ATM'!$A$2:$C$900,3,0)</f>
        <v>DISTRITO NACIONAL</v>
      </c>
      <c r="B177" s="117" t="s">
        <v>2678</v>
      </c>
      <c r="C177" s="97">
        <v>44257.535451388889</v>
      </c>
      <c r="D177" s="96" t="s">
        <v>2472</v>
      </c>
      <c r="E177" s="110">
        <v>836</v>
      </c>
      <c r="F177" s="96" t="str">
        <f>VLOOKUP(E177,VIP!$A$2:$O11511,2,0)</f>
        <v>DRBR836</v>
      </c>
      <c r="G177" s="96" t="str">
        <f>VLOOKUP(E177,'LISTADO ATM'!$A$2:$B$899,2,0)</f>
        <v xml:space="preserve">ATM UNP Plaza Luperón </v>
      </c>
      <c r="H177" s="96" t="str">
        <f>VLOOKUP(E177,VIP!$A$2:$O16432,7,FALSE)</f>
        <v>Si</v>
      </c>
      <c r="I177" s="96" t="str">
        <f>VLOOKUP(E177,VIP!$A$2:$O8397,8,FALSE)</f>
        <v>Si</v>
      </c>
      <c r="J177" s="96" t="str">
        <f>VLOOKUP(E177,VIP!$A$2:$O8347,8,FALSE)</f>
        <v>Si</v>
      </c>
      <c r="K177" s="96" t="str">
        <f>VLOOKUP(E177,VIP!$A$2:$O11921,6,0)</f>
        <v>NO</v>
      </c>
      <c r="L177" s="98" t="s">
        <v>2430</v>
      </c>
      <c r="M177" s="99" t="s">
        <v>2469</v>
      </c>
      <c r="N177" s="100" t="s">
        <v>2476</v>
      </c>
      <c r="O177" s="96" t="s">
        <v>2477</v>
      </c>
      <c r="P177" s="101"/>
      <c r="Q177" s="99" t="s">
        <v>2430</v>
      </c>
    </row>
    <row r="178" spans="1:17" ht="18" x14ac:dyDescent="0.25">
      <c r="A178" s="96" t="str">
        <f>VLOOKUP(E178,'LISTADO ATM'!$A$2:$C$900,3,0)</f>
        <v>DISTRITO NACIONAL</v>
      </c>
      <c r="B178" s="117" t="s">
        <v>2679</v>
      </c>
      <c r="C178" s="97">
        <v>44257.537245370368</v>
      </c>
      <c r="D178" s="96" t="s">
        <v>2487</v>
      </c>
      <c r="E178" s="110">
        <v>24</v>
      </c>
      <c r="F178" s="96" t="str">
        <f>VLOOKUP(E178,VIP!$A$2:$O11512,2,0)</f>
        <v>DRBR024</v>
      </c>
      <c r="G178" s="96" t="str">
        <f>VLOOKUP(E178,'LISTADO ATM'!$A$2:$B$899,2,0)</f>
        <v xml:space="preserve">ATM Oficina Eusebio Manzueta </v>
      </c>
      <c r="H178" s="96" t="str">
        <f>VLOOKUP(E178,VIP!$A$2:$O16433,7,FALSE)</f>
        <v>No</v>
      </c>
      <c r="I178" s="96" t="str">
        <f>VLOOKUP(E178,VIP!$A$2:$O8398,8,FALSE)</f>
        <v>No</v>
      </c>
      <c r="J178" s="96" t="str">
        <f>VLOOKUP(E178,VIP!$A$2:$O8348,8,FALSE)</f>
        <v>No</v>
      </c>
      <c r="K178" s="96" t="str">
        <f>VLOOKUP(E178,VIP!$A$2:$O11922,6,0)</f>
        <v>NO</v>
      </c>
      <c r="L178" s="98" t="s">
        <v>2430</v>
      </c>
      <c r="M178" s="99" t="s">
        <v>2469</v>
      </c>
      <c r="N178" s="100" t="s">
        <v>2476</v>
      </c>
      <c r="O178" s="96" t="s">
        <v>2490</v>
      </c>
      <c r="P178" s="101"/>
      <c r="Q178" s="99" t="s">
        <v>2430</v>
      </c>
    </row>
    <row r="179" spans="1:17" ht="18" x14ac:dyDescent="0.25">
      <c r="A179" s="96" t="str">
        <f>VLOOKUP(E179,'LISTADO ATM'!$A$2:$C$900,3,0)</f>
        <v>SUR</v>
      </c>
      <c r="B179" s="117" t="s">
        <v>2680</v>
      </c>
      <c r="C179" s="97">
        <v>44257.539456018516</v>
      </c>
      <c r="D179" s="96" t="s">
        <v>2487</v>
      </c>
      <c r="E179" s="110">
        <v>6</v>
      </c>
      <c r="F179" s="96" t="str">
        <f>VLOOKUP(E179,VIP!$A$2:$O11513,2,0)</f>
        <v>DRBR006</v>
      </c>
      <c r="G179" s="96" t="str">
        <f>VLOOKUP(E179,'LISTADO ATM'!$A$2:$B$899,2,0)</f>
        <v xml:space="preserve">ATM Plaza WAO San Juan </v>
      </c>
      <c r="H179" s="96" t="str">
        <f>VLOOKUP(E179,VIP!$A$2:$O16434,7,FALSE)</f>
        <v>N/A</v>
      </c>
      <c r="I179" s="96" t="str">
        <f>VLOOKUP(E179,VIP!$A$2:$O8399,8,FALSE)</f>
        <v>N/A</v>
      </c>
      <c r="J179" s="96" t="str">
        <f>VLOOKUP(E179,VIP!$A$2:$O8349,8,FALSE)</f>
        <v>N/A</v>
      </c>
      <c r="K179" s="96" t="str">
        <f>VLOOKUP(E179,VIP!$A$2:$O11923,6,0)</f>
        <v/>
      </c>
      <c r="L179" s="98" t="s">
        <v>2462</v>
      </c>
      <c r="M179" s="99" t="s">
        <v>2469</v>
      </c>
      <c r="N179" s="100" t="s">
        <v>2476</v>
      </c>
      <c r="O179" s="96" t="s">
        <v>2490</v>
      </c>
      <c r="P179" s="101"/>
      <c r="Q179" s="99" t="s">
        <v>2462</v>
      </c>
    </row>
    <row r="180" spans="1:17" ht="18" x14ac:dyDescent="0.25">
      <c r="A180" s="96" t="str">
        <f>VLOOKUP(E180,'LISTADO ATM'!$A$2:$C$900,3,0)</f>
        <v>DISTRITO NACIONAL</v>
      </c>
      <c r="B180" s="117" t="s">
        <v>2681</v>
      </c>
      <c r="C180" s="97">
        <v>44257.555451388886</v>
      </c>
      <c r="D180" s="96" t="s">
        <v>2472</v>
      </c>
      <c r="E180" s="110">
        <v>494</v>
      </c>
      <c r="F180" s="96" t="str">
        <f>VLOOKUP(E180,VIP!$A$2:$O11514,2,0)</f>
        <v>DRBR494</v>
      </c>
      <c r="G180" s="96" t="str">
        <f>VLOOKUP(E180,'LISTADO ATM'!$A$2:$B$899,2,0)</f>
        <v xml:space="preserve">ATM Oficina Blue Mall </v>
      </c>
      <c r="H180" s="96" t="str">
        <f>VLOOKUP(E180,VIP!$A$2:$O16435,7,FALSE)</f>
        <v>Si</v>
      </c>
      <c r="I180" s="96" t="str">
        <f>VLOOKUP(E180,VIP!$A$2:$O8400,8,FALSE)</f>
        <v>Si</v>
      </c>
      <c r="J180" s="96" t="str">
        <f>VLOOKUP(E180,VIP!$A$2:$O8350,8,FALSE)</f>
        <v>Si</v>
      </c>
      <c r="K180" s="96" t="str">
        <f>VLOOKUP(E180,VIP!$A$2:$O11924,6,0)</f>
        <v>SI</v>
      </c>
      <c r="L180" s="98" t="s">
        <v>2430</v>
      </c>
      <c r="M180" s="99" t="s">
        <v>2469</v>
      </c>
      <c r="N180" s="100" t="s">
        <v>2476</v>
      </c>
      <c r="O180" s="96" t="s">
        <v>2477</v>
      </c>
      <c r="P180" s="101"/>
      <c r="Q180" s="99" t="s">
        <v>2430</v>
      </c>
    </row>
    <row r="181" spans="1:17" ht="18" x14ac:dyDescent="0.25">
      <c r="A181" s="96" t="str">
        <f>VLOOKUP(E181,'LISTADO ATM'!$A$2:$C$900,3,0)</f>
        <v>DISTRITO NACIONAL</v>
      </c>
      <c r="B181" s="117" t="s">
        <v>2682</v>
      </c>
      <c r="C181" s="97">
        <v>44257.55846064815</v>
      </c>
      <c r="D181" s="96" t="s">
        <v>2472</v>
      </c>
      <c r="E181" s="110">
        <v>436</v>
      </c>
      <c r="F181" s="96" t="str">
        <f>VLOOKUP(E181,VIP!$A$2:$O11515,2,0)</f>
        <v>DRBR436</v>
      </c>
      <c r="G181" s="96" t="str">
        <f>VLOOKUP(E181,'LISTADO ATM'!$A$2:$B$899,2,0)</f>
        <v xml:space="preserve">ATM Autobanco Torre II </v>
      </c>
      <c r="H181" s="96" t="str">
        <f>VLOOKUP(E181,VIP!$A$2:$O16436,7,FALSE)</f>
        <v>Si</v>
      </c>
      <c r="I181" s="96" t="str">
        <f>VLOOKUP(E181,VIP!$A$2:$O8401,8,FALSE)</f>
        <v>Si</v>
      </c>
      <c r="J181" s="96" t="str">
        <f>VLOOKUP(E181,VIP!$A$2:$O8351,8,FALSE)</f>
        <v>Si</v>
      </c>
      <c r="K181" s="96" t="str">
        <f>VLOOKUP(E181,VIP!$A$2:$O11925,6,0)</f>
        <v>SI</v>
      </c>
      <c r="L181" s="98" t="s">
        <v>2462</v>
      </c>
      <c r="M181" s="99" t="s">
        <v>2469</v>
      </c>
      <c r="N181" s="100" t="s">
        <v>2476</v>
      </c>
      <c r="O181" s="96" t="s">
        <v>2477</v>
      </c>
      <c r="P181" s="101"/>
      <c r="Q181" s="99" t="s">
        <v>2462</v>
      </c>
    </row>
    <row r="182" spans="1:17" ht="18" x14ac:dyDescent="0.25">
      <c r="A182" s="96" t="str">
        <f>VLOOKUP(E182,'LISTADO ATM'!$A$2:$C$900,3,0)</f>
        <v>DISTRITO NACIONAL</v>
      </c>
      <c r="B182" s="117" t="s">
        <v>2683</v>
      </c>
      <c r="C182" s="97">
        <v>44257.559861111113</v>
      </c>
      <c r="D182" s="96" t="s">
        <v>2472</v>
      </c>
      <c r="E182" s="110">
        <v>678</v>
      </c>
      <c r="F182" s="96" t="str">
        <f>VLOOKUP(E182,VIP!$A$2:$O11516,2,0)</f>
        <v>DRBR678</v>
      </c>
      <c r="G182" s="96" t="str">
        <f>VLOOKUP(E182,'LISTADO ATM'!$A$2:$B$899,2,0)</f>
        <v>ATM Eco Petroleo San Isidro</v>
      </c>
      <c r="H182" s="96" t="str">
        <f>VLOOKUP(E182,VIP!$A$2:$O16437,7,FALSE)</f>
        <v>Si</v>
      </c>
      <c r="I182" s="96" t="str">
        <f>VLOOKUP(E182,VIP!$A$2:$O8402,8,FALSE)</f>
        <v>Si</v>
      </c>
      <c r="J182" s="96" t="str">
        <f>VLOOKUP(E182,VIP!$A$2:$O8352,8,FALSE)</f>
        <v>Si</v>
      </c>
      <c r="K182" s="96" t="str">
        <f>VLOOKUP(E182,VIP!$A$2:$O11926,6,0)</f>
        <v>NO</v>
      </c>
      <c r="L182" s="98" t="s">
        <v>2430</v>
      </c>
      <c r="M182" s="99" t="s">
        <v>2469</v>
      </c>
      <c r="N182" s="100" t="s">
        <v>2476</v>
      </c>
      <c r="O182" s="96" t="s">
        <v>2477</v>
      </c>
      <c r="P182" s="101"/>
      <c r="Q182" s="99" t="s">
        <v>2430</v>
      </c>
    </row>
    <row r="183" spans="1:17" ht="18" x14ac:dyDescent="0.25">
      <c r="A183" s="96" t="str">
        <f>VLOOKUP(E183,'LISTADO ATM'!$A$2:$C$900,3,0)</f>
        <v>DISTRITO NACIONAL</v>
      </c>
      <c r="B183" s="117" t="s">
        <v>2684</v>
      </c>
      <c r="C183" s="97">
        <v>44257.560763888891</v>
      </c>
      <c r="D183" s="96" t="s">
        <v>2472</v>
      </c>
      <c r="E183" s="110">
        <v>629</v>
      </c>
      <c r="F183" s="96" t="str">
        <f>VLOOKUP(E183,VIP!$A$2:$O11517,2,0)</f>
        <v>DRBR24M</v>
      </c>
      <c r="G183" s="96" t="str">
        <f>VLOOKUP(E183,'LISTADO ATM'!$A$2:$B$899,2,0)</f>
        <v xml:space="preserve">ATM Oficina Americana Independencia I </v>
      </c>
      <c r="H183" s="96" t="str">
        <f>VLOOKUP(E183,VIP!$A$2:$O16438,7,FALSE)</f>
        <v>Si</v>
      </c>
      <c r="I183" s="96" t="str">
        <f>VLOOKUP(E183,VIP!$A$2:$O8403,8,FALSE)</f>
        <v>Si</v>
      </c>
      <c r="J183" s="96" t="str">
        <f>VLOOKUP(E183,VIP!$A$2:$O8353,8,FALSE)</f>
        <v>Si</v>
      </c>
      <c r="K183" s="96" t="str">
        <f>VLOOKUP(E183,VIP!$A$2:$O11927,6,0)</f>
        <v>SI</v>
      </c>
      <c r="L183" s="98" t="s">
        <v>2430</v>
      </c>
      <c r="M183" s="99" t="s">
        <v>2469</v>
      </c>
      <c r="N183" s="100" t="s">
        <v>2476</v>
      </c>
      <c r="O183" s="96" t="s">
        <v>2477</v>
      </c>
      <c r="P183" s="101"/>
      <c r="Q183" s="99" t="s">
        <v>2430</v>
      </c>
    </row>
    <row r="184" spans="1:17" ht="18" x14ac:dyDescent="0.25">
      <c r="A184" s="96" t="str">
        <f>VLOOKUP(E184,'LISTADO ATM'!$A$2:$C$900,3,0)</f>
        <v>DISTRITO NACIONAL</v>
      </c>
      <c r="B184" s="117" t="s">
        <v>2685</v>
      </c>
      <c r="C184" s="97">
        <v>44257.562071759261</v>
      </c>
      <c r="D184" s="96" t="s">
        <v>2472</v>
      </c>
      <c r="E184" s="110">
        <v>887</v>
      </c>
      <c r="F184" s="96" t="str">
        <f>VLOOKUP(E184,VIP!$A$2:$O11518,2,0)</f>
        <v>DRBR887</v>
      </c>
      <c r="G184" s="96" t="str">
        <f>VLOOKUP(E184,'LISTADO ATM'!$A$2:$B$899,2,0)</f>
        <v>ATM S/M Bravo Los Proceres</v>
      </c>
      <c r="H184" s="96" t="str">
        <f>VLOOKUP(E184,VIP!$A$2:$O16439,7,FALSE)</f>
        <v>Si</v>
      </c>
      <c r="I184" s="96" t="str">
        <f>VLOOKUP(E184,VIP!$A$2:$O8404,8,FALSE)</f>
        <v>Si</v>
      </c>
      <c r="J184" s="96" t="str">
        <f>VLOOKUP(E184,VIP!$A$2:$O8354,8,FALSE)</f>
        <v>Si</v>
      </c>
      <c r="K184" s="96" t="str">
        <f>VLOOKUP(E184,VIP!$A$2:$O11928,6,0)</f>
        <v>NO</v>
      </c>
      <c r="L184" s="98" t="s">
        <v>2430</v>
      </c>
      <c r="M184" s="99" t="s">
        <v>2469</v>
      </c>
      <c r="N184" s="100" t="s">
        <v>2476</v>
      </c>
      <c r="O184" s="96" t="s">
        <v>2477</v>
      </c>
      <c r="P184" s="101"/>
      <c r="Q184" s="99" t="s">
        <v>2430</v>
      </c>
    </row>
    <row r="185" spans="1:17" ht="18" x14ac:dyDescent="0.25">
      <c r="A185" s="96" t="str">
        <f>VLOOKUP(E185,'LISTADO ATM'!$A$2:$C$900,3,0)</f>
        <v>NORTE</v>
      </c>
      <c r="B185" s="117" t="s">
        <v>2686</v>
      </c>
      <c r="C185" s="97">
        <v>44257.563032407408</v>
      </c>
      <c r="D185" s="96" t="s">
        <v>2487</v>
      </c>
      <c r="E185" s="110">
        <v>749</v>
      </c>
      <c r="F185" s="96" t="str">
        <f>VLOOKUP(E185,VIP!$A$2:$O11519,2,0)</f>
        <v>DRBR251</v>
      </c>
      <c r="G185" s="96" t="str">
        <f>VLOOKUP(E185,'LISTADO ATM'!$A$2:$B$899,2,0)</f>
        <v xml:space="preserve">ATM Oficina Yaque </v>
      </c>
      <c r="H185" s="96" t="str">
        <f>VLOOKUP(E185,VIP!$A$2:$O16440,7,FALSE)</f>
        <v>Si</v>
      </c>
      <c r="I185" s="96" t="str">
        <f>VLOOKUP(E185,VIP!$A$2:$O8405,8,FALSE)</f>
        <v>Si</v>
      </c>
      <c r="J185" s="96" t="str">
        <f>VLOOKUP(E185,VIP!$A$2:$O8355,8,FALSE)</f>
        <v>Si</v>
      </c>
      <c r="K185" s="96" t="str">
        <f>VLOOKUP(E185,VIP!$A$2:$O11929,6,0)</f>
        <v>NO</v>
      </c>
      <c r="L185" s="98" t="s">
        <v>2462</v>
      </c>
      <c r="M185" s="99" t="s">
        <v>2469</v>
      </c>
      <c r="N185" s="100" t="s">
        <v>2476</v>
      </c>
      <c r="O185" s="96" t="s">
        <v>2490</v>
      </c>
      <c r="P185" s="101"/>
      <c r="Q185" s="99" t="s">
        <v>2462</v>
      </c>
    </row>
    <row r="186" spans="1:17" ht="18" x14ac:dyDescent="0.25">
      <c r="A186" s="96" t="str">
        <f>VLOOKUP(E186,'LISTADO ATM'!$A$2:$C$900,3,0)</f>
        <v>DISTRITO NACIONAL</v>
      </c>
      <c r="B186" s="117" t="s">
        <v>2687</v>
      </c>
      <c r="C186" s="97">
        <v>44257.566157407404</v>
      </c>
      <c r="D186" s="96" t="s">
        <v>2487</v>
      </c>
      <c r="E186" s="110">
        <v>743</v>
      </c>
      <c r="F186" s="96" t="str">
        <f>VLOOKUP(E186,VIP!$A$2:$O11520,2,0)</f>
        <v>DRBR287</v>
      </c>
      <c r="G186" s="96" t="str">
        <f>VLOOKUP(E186,'LISTADO ATM'!$A$2:$B$899,2,0)</f>
        <v xml:space="preserve">ATM Oficina Los Frailes </v>
      </c>
      <c r="H186" s="96" t="str">
        <f>VLOOKUP(E186,VIP!$A$2:$O16441,7,FALSE)</f>
        <v>Si</v>
      </c>
      <c r="I186" s="96" t="str">
        <f>VLOOKUP(E186,VIP!$A$2:$O8406,8,FALSE)</f>
        <v>Si</v>
      </c>
      <c r="J186" s="96" t="str">
        <f>VLOOKUP(E186,VIP!$A$2:$O8356,8,FALSE)</f>
        <v>Si</v>
      </c>
      <c r="K186" s="96" t="str">
        <f>VLOOKUP(E186,VIP!$A$2:$O11930,6,0)</f>
        <v>SI</v>
      </c>
      <c r="L186" s="98" t="s">
        <v>2430</v>
      </c>
      <c r="M186" s="99" t="s">
        <v>2469</v>
      </c>
      <c r="N186" s="100" t="s">
        <v>2476</v>
      </c>
      <c r="O186" s="96" t="s">
        <v>2490</v>
      </c>
      <c r="P186" s="101"/>
      <c r="Q186" s="99" t="s">
        <v>2430</v>
      </c>
    </row>
    <row r="187" spans="1:17" ht="18" x14ac:dyDescent="0.25">
      <c r="A187" s="96" t="str">
        <f>VLOOKUP(E187,'LISTADO ATM'!$A$2:$C$900,3,0)</f>
        <v>DISTRITO NACIONAL</v>
      </c>
      <c r="B187" s="117" t="s">
        <v>2688</v>
      </c>
      <c r="C187" s="97">
        <v>44257.574618055558</v>
      </c>
      <c r="D187" s="96" t="s">
        <v>2189</v>
      </c>
      <c r="E187" s="110">
        <v>240</v>
      </c>
      <c r="F187" s="96" t="str">
        <f>VLOOKUP(E187,VIP!$A$2:$O11521,2,0)</f>
        <v>DRBR24D</v>
      </c>
      <c r="G187" s="96" t="str">
        <f>VLOOKUP(E187,'LISTADO ATM'!$A$2:$B$899,2,0)</f>
        <v xml:space="preserve">ATM Oficina Carrefour I </v>
      </c>
      <c r="H187" s="96" t="str">
        <f>VLOOKUP(E187,VIP!$A$2:$O16442,7,FALSE)</f>
        <v>Si</v>
      </c>
      <c r="I187" s="96" t="str">
        <f>VLOOKUP(E187,VIP!$A$2:$O8407,8,FALSE)</f>
        <v>Si</v>
      </c>
      <c r="J187" s="96" t="str">
        <f>VLOOKUP(E187,VIP!$A$2:$O8357,8,FALSE)</f>
        <v>Si</v>
      </c>
      <c r="K187" s="96" t="str">
        <f>VLOOKUP(E187,VIP!$A$2:$O11931,6,0)</f>
        <v>SI</v>
      </c>
      <c r="L187" s="98" t="s">
        <v>2228</v>
      </c>
      <c r="M187" s="99" t="s">
        <v>2469</v>
      </c>
      <c r="N187" s="100" t="s">
        <v>2476</v>
      </c>
      <c r="O187" s="96" t="s">
        <v>2478</v>
      </c>
      <c r="P187" s="101"/>
      <c r="Q187" s="99" t="s">
        <v>2228</v>
      </c>
    </row>
    <row r="188" spans="1:17" ht="18" x14ac:dyDescent="0.25">
      <c r="A188" s="96" t="str">
        <f>VLOOKUP(E188,'LISTADO ATM'!$A$2:$C$900,3,0)</f>
        <v>NORTE</v>
      </c>
      <c r="B188" s="117" t="s">
        <v>2689</v>
      </c>
      <c r="C188" s="97">
        <v>44257.574999999997</v>
      </c>
      <c r="D188" s="96" t="s">
        <v>2189</v>
      </c>
      <c r="E188" s="110">
        <v>262</v>
      </c>
      <c r="F188" s="96" t="str">
        <f>VLOOKUP(E188,VIP!$A$2:$O11522,2,0)</f>
        <v>DRBR262</v>
      </c>
      <c r="G188" s="96" t="str">
        <f>VLOOKUP(E188,'LISTADO ATM'!$A$2:$B$899,2,0)</f>
        <v xml:space="preserve">ATM Oficina Obras Públicas (Santiago) </v>
      </c>
      <c r="H188" s="96" t="str">
        <f>VLOOKUP(E188,VIP!$A$2:$O16443,7,FALSE)</f>
        <v>Si</v>
      </c>
      <c r="I188" s="96" t="str">
        <f>VLOOKUP(E188,VIP!$A$2:$O8408,8,FALSE)</f>
        <v>Si</v>
      </c>
      <c r="J188" s="96" t="str">
        <f>VLOOKUP(E188,VIP!$A$2:$O8358,8,FALSE)</f>
        <v>Si</v>
      </c>
      <c r="K188" s="96" t="str">
        <f>VLOOKUP(E188,VIP!$A$2:$O11932,6,0)</f>
        <v>SI</v>
      </c>
      <c r="L188" s="98" t="s">
        <v>2228</v>
      </c>
      <c r="M188" s="99" t="s">
        <v>2469</v>
      </c>
      <c r="N188" s="100" t="s">
        <v>2476</v>
      </c>
      <c r="O188" s="96" t="s">
        <v>2668</v>
      </c>
      <c r="P188" s="101"/>
      <c r="Q188" s="99" t="s">
        <v>2228</v>
      </c>
    </row>
    <row r="189" spans="1:17" ht="18" x14ac:dyDescent="0.25">
      <c r="A189" s="96" t="str">
        <f>VLOOKUP(E189,'LISTADO ATM'!$A$2:$C$900,3,0)</f>
        <v>NORTE</v>
      </c>
      <c r="B189" s="117" t="s">
        <v>2690</v>
      </c>
      <c r="C189" s="97">
        <v>44257.576909722222</v>
      </c>
      <c r="D189" s="96" t="s">
        <v>2190</v>
      </c>
      <c r="E189" s="110">
        <v>257</v>
      </c>
      <c r="F189" s="96" t="str">
        <f>VLOOKUP(E189,VIP!$A$2:$O11523,2,0)</f>
        <v>DRBR257</v>
      </c>
      <c r="G189" s="96" t="str">
        <f>VLOOKUP(E189,'LISTADO ATM'!$A$2:$B$899,2,0)</f>
        <v xml:space="preserve">ATM S/M Pola (Santiago) </v>
      </c>
      <c r="H189" s="96" t="str">
        <f>VLOOKUP(E189,VIP!$A$2:$O16444,7,FALSE)</f>
        <v>Si</v>
      </c>
      <c r="I189" s="96" t="str">
        <f>VLOOKUP(E189,VIP!$A$2:$O8409,8,FALSE)</f>
        <v>Si</v>
      </c>
      <c r="J189" s="96" t="str">
        <f>VLOOKUP(E189,VIP!$A$2:$O8359,8,FALSE)</f>
        <v>Si</v>
      </c>
      <c r="K189" s="96" t="str">
        <f>VLOOKUP(E189,VIP!$A$2:$O11933,6,0)</f>
        <v>NO</v>
      </c>
      <c r="L189" s="98" t="s">
        <v>2228</v>
      </c>
      <c r="M189" s="99" t="s">
        <v>2469</v>
      </c>
      <c r="N189" s="100" t="s">
        <v>2476</v>
      </c>
      <c r="O189" s="96" t="s">
        <v>2497</v>
      </c>
      <c r="P189" s="101"/>
      <c r="Q189" s="99" t="s">
        <v>2228</v>
      </c>
    </row>
    <row r="190" spans="1:17" ht="18" x14ac:dyDescent="0.25">
      <c r="A190" s="96" t="str">
        <f>VLOOKUP(E190,'LISTADO ATM'!$A$2:$C$900,3,0)</f>
        <v>DISTRITO NACIONAL</v>
      </c>
      <c r="B190" s="117" t="s">
        <v>2691</v>
      </c>
      <c r="C190" s="97">
        <v>44257.577361111114</v>
      </c>
      <c r="D190" s="96" t="s">
        <v>2189</v>
      </c>
      <c r="E190" s="110">
        <v>264</v>
      </c>
      <c r="F190" s="96" t="str">
        <f>VLOOKUP(E190,VIP!$A$2:$O11524,2,0)</f>
        <v>DRBR264</v>
      </c>
      <c r="G190" s="96" t="str">
        <f>VLOOKUP(E190,'LISTADO ATM'!$A$2:$B$899,2,0)</f>
        <v xml:space="preserve">ATM S/M Nacional Independencia </v>
      </c>
      <c r="H190" s="96" t="str">
        <f>VLOOKUP(E190,VIP!$A$2:$O16445,7,FALSE)</f>
        <v>Si</v>
      </c>
      <c r="I190" s="96" t="str">
        <f>VLOOKUP(E190,VIP!$A$2:$O8410,8,FALSE)</f>
        <v>Si</v>
      </c>
      <c r="J190" s="96" t="str">
        <f>VLOOKUP(E190,VIP!$A$2:$O8360,8,FALSE)</f>
        <v>Si</v>
      </c>
      <c r="K190" s="96" t="str">
        <f>VLOOKUP(E190,VIP!$A$2:$O11934,6,0)</f>
        <v>SI</v>
      </c>
      <c r="L190" s="98" t="s">
        <v>2228</v>
      </c>
      <c r="M190" s="99" t="s">
        <v>2469</v>
      </c>
      <c r="N190" s="100" t="s">
        <v>2476</v>
      </c>
      <c r="O190" s="96" t="s">
        <v>2478</v>
      </c>
      <c r="P190" s="101"/>
      <c r="Q190" s="99" t="s">
        <v>2228</v>
      </c>
    </row>
    <row r="191" spans="1:17" ht="18" x14ac:dyDescent="0.25">
      <c r="A191" s="96" t="str">
        <f>VLOOKUP(E191,'LISTADO ATM'!$A$2:$C$900,3,0)</f>
        <v>ESTE</v>
      </c>
      <c r="B191" s="117" t="s">
        <v>2692</v>
      </c>
      <c r="C191" s="97">
        <v>44257.5780787037</v>
      </c>
      <c r="D191" s="96" t="s">
        <v>2189</v>
      </c>
      <c r="E191" s="110">
        <v>680</v>
      </c>
      <c r="F191" s="96" t="str">
        <f>VLOOKUP(E191,VIP!$A$2:$O11525,2,0)</f>
        <v>DRBR680</v>
      </c>
      <c r="G191" s="96" t="str">
        <f>VLOOKUP(E191,'LISTADO ATM'!$A$2:$B$899,2,0)</f>
        <v>ATM Hotel Royalton</v>
      </c>
      <c r="H191" s="96" t="str">
        <f>VLOOKUP(E191,VIP!$A$2:$O16446,7,FALSE)</f>
        <v>NO</v>
      </c>
      <c r="I191" s="96" t="str">
        <f>VLOOKUP(E191,VIP!$A$2:$O8411,8,FALSE)</f>
        <v>NO</v>
      </c>
      <c r="J191" s="96" t="str">
        <f>VLOOKUP(E191,VIP!$A$2:$O8361,8,FALSE)</f>
        <v>NO</v>
      </c>
      <c r="K191" s="96" t="str">
        <f>VLOOKUP(E191,VIP!$A$2:$O11935,6,0)</f>
        <v>NO</v>
      </c>
      <c r="L191" s="98" t="s">
        <v>2228</v>
      </c>
      <c r="M191" s="99" t="s">
        <v>2469</v>
      </c>
      <c r="N191" s="100" t="s">
        <v>2476</v>
      </c>
      <c r="O191" s="96" t="s">
        <v>2478</v>
      </c>
      <c r="P191" s="101"/>
      <c r="Q191" s="99" t="s">
        <v>2228</v>
      </c>
    </row>
    <row r="192" spans="1:17" ht="18" x14ac:dyDescent="0.25">
      <c r="A192" s="96" t="str">
        <f>VLOOKUP(E192,'LISTADO ATM'!$A$2:$C$900,3,0)</f>
        <v>DISTRITO NACIONAL</v>
      </c>
      <c r="B192" s="117" t="s">
        <v>2693</v>
      </c>
      <c r="C192" s="97">
        <v>44257.594837962963</v>
      </c>
      <c r="D192" s="96" t="s">
        <v>2487</v>
      </c>
      <c r="E192" s="110">
        <v>623</v>
      </c>
      <c r="F192" s="96" t="str">
        <f>VLOOKUP(E192,VIP!$A$2:$O11526,2,0)</f>
        <v>DRBR623</v>
      </c>
      <c r="G192" s="96" t="str">
        <f>VLOOKUP(E192,'LISTADO ATM'!$A$2:$B$899,2,0)</f>
        <v xml:space="preserve">ATM Operaciones Especiales (Manoguayabo) </v>
      </c>
      <c r="H192" s="96" t="str">
        <f>VLOOKUP(E192,VIP!$A$2:$O16447,7,FALSE)</f>
        <v>Si</v>
      </c>
      <c r="I192" s="96" t="str">
        <f>VLOOKUP(E192,VIP!$A$2:$O8412,8,FALSE)</f>
        <v>Si</v>
      </c>
      <c r="J192" s="96" t="str">
        <f>VLOOKUP(E192,VIP!$A$2:$O8362,8,FALSE)</f>
        <v>Si</v>
      </c>
      <c r="K192" s="96" t="str">
        <f>VLOOKUP(E192,VIP!$A$2:$O11936,6,0)</f>
        <v>No</v>
      </c>
      <c r="L192" s="98" t="s">
        <v>2440</v>
      </c>
      <c r="M192" s="99" t="s">
        <v>2469</v>
      </c>
      <c r="N192" s="100" t="s">
        <v>2476</v>
      </c>
      <c r="O192" s="96" t="s">
        <v>2662</v>
      </c>
      <c r="P192" s="101"/>
      <c r="Q192" s="99" t="s">
        <v>2440</v>
      </c>
    </row>
    <row r="193" spans="1:17" ht="18" x14ac:dyDescent="0.25">
      <c r="A193" s="96" t="str">
        <f>VLOOKUP(E193,'LISTADO ATM'!$A$2:$C$900,3,0)</f>
        <v>DISTRITO NACIONAL</v>
      </c>
      <c r="B193" s="117" t="s">
        <v>2694</v>
      </c>
      <c r="C193" s="97">
        <v>44257.602002314816</v>
      </c>
      <c r="D193" s="96" t="s">
        <v>2189</v>
      </c>
      <c r="E193" s="110">
        <v>734</v>
      </c>
      <c r="F193" s="96" t="str">
        <f>VLOOKUP(E193,VIP!$A$2:$O11527,2,0)</f>
        <v>DRBR178</v>
      </c>
      <c r="G193" s="96" t="str">
        <f>VLOOKUP(E193,'LISTADO ATM'!$A$2:$B$899,2,0)</f>
        <v xml:space="preserve">ATM Oficina Independencia I </v>
      </c>
      <c r="H193" s="96" t="str">
        <f>VLOOKUP(E193,VIP!$A$2:$O16448,7,FALSE)</f>
        <v>Si</v>
      </c>
      <c r="I193" s="96" t="str">
        <f>VLOOKUP(E193,VIP!$A$2:$O8413,8,FALSE)</f>
        <v>Si</v>
      </c>
      <c r="J193" s="96" t="str">
        <f>VLOOKUP(E193,VIP!$A$2:$O8363,8,FALSE)</f>
        <v>Si</v>
      </c>
      <c r="K193" s="96" t="str">
        <f>VLOOKUP(E193,VIP!$A$2:$O11937,6,0)</f>
        <v>SI</v>
      </c>
      <c r="L193" s="98" t="s">
        <v>2228</v>
      </c>
      <c r="M193" s="99" t="s">
        <v>2469</v>
      </c>
      <c r="N193" s="100" t="s">
        <v>2476</v>
      </c>
      <c r="O193" s="96" t="s">
        <v>2478</v>
      </c>
      <c r="P193" s="101"/>
      <c r="Q193" s="99" t="s">
        <v>2228</v>
      </c>
    </row>
    <row r="194" spans="1:17" ht="18" x14ac:dyDescent="0.25">
      <c r="A194" s="96" t="str">
        <f>VLOOKUP(E194,'LISTADO ATM'!$A$2:$C$900,3,0)</f>
        <v>NORTE</v>
      </c>
      <c r="B194" s="117" t="s">
        <v>2695</v>
      </c>
      <c r="C194" s="97">
        <v>44257.604201388887</v>
      </c>
      <c r="D194" s="96" t="s">
        <v>2502</v>
      </c>
      <c r="E194" s="110">
        <v>599</v>
      </c>
      <c r="F194" s="96" t="str">
        <f>VLOOKUP(E194,VIP!$A$2:$O11528,2,0)</f>
        <v>DRBR258</v>
      </c>
      <c r="G194" s="96" t="str">
        <f>VLOOKUP(E194,'LISTADO ATM'!$A$2:$B$899,2,0)</f>
        <v xml:space="preserve">ATM Oficina Plaza Internacional (Santiago) </v>
      </c>
      <c r="H194" s="96" t="str">
        <f>VLOOKUP(E194,VIP!$A$2:$O16449,7,FALSE)</f>
        <v>Si</v>
      </c>
      <c r="I194" s="96" t="str">
        <f>VLOOKUP(E194,VIP!$A$2:$O8414,8,FALSE)</f>
        <v>Si</v>
      </c>
      <c r="J194" s="96" t="str">
        <f>VLOOKUP(E194,VIP!$A$2:$O8364,8,FALSE)</f>
        <v>Si</v>
      </c>
      <c r="K194" s="96" t="str">
        <f>VLOOKUP(E194,VIP!$A$2:$O11938,6,0)</f>
        <v>NO</v>
      </c>
      <c r="L194" s="98" t="s">
        <v>2462</v>
      </c>
      <c r="M194" s="99" t="s">
        <v>2469</v>
      </c>
      <c r="N194" s="100" t="s">
        <v>2476</v>
      </c>
      <c r="O194" s="96" t="s">
        <v>2503</v>
      </c>
      <c r="P194" s="101"/>
      <c r="Q194" s="99" t="s">
        <v>2462</v>
      </c>
    </row>
    <row r="195" spans="1:17" ht="18" x14ac:dyDescent="0.25">
      <c r="A195" s="96" t="str">
        <f>VLOOKUP(E195,'LISTADO ATM'!$A$2:$C$900,3,0)</f>
        <v>DISTRITO NACIONAL</v>
      </c>
      <c r="B195" s="117" t="s">
        <v>2696</v>
      </c>
      <c r="C195" s="97">
        <v>44257.609363425923</v>
      </c>
      <c r="D195" s="96" t="s">
        <v>2189</v>
      </c>
      <c r="E195" s="110">
        <v>485</v>
      </c>
      <c r="F195" s="96" t="str">
        <f>VLOOKUP(E195,VIP!$A$2:$O11529,2,0)</f>
        <v>DRBR485</v>
      </c>
      <c r="G195" s="96" t="str">
        <f>VLOOKUP(E195,'LISTADO ATM'!$A$2:$B$899,2,0)</f>
        <v xml:space="preserve">ATM CEDIMAT </v>
      </c>
      <c r="H195" s="96" t="str">
        <f>VLOOKUP(E195,VIP!$A$2:$O16450,7,FALSE)</f>
        <v>Si</v>
      </c>
      <c r="I195" s="96" t="str">
        <f>VLOOKUP(E195,VIP!$A$2:$O8415,8,FALSE)</f>
        <v>Si</v>
      </c>
      <c r="J195" s="96" t="str">
        <f>VLOOKUP(E195,VIP!$A$2:$O8365,8,FALSE)</f>
        <v>Si</v>
      </c>
      <c r="K195" s="96" t="str">
        <f>VLOOKUP(E195,VIP!$A$2:$O11939,6,0)</f>
        <v>NO</v>
      </c>
      <c r="L195" s="98" t="s">
        <v>2228</v>
      </c>
      <c r="M195" s="99" t="s">
        <v>2469</v>
      </c>
      <c r="N195" s="100" t="s">
        <v>2476</v>
      </c>
      <c r="O195" s="96" t="s">
        <v>2478</v>
      </c>
      <c r="P195" s="101"/>
      <c r="Q195" s="99" t="s">
        <v>2228</v>
      </c>
    </row>
    <row r="196" spans="1:17" ht="18" x14ac:dyDescent="0.25">
      <c r="A196" s="96" t="str">
        <f>VLOOKUP(E196,'LISTADO ATM'!$A$2:$C$900,3,0)</f>
        <v>SUR</v>
      </c>
      <c r="B196" s="117" t="s">
        <v>2697</v>
      </c>
      <c r="C196" s="97">
        <v>44257.610185185185</v>
      </c>
      <c r="D196" s="96" t="s">
        <v>2487</v>
      </c>
      <c r="E196" s="110">
        <v>134</v>
      </c>
      <c r="F196" s="96" t="str">
        <f>VLOOKUP(E196,VIP!$A$2:$O11530,2,0)</f>
        <v>DRBR134</v>
      </c>
      <c r="G196" s="96" t="str">
        <f>VLOOKUP(E196,'LISTADO ATM'!$A$2:$B$899,2,0)</f>
        <v xml:space="preserve">ATM Oficina San José de Ocoa </v>
      </c>
      <c r="H196" s="96" t="str">
        <f>VLOOKUP(E196,VIP!$A$2:$O16451,7,FALSE)</f>
        <v>Si</v>
      </c>
      <c r="I196" s="96" t="str">
        <f>VLOOKUP(E196,VIP!$A$2:$O8416,8,FALSE)</f>
        <v>Si</v>
      </c>
      <c r="J196" s="96" t="str">
        <f>VLOOKUP(E196,VIP!$A$2:$O8366,8,FALSE)</f>
        <v>Si</v>
      </c>
      <c r="K196" s="96" t="str">
        <f>VLOOKUP(E196,VIP!$A$2:$O11940,6,0)</f>
        <v>SI</v>
      </c>
      <c r="L196" s="98" t="s">
        <v>2430</v>
      </c>
      <c r="M196" s="99" t="s">
        <v>2469</v>
      </c>
      <c r="N196" s="100" t="s">
        <v>2476</v>
      </c>
      <c r="O196" s="96" t="s">
        <v>2490</v>
      </c>
      <c r="P196" s="101"/>
      <c r="Q196" s="99" t="s">
        <v>2430</v>
      </c>
    </row>
    <row r="197" spans="1:17" ht="18" x14ac:dyDescent="0.25">
      <c r="A197" s="96" t="str">
        <f>VLOOKUP(E197,'LISTADO ATM'!$A$2:$C$900,3,0)</f>
        <v>DISTRITO NACIONAL</v>
      </c>
      <c r="B197" s="117" t="s">
        <v>2698</v>
      </c>
      <c r="C197" s="97">
        <v>44257.611134259256</v>
      </c>
      <c r="D197" s="96" t="s">
        <v>2189</v>
      </c>
      <c r="E197" s="110">
        <v>360</v>
      </c>
      <c r="F197" s="96" t="str">
        <f>VLOOKUP(E197,VIP!$A$2:$O11531,2,0)</f>
        <v>DRBR360</v>
      </c>
      <c r="G197" s="96" t="str">
        <f>VLOOKUP(E197,'LISTADO ATM'!$A$2:$B$899,2,0)</f>
        <v>ATM UNP Multicentro la Sirena Aut. Duarte</v>
      </c>
      <c r="H197" s="96" t="str">
        <f>VLOOKUP(E197,VIP!$A$2:$O16452,7,FALSE)</f>
        <v>N/A</v>
      </c>
      <c r="I197" s="96" t="str">
        <f>VLOOKUP(E197,VIP!$A$2:$O8417,8,FALSE)</f>
        <v>N/A</v>
      </c>
      <c r="J197" s="96" t="str">
        <f>VLOOKUP(E197,VIP!$A$2:$O8367,8,FALSE)</f>
        <v>N/A</v>
      </c>
      <c r="K197" s="96" t="str">
        <f>VLOOKUP(E197,VIP!$A$2:$O11941,6,0)</f>
        <v>N/A</v>
      </c>
      <c r="L197" s="98" t="s">
        <v>2228</v>
      </c>
      <c r="M197" s="99" t="s">
        <v>2469</v>
      </c>
      <c r="N197" s="100" t="s">
        <v>2476</v>
      </c>
      <c r="O197" s="96" t="s">
        <v>2478</v>
      </c>
      <c r="P197" s="101"/>
      <c r="Q197" s="99" t="s">
        <v>2228</v>
      </c>
    </row>
    <row r="198" spans="1:17" ht="18" x14ac:dyDescent="0.25">
      <c r="A198" s="96" t="str">
        <f>VLOOKUP(E198,'LISTADO ATM'!$A$2:$C$900,3,0)</f>
        <v>DISTRITO NACIONAL</v>
      </c>
      <c r="B198" s="117" t="s">
        <v>2699</v>
      </c>
      <c r="C198" s="97">
        <v>44257.613749999997</v>
      </c>
      <c r="D198" s="96" t="s">
        <v>2189</v>
      </c>
      <c r="E198" s="110">
        <v>149</v>
      </c>
      <c r="F198" s="96" t="str">
        <f>VLOOKUP(E198,VIP!$A$2:$O11532,2,0)</f>
        <v>DRBR149</v>
      </c>
      <c r="G198" s="96" t="str">
        <f>VLOOKUP(E198,'LISTADO ATM'!$A$2:$B$899,2,0)</f>
        <v>ATM Estación Metro Concepción</v>
      </c>
      <c r="H198" s="96" t="str">
        <f>VLOOKUP(E198,VIP!$A$2:$O16453,7,FALSE)</f>
        <v>N/A</v>
      </c>
      <c r="I198" s="96" t="str">
        <f>VLOOKUP(E198,VIP!$A$2:$O8418,8,FALSE)</f>
        <v>N/A</v>
      </c>
      <c r="J198" s="96" t="str">
        <f>VLOOKUP(E198,VIP!$A$2:$O8368,8,FALSE)</f>
        <v>N/A</v>
      </c>
      <c r="K198" s="96" t="str">
        <f>VLOOKUP(E198,VIP!$A$2:$O11942,6,0)</f>
        <v>N/A</v>
      </c>
      <c r="L198" s="98" t="s">
        <v>2228</v>
      </c>
      <c r="M198" s="99" t="s">
        <v>2469</v>
      </c>
      <c r="N198" s="100" t="s">
        <v>2476</v>
      </c>
      <c r="O198" s="96" t="s">
        <v>2478</v>
      </c>
      <c r="P198" s="101"/>
      <c r="Q198" s="99" t="s">
        <v>2228</v>
      </c>
    </row>
    <row r="199" spans="1:17" ht="18" x14ac:dyDescent="0.25">
      <c r="A199" s="96" t="str">
        <f>VLOOKUP(E199,'LISTADO ATM'!$A$2:$C$900,3,0)</f>
        <v>DISTRITO NACIONAL</v>
      </c>
      <c r="B199" s="117" t="s">
        <v>2700</v>
      </c>
      <c r="C199" s="97">
        <v>44257.616550925923</v>
      </c>
      <c r="D199" s="96" t="s">
        <v>2189</v>
      </c>
      <c r="E199" s="110">
        <v>35</v>
      </c>
      <c r="F199" s="96" t="str">
        <f>VLOOKUP(E199,VIP!$A$2:$O11533,2,0)</f>
        <v>DRBR035</v>
      </c>
      <c r="G199" s="96" t="str">
        <f>VLOOKUP(E199,'LISTADO ATM'!$A$2:$B$899,2,0)</f>
        <v xml:space="preserve">ATM Dirección General de Aduanas I </v>
      </c>
      <c r="H199" s="96" t="str">
        <f>VLOOKUP(E199,VIP!$A$2:$O16454,7,FALSE)</f>
        <v>Si</v>
      </c>
      <c r="I199" s="96" t="str">
        <f>VLOOKUP(E199,VIP!$A$2:$O8419,8,FALSE)</f>
        <v>Si</v>
      </c>
      <c r="J199" s="96" t="str">
        <f>VLOOKUP(E199,VIP!$A$2:$O8369,8,FALSE)</f>
        <v>Si</v>
      </c>
      <c r="K199" s="96" t="str">
        <f>VLOOKUP(E199,VIP!$A$2:$O11943,6,0)</f>
        <v>NO</v>
      </c>
      <c r="L199" s="98" t="s">
        <v>2228</v>
      </c>
      <c r="M199" s="99" t="s">
        <v>2469</v>
      </c>
      <c r="N199" s="100" t="s">
        <v>2476</v>
      </c>
      <c r="O199" s="96" t="s">
        <v>2478</v>
      </c>
      <c r="P199" s="101"/>
      <c r="Q199" s="99" t="s">
        <v>2228</v>
      </c>
    </row>
    <row r="200" spans="1:17" ht="18" x14ac:dyDescent="0.25">
      <c r="A200" s="96" t="str">
        <f>VLOOKUP(E200,'LISTADO ATM'!$A$2:$C$900,3,0)</f>
        <v>ESTE</v>
      </c>
      <c r="B200" s="117" t="s">
        <v>2701</v>
      </c>
      <c r="C200" s="97">
        <v>44257.619641203702</v>
      </c>
      <c r="D200" s="96" t="s">
        <v>2189</v>
      </c>
      <c r="E200" s="110">
        <v>111</v>
      </c>
      <c r="F200" s="96" t="str">
        <f>VLOOKUP(E200,VIP!$A$2:$O11534,2,0)</f>
        <v>DRBR111</v>
      </c>
      <c r="G200" s="96" t="str">
        <f>VLOOKUP(E200,'LISTADO ATM'!$A$2:$B$899,2,0)</f>
        <v xml:space="preserve">ATM Oficina San Pedro </v>
      </c>
      <c r="H200" s="96" t="str">
        <f>VLOOKUP(E200,VIP!$A$2:$O16455,7,FALSE)</f>
        <v>Si</v>
      </c>
      <c r="I200" s="96" t="str">
        <f>VLOOKUP(E200,VIP!$A$2:$O8420,8,FALSE)</f>
        <v>Si</v>
      </c>
      <c r="J200" s="96" t="str">
        <f>VLOOKUP(E200,VIP!$A$2:$O8370,8,FALSE)</f>
        <v>Si</v>
      </c>
      <c r="K200" s="96" t="str">
        <f>VLOOKUP(E200,VIP!$A$2:$O11944,6,0)</f>
        <v>SI</v>
      </c>
      <c r="L200" s="98" t="s">
        <v>2228</v>
      </c>
      <c r="M200" s="99" t="s">
        <v>2469</v>
      </c>
      <c r="N200" s="100" t="s">
        <v>2476</v>
      </c>
      <c r="O200" s="96" t="s">
        <v>2478</v>
      </c>
      <c r="P200" s="101"/>
      <c r="Q200" s="99" t="s">
        <v>2228</v>
      </c>
    </row>
    <row r="201" spans="1:17" ht="18" x14ac:dyDescent="0.25">
      <c r="A201" s="96" t="str">
        <f>VLOOKUP(E201,'LISTADO ATM'!$A$2:$C$900,3,0)</f>
        <v>DISTRITO NACIONAL</v>
      </c>
      <c r="B201" s="117" t="s">
        <v>2702</v>
      </c>
      <c r="C201" s="97">
        <v>44257.621828703705</v>
      </c>
      <c r="D201" s="96" t="s">
        <v>2189</v>
      </c>
      <c r="E201" s="110">
        <v>815</v>
      </c>
      <c r="F201" s="96" t="str">
        <f>VLOOKUP(E201,VIP!$A$2:$O11535,2,0)</f>
        <v>DRBR24A</v>
      </c>
      <c r="G201" s="96" t="str">
        <f>VLOOKUP(E201,'LISTADO ATM'!$A$2:$B$899,2,0)</f>
        <v xml:space="preserve">ATM Oficina Atalaya del Mar </v>
      </c>
      <c r="H201" s="96" t="str">
        <f>VLOOKUP(E201,VIP!$A$2:$O16456,7,FALSE)</f>
        <v>Si</v>
      </c>
      <c r="I201" s="96" t="str">
        <f>VLOOKUP(E201,VIP!$A$2:$O8421,8,FALSE)</f>
        <v>Si</v>
      </c>
      <c r="J201" s="96" t="str">
        <f>VLOOKUP(E201,VIP!$A$2:$O8371,8,FALSE)</f>
        <v>Si</v>
      </c>
      <c r="K201" s="96" t="str">
        <f>VLOOKUP(E201,VIP!$A$2:$O11945,6,0)</f>
        <v>SI</v>
      </c>
      <c r="L201" s="98" t="s">
        <v>2228</v>
      </c>
      <c r="M201" s="99" t="s">
        <v>2469</v>
      </c>
      <c r="N201" s="100" t="s">
        <v>2476</v>
      </c>
      <c r="O201" s="96" t="s">
        <v>2478</v>
      </c>
      <c r="P201" s="101"/>
      <c r="Q201" s="99" t="s">
        <v>2228</v>
      </c>
    </row>
    <row r="202" spans="1:17" ht="18" x14ac:dyDescent="0.25">
      <c r="A202" s="96" t="str">
        <f>VLOOKUP(E202,'LISTADO ATM'!$A$2:$C$900,3,0)</f>
        <v>NORTE</v>
      </c>
      <c r="B202" s="117" t="s">
        <v>2703</v>
      </c>
      <c r="C202" s="97">
        <v>44257.622256944444</v>
      </c>
      <c r="D202" s="96" t="s">
        <v>2502</v>
      </c>
      <c r="E202" s="110">
        <v>599</v>
      </c>
      <c r="F202" s="96" t="str">
        <f>VLOOKUP(E202,VIP!$A$2:$O11536,2,0)</f>
        <v>DRBR258</v>
      </c>
      <c r="G202" s="96" t="str">
        <f>VLOOKUP(E202,'LISTADO ATM'!$A$2:$B$899,2,0)</f>
        <v xml:space="preserve">ATM Oficina Plaza Internacional (Santiago) </v>
      </c>
      <c r="H202" s="96" t="str">
        <f>VLOOKUP(E202,VIP!$A$2:$O16457,7,FALSE)</f>
        <v>Si</v>
      </c>
      <c r="I202" s="96" t="str">
        <f>VLOOKUP(E202,VIP!$A$2:$O8422,8,FALSE)</f>
        <v>Si</v>
      </c>
      <c r="J202" s="96" t="str">
        <f>VLOOKUP(E202,VIP!$A$2:$O8372,8,FALSE)</f>
        <v>Si</v>
      </c>
      <c r="K202" s="96" t="str">
        <f>VLOOKUP(E202,VIP!$A$2:$O11946,6,0)</f>
        <v>NO</v>
      </c>
      <c r="L202" s="98" t="s">
        <v>2430</v>
      </c>
      <c r="M202" s="99" t="s">
        <v>2469</v>
      </c>
      <c r="N202" s="100" t="s">
        <v>2476</v>
      </c>
      <c r="O202" s="96" t="s">
        <v>2503</v>
      </c>
      <c r="P202" s="101"/>
      <c r="Q202" s="99" t="s">
        <v>2430</v>
      </c>
    </row>
    <row r="203" spans="1:17" ht="18" x14ac:dyDescent="0.25">
      <c r="A203" s="96" t="str">
        <f>VLOOKUP(E203,'LISTADO ATM'!$A$2:$C$900,3,0)</f>
        <v>DISTRITO NACIONAL</v>
      </c>
      <c r="B203" s="117" t="s">
        <v>2704</v>
      </c>
      <c r="C203" s="97">
        <v>44257.622893518521</v>
      </c>
      <c r="D203" s="96" t="s">
        <v>2189</v>
      </c>
      <c r="E203" s="110">
        <v>600</v>
      </c>
      <c r="F203" s="96" t="str">
        <f>VLOOKUP(E203,VIP!$A$2:$O11537,2,0)</f>
        <v>DRBR600</v>
      </c>
      <c r="G203" s="96" t="str">
        <f>VLOOKUP(E203,'LISTADO ATM'!$A$2:$B$899,2,0)</f>
        <v>ATM S/M Bravo Hipica</v>
      </c>
      <c r="H203" s="96" t="str">
        <f>VLOOKUP(E203,VIP!$A$2:$O16458,7,FALSE)</f>
        <v>N/A</v>
      </c>
      <c r="I203" s="96" t="str">
        <f>VLOOKUP(E203,VIP!$A$2:$O8423,8,FALSE)</f>
        <v>N/A</v>
      </c>
      <c r="J203" s="96" t="str">
        <f>VLOOKUP(E203,VIP!$A$2:$O8373,8,FALSE)</f>
        <v>N/A</v>
      </c>
      <c r="K203" s="96" t="str">
        <f>VLOOKUP(E203,VIP!$A$2:$O11947,6,0)</f>
        <v>N/A</v>
      </c>
      <c r="L203" s="98" t="s">
        <v>2496</v>
      </c>
      <c r="M203" s="99" t="s">
        <v>2469</v>
      </c>
      <c r="N203" s="100" t="s">
        <v>2476</v>
      </c>
      <c r="O203" s="96" t="s">
        <v>2478</v>
      </c>
      <c r="P203" s="101"/>
      <c r="Q203" s="99" t="s">
        <v>2496</v>
      </c>
    </row>
    <row r="204" spans="1:17" ht="18" x14ac:dyDescent="0.25">
      <c r="A204" s="96" t="str">
        <f>VLOOKUP(E204,'LISTADO ATM'!$A$2:$C$900,3,0)</f>
        <v>DISTRITO NACIONAL</v>
      </c>
      <c r="B204" s="117">
        <v>335808529</v>
      </c>
      <c r="C204" s="97">
        <v>44257.622893518521</v>
      </c>
      <c r="D204" s="96" t="s">
        <v>2189</v>
      </c>
      <c r="E204" s="110">
        <v>958</v>
      </c>
      <c r="F204" s="96" t="str">
        <f>VLOOKUP(E204,VIP!$A$2:$O11538,2,0)</f>
        <v>DRBR958</v>
      </c>
      <c r="G204" s="96" t="str">
        <f>VLOOKUP(E204,'LISTADO ATM'!$A$2:$B$899,2,0)</f>
        <v xml:space="preserve">ATM Olé Aut. San Isidro </v>
      </c>
      <c r="H204" s="96" t="str">
        <f>VLOOKUP(E204,VIP!$A$2:$O16459,7,FALSE)</f>
        <v>Si</v>
      </c>
      <c r="I204" s="96" t="str">
        <f>VLOOKUP(E204,VIP!$A$2:$O8424,8,FALSE)</f>
        <v>Si</v>
      </c>
      <c r="J204" s="96" t="str">
        <f>VLOOKUP(E204,VIP!$A$2:$O8374,8,FALSE)</f>
        <v>Si</v>
      </c>
      <c r="K204" s="96" t="str">
        <f>VLOOKUP(E204,VIP!$A$2:$O11948,6,0)</f>
        <v>NO</v>
      </c>
      <c r="L204" s="98" t="s">
        <v>2481</v>
      </c>
      <c r="M204" s="101" t="s">
        <v>2617</v>
      </c>
      <c r="N204" s="101" t="s">
        <v>2661</v>
      </c>
      <c r="O204" s="96" t="s">
        <v>2662</v>
      </c>
      <c r="P204" s="101" t="s">
        <v>2664</v>
      </c>
      <c r="Q204" s="132">
        <v>44230.597222222219</v>
      </c>
    </row>
    <row r="205" spans="1:17" ht="18" x14ac:dyDescent="0.25">
      <c r="A205" s="96" t="str">
        <f>VLOOKUP(E205,'LISTADO ATM'!$A$2:$C$900,3,0)</f>
        <v>SUR</v>
      </c>
      <c r="B205" s="117">
        <v>335808541</v>
      </c>
      <c r="C205" s="97">
        <v>44257.622893518521</v>
      </c>
      <c r="D205" s="96" t="s">
        <v>2189</v>
      </c>
      <c r="E205" s="110">
        <v>880</v>
      </c>
      <c r="F205" s="96" t="str">
        <f>VLOOKUP(E205,VIP!$A$2:$O11539,2,0)</f>
        <v>DRBR880</v>
      </c>
      <c r="G205" s="96" t="str">
        <f>VLOOKUP(E205,'LISTADO ATM'!$A$2:$B$899,2,0)</f>
        <v xml:space="preserve">ATM Autoservicio Barahona II </v>
      </c>
      <c r="H205" s="96" t="str">
        <f>VLOOKUP(E205,VIP!$A$2:$O16460,7,FALSE)</f>
        <v>Si</v>
      </c>
      <c r="I205" s="96" t="str">
        <f>VLOOKUP(E205,VIP!$A$2:$O8425,8,FALSE)</f>
        <v>Si</v>
      </c>
      <c r="J205" s="96" t="str">
        <f>VLOOKUP(E205,VIP!$A$2:$O8375,8,FALSE)</f>
        <v>Si</v>
      </c>
      <c r="K205" s="96" t="str">
        <f>VLOOKUP(E205,VIP!$A$2:$O11949,6,0)</f>
        <v>SI</v>
      </c>
      <c r="L205" s="98" t="s">
        <v>2481</v>
      </c>
      <c r="M205" s="101" t="s">
        <v>2617</v>
      </c>
      <c r="N205" s="101" t="s">
        <v>2661</v>
      </c>
      <c r="O205" s="96" t="s">
        <v>2662</v>
      </c>
      <c r="P205" s="101" t="s">
        <v>2664</v>
      </c>
      <c r="Q205" s="132">
        <v>44230.597222222219</v>
      </c>
    </row>
    <row r="206" spans="1:17" ht="18" x14ac:dyDescent="0.25">
      <c r="A206" s="96" t="str">
        <f>VLOOKUP(E206,'LISTADO ATM'!$A$2:$C$900,3,0)</f>
        <v>ESTE</v>
      </c>
      <c r="B206" s="117">
        <v>335808547</v>
      </c>
      <c r="C206" s="97">
        <v>44257.622893518521</v>
      </c>
      <c r="D206" s="96" t="s">
        <v>2189</v>
      </c>
      <c r="E206" s="110">
        <v>651</v>
      </c>
      <c r="F206" s="96" t="str">
        <f>VLOOKUP(E206,VIP!$A$2:$O11540,2,0)</f>
        <v>DRBR651</v>
      </c>
      <c r="G206" s="96" t="str">
        <f>VLOOKUP(E206,'LISTADO ATM'!$A$2:$B$899,2,0)</f>
        <v>ATM Eco Petroleo Romana</v>
      </c>
      <c r="H206" s="96" t="str">
        <f>VLOOKUP(E206,VIP!$A$2:$O16461,7,FALSE)</f>
        <v>Si</v>
      </c>
      <c r="I206" s="96" t="str">
        <f>VLOOKUP(E206,VIP!$A$2:$O8426,8,FALSE)</f>
        <v>Si</v>
      </c>
      <c r="J206" s="96" t="str">
        <f>VLOOKUP(E206,VIP!$A$2:$O8376,8,FALSE)</f>
        <v>Si</v>
      </c>
      <c r="K206" s="96" t="str">
        <f>VLOOKUP(E206,VIP!$A$2:$O11950,6,0)</f>
        <v>NO</v>
      </c>
      <c r="L206" s="98" t="s">
        <v>2481</v>
      </c>
      <c r="M206" s="101" t="s">
        <v>2617</v>
      </c>
      <c r="N206" s="101" t="s">
        <v>2661</v>
      </c>
      <c r="O206" s="96" t="s">
        <v>2662</v>
      </c>
      <c r="P206" s="101" t="s">
        <v>2664</v>
      </c>
      <c r="Q206" s="132">
        <v>44230.597222222219</v>
      </c>
    </row>
    <row r="207" spans="1:17" ht="18" x14ac:dyDescent="0.25">
      <c r="A207" s="96" t="str">
        <f>VLOOKUP(E207,'LISTADO ATM'!$A$2:$C$900,3,0)</f>
        <v>NORTE</v>
      </c>
      <c r="B207" s="117">
        <v>335808700</v>
      </c>
      <c r="C207" s="97">
        <v>44257.622893518521</v>
      </c>
      <c r="D207" s="96" t="s">
        <v>2189</v>
      </c>
      <c r="E207" s="110">
        <v>157</v>
      </c>
      <c r="F207" s="96" t="str">
        <f>VLOOKUP(E207,VIP!$A$2:$O11541,2,0)</f>
        <v>DRBR157</v>
      </c>
      <c r="G207" s="96" t="str">
        <f>VLOOKUP(E207,'LISTADO ATM'!$A$2:$B$899,2,0)</f>
        <v xml:space="preserve">ATM Oficina Samaná </v>
      </c>
      <c r="H207" s="96" t="str">
        <f>VLOOKUP(E207,VIP!$A$2:$O16462,7,FALSE)</f>
        <v>Si</v>
      </c>
      <c r="I207" s="96" t="str">
        <f>VLOOKUP(E207,VIP!$A$2:$O8427,8,FALSE)</f>
        <v>Si</v>
      </c>
      <c r="J207" s="96" t="str">
        <f>VLOOKUP(E207,VIP!$A$2:$O8377,8,FALSE)</f>
        <v>Si</v>
      </c>
      <c r="K207" s="96" t="str">
        <f>VLOOKUP(E207,VIP!$A$2:$O11951,6,0)</f>
        <v>SI</v>
      </c>
      <c r="L207" s="98" t="s">
        <v>2481</v>
      </c>
      <c r="M207" s="101" t="s">
        <v>2617</v>
      </c>
      <c r="N207" s="101" t="s">
        <v>2661</v>
      </c>
      <c r="O207" s="96" t="s">
        <v>2662</v>
      </c>
      <c r="P207" s="101" t="s">
        <v>2664</v>
      </c>
      <c r="Q207" s="132">
        <v>44230.597222222219</v>
      </c>
    </row>
    <row r="208" spans="1:17" ht="18" x14ac:dyDescent="0.25">
      <c r="A208" s="96" t="str">
        <f>VLOOKUP(E208,'LISTADO ATM'!$A$2:$C$900,3,0)</f>
        <v>NORTE</v>
      </c>
      <c r="B208" s="117">
        <v>335808707</v>
      </c>
      <c r="C208" s="97">
        <v>44257.622893518521</v>
      </c>
      <c r="D208" s="96" t="s">
        <v>2189</v>
      </c>
      <c r="E208" s="110">
        <v>413</v>
      </c>
      <c r="F208" s="96" t="str">
        <f>VLOOKUP(E208,VIP!$A$2:$O11542,2,0)</f>
        <v>DRBR413</v>
      </c>
      <c r="G208" s="96" t="str">
        <f>VLOOKUP(E208,'LISTADO ATM'!$A$2:$B$899,2,0)</f>
        <v xml:space="preserve">ATM UNP Las Galeras Samaná </v>
      </c>
      <c r="H208" s="96" t="str">
        <f>VLOOKUP(E208,VIP!$A$2:$O16463,7,FALSE)</f>
        <v>Si</v>
      </c>
      <c r="I208" s="96" t="str">
        <f>VLOOKUP(E208,VIP!$A$2:$O8428,8,FALSE)</f>
        <v>Si</v>
      </c>
      <c r="J208" s="96" t="str">
        <f>VLOOKUP(E208,VIP!$A$2:$O8378,8,FALSE)</f>
        <v>Si</v>
      </c>
      <c r="K208" s="96" t="str">
        <f>VLOOKUP(E208,VIP!$A$2:$O11952,6,0)</f>
        <v>NO</v>
      </c>
      <c r="L208" s="98" t="s">
        <v>2481</v>
      </c>
      <c r="M208" s="101" t="s">
        <v>2617</v>
      </c>
      <c r="N208" s="101" t="s">
        <v>2661</v>
      </c>
      <c r="O208" s="96" t="s">
        <v>2490</v>
      </c>
      <c r="P208" s="101" t="s">
        <v>2664</v>
      </c>
      <c r="Q208" s="132">
        <v>44230.597222222219</v>
      </c>
    </row>
    <row r="209" spans="1:17" ht="18" x14ac:dyDescent="0.25">
      <c r="A209" s="96" t="str">
        <f>VLOOKUP(E209,'LISTADO ATM'!$A$2:$C$900,3,0)</f>
        <v>DISTRITO NACIONAL</v>
      </c>
      <c r="B209" s="117">
        <v>335809107</v>
      </c>
      <c r="C209" s="97">
        <v>44257.622893518521</v>
      </c>
      <c r="D209" s="96" t="s">
        <v>2189</v>
      </c>
      <c r="E209" s="110">
        <v>272</v>
      </c>
      <c r="F209" s="96" t="str">
        <f>VLOOKUP(E209,VIP!$A$2:$O11543,2,0)</f>
        <v>DRBR272</v>
      </c>
      <c r="G209" s="96" t="str">
        <f>VLOOKUP(E209,'LISTADO ATM'!$A$2:$B$899,2,0)</f>
        <v xml:space="preserve">ATM Cámara de Diputados </v>
      </c>
      <c r="H209" s="96" t="str">
        <f>VLOOKUP(E209,VIP!$A$2:$O16464,7,FALSE)</f>
        <v>Si</v>
      </c>
      <c r="I209" s="96" t="str">
        <f>VLOOKUP(E209,VIP!$A$2:$O8429,8,FALSE)</f>
        <v>Si</v>
      </c>
      <c r="J209" s="96" t="str">
        <f>VLOOKUP(E209,VIP!$A$2:$O8379,8,FALSE)</f>
        <v>Si</v>
      </c>
      <c r="K209" s="96" t="str">
        <f>VLOOKUP(E209,VIP!$A$2:$O11953,6,0)</f>
        <v>NO</v>
      </c>
      <c r="L209" s="98" t="s">
        <v>2481</v>
      </c>
      <c r="M209" s="101" t="s">
        <v>2617</v>
      </c>
      <c r="N209" s="101" t="s">
        <v>2661</v>
      </c>
      <c r="O209" s="96" t="s">
        <v>2490</v>
      </c>
      <c r="P209" s="101" t="s">
        <v>2664</v>
      </c>
      <c r="Q209" s="132">
        <v>44230.597222222219</v>
      </c>
    </row>
  </sheetData>
  <autoFilter ref="A4:Q209">
    <sortState ref="A5:Q167">
      <sortCondition ref="C4:C167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96:B116 B1:B4 B118:B167 B210:B1048576">
    <cfRule type="duplicateValues" dxfId="247" priority="381493"/>
  </conditionalFormatting>
  <conditionalFormatting sqref="B96:B116 B118:B167 B210:B1048576">
    <cfRule type="duplicateValues" dxfId="246" priority="381496"/>
  </conditionalFormatting>
  <conditionalFormatting sqref="B96:B116 B1:B4 B118:B167 B210:B1048576">
    <cfRule type="duplicateValues" dxfId="245" priority="381498"/>
    <cfRule type="duplicateValues" dxfId="244" priority="381499"/>
    <cfRule type="duplicateValues" dxfId="243" priority="381500"/>
  </conditionalFormatting>
  <conditionalFormatting sqref="B96:B116 B1:B4 B118:B167 B210:B1048576">
    <cfRule type="duplicateValues" dxfId="242" priority="381507"/>
    <cfRule type="duplicateValues" dxfId="241" priority="381508"/>
  </conditionalFormatting>
  <conditionalFormatting sqref="B96:B116 B118:B167 B210:B1048576">
    <cfRule type="duplicateValues" dxfId="240" priority="381513"/>
    <cfRule type="duplicateValues" dxfId="239" priority="381514"/>
    <cfRule type="duplicateValues" dxfId="238" priority="381515"/>
  </conditionalFormatting>
  <conditionalFormatting sqref="B96:B116 B118:B167 B210:B1048576">
    <cfRule type="duplicateValues" dxfId="237" priority="381519"/>
    <cfRule type="duplicateValues" dxfId="236" priority="381520"/>
  </conditionalFormatting>
  <conditionalFormatting sqref="B96:B116 B1:B42 B118:B167 B210:B1048576">
    <cfRule type="duplicateValues" dxfId="235" priority="174"/>
    <cfRule type="duplicateValues" dxfId="234" priority="175"/>
  </conditionalFormatting>
  <conditionalFormatting sqref="E1:E167 E210:E1048576">
    <cfRule type="duplicateValues" dxfId="233" priority="109"/>
    <cfRule type="duplicateValues" dxfId="232" priority="110"/>
  </conditionalFormatting>
  <conditionalFormatting sqref="B5:B8">
    <cfRule type="duplicateValues" dxfId="231" priority="382693"/>
  </conditionalFormatting>
  <conditionalFormatting sqref="B5:B8">
    <cfRule type="duplicateValues" dxfId="230" priority="382694"/>
    <cfRule type="duplicateValues" dxfId="229" priority="382695"/>
    <cfRule type="duplicateValues" dxfId="228" priority="382696"/>
  </conditionalFormatting>
  <conditionalFormatting sqref="B5:B8">
    <cfRule type="duplicateValues" dxfId="227" priority="382697"/>
    <cfRule type="duplicateValues" dxfId="226" priority="382698"/>
  </conditionalFormatting>
  <conditionalFormatting sqref="E1:E167 E210:E1048576">
    <cfRule type="duplicateValues" dxfId="225" priority="85"/>
  </conditionalFormatting>
  <conditionalFormatting sqref="B43:B53">
    <cfRule type="duplicateValues" dxfId="224" priority="382862"/>
  </conditionalFormatting>
  <conditionalFormatting sqref="B43:B53">
    <cfRule type="duplicateValues" dxfId="223" priority="382864"/>
    <cfRule type="duplicateValues" dxfId="222" priority="382865"/>
    <cfRule type="duplicateValues" dxfId="221" priority="382866"/>
  </conditionalFormatting>
  <conditionalFormatting sqref="B43:B53">
    <cfRule type="duplicateValues" dxfId="220" priority="382870"/>
    <cfRule type="duplicateValues" dxfId="219" priority="382871"/>
  </conditionalFormatting>
  <conditionalFormatting sqref="B34:B42">
    <cfRule type="duplicateValues" dxfId="218" priority="382878"/>
  </conditionalFormatting>
  <conditionalFormatting sqref="B34:B42">
    <cfRule type="duplicateValues" dxfId="217" priority="382880"/>
    <cfRule type="duplicateValues" dxfId="216" priority="382881"/>
    <cfRule type="duplicateValues" dxfId="215" priority="382882"/>
  </conditionalFormatting>
  <conditionalFormatting sqref="B34:B42">
    <cfRule type="duplicateValues" dxfId="214" priority="382886"/>
    <cfRule type="duplicateValues" dxfId="213" priority="382887"/>
  </conditionalFormatting>
  <conditionalFormatting sqref="B93:B95">
    <cfRule type="duplicateValues" dxfId="212" priority="382964"/>
  </conditionalFormatting>
  <conditionalFormatting sqref="B93:B95">
    <cfRule type="duplicateValues" dxfId="211" priority="382966"/>
    <cfRule type="duplicateValues" dxfId="210" priority="382967"/>
    <cfRule type="duplicateValues" dxfId="209" priority="382968"/>
  </conditionalFormatting>
  <conditionalFormatting sqref="B93:B95">
    <cfRule type="duplicateValues" dxfId="208" priority="382972"/>
    <cfRule type="duplicateValues" dxfId="207" priority="382973"/>
  </conditionalFormatting>
  <conditionalFormatting sqref="B96:B116">
    <cfRule type="duplicateValues" dxfId="206" priority="383254"/>
  </conditionalFormatting>
  <conditionalFormatting sqref="B96:B116">
    <cfRule type="duplicateValues" dxfId="205" priority="383255"/>
    <cfRule type="duplicateValues" dxfId="204" priority="383256"/>
    <cfRule type="duplicateValues" dxfId="203" priority="383257"/>
  </conditionalFormatting>
  <conditionalFormatting sqref="B96:B116">
    <cfRule type="duplicateValues" dxfId="202" priority="383258"/>
    <cfRule type="duplicateValues" dxfId="201" priority="383259"/>
  </conditionalFormatting>
  <conditionalFormatting sqref="B9:B33">
    <cfRule type="duplicateValues" dxfId="200" priority="383342"/>
  </conditionalFormatting>
  <conditionalFormatting sqref="B9:B33">
    <cfRule type="duplicateValues" dxfId="199" priority="383344"/>
    <cfRule type="duplicateValues" dxfId="198" priority="383345"/>
    <cfRule type="duplicateValues" dxfId="197" priority="383346"/>
  </conditionalFormatting>
  <conditionalFormatting sqref="B9:B33">
    <cfRule type="duplicateValues" dxfId="196" priority="383350"/>
    <cfRule type="duplicateValues" dxfId="195" priority="383351"/>
  </conditionalFormatting>
  <conditionalFormatting sqref="B54:B117">
    <cfRule type="duplicateValues" dxfId="194" priority="383383"/>
  </conditionalFormatting>
  <conditionalFormatting sqref="B54:B117">
    <cfRule type="duplicateValues" dxfId="193" priority="383385"/>
    <cfRule type="duplicateValues" dxfId="192" priority="383386"/>
    <cfRule type="duplicateValues" dxfId="191" priority="383387"/>
  </conditionalFormatting>
  <conditionalFormatting sqref="B54:B117">
    <cfRule type="duplicateValues" dxfId="190" priority="383391"/>
    <cfRule type="duplicateValues" dxfId="189" priority="383392"/>
  </conditionalFormatting>
  <conditionalFormatting sqref="B118:B167">
    <cfRule type="duplicateValues" dxfId="188" priority="383466"/>
  </conditionalFormatting>
  <conditionalFormatting sqref="B118:B167">
    <cfRule type="duplicateValues" dxfId="187" priority="383468"/>
    <cfRule type="duplicateValues" dxfId="186" priority="383469"/>
    <cfRule type="duplicateValues" dxfId="185" priority="383470"/>
  </conditionalFormatting>
  <conditionalFormatting sqref="B118:B167">
    <cfRule type="duplicateValues" dxfId="184" priority="383474"/>
    <cfRule type="duplicateValues" dxfId="183" priority="383475"/>
  </conditionalFormatting>
  <conditionalFormatting sqref="B168:B203">
    <cfRule type="duplicateValues" dxfId="45" priority="46"/>
  </conditionalFormatting>
  <conditionalFormatting sqref="B168:B203">
    <cfRule type="duplicateValues" dxfId="44" priority="45"/>
  </conditionalFormatting>
  <conditionalFormatting sqref="B168:B203">
    <cfRule type="duplicateValues" dxfId="43" priority="42"/>
    <cfRule type="duplicateValues" dxfId="42" priority="43"/>
    <cfRule type="duplicateValues" dxfId="41" priority="44"/>
  </conditionalFormatting>
  <conditionalFormatting sqref="B168:B203">
    <cfRule type="duplicateValues" dxfId="40" priority="40"/>
    <cfRule type="duplicateValues" dxfId="39" priority="41"/>
  </conditionalFormatting>
  <conditionalFormatting sqref="B168:B203">
    <cfRule type="duplicateValues" dxfId="38" priority="37"/>
    <cfRule type="duplicateValues" dxfId="37" priority="38"/>
    <cfRule type="duplicateValues" dxfId="36" priority="39"/>
  </conditionalFormatting>
  <conditionalFormatting sqref="B168:B203">
    <cfRule type="duplicateValues" dxfId="35" priority="35"/>
    <cfRule type="duplicateValues" dxfId="34" priority="36"/>
  </conditionalFormatting>
  <conditionalFormatting sqref="B168:B203">
    <cfRule type="duplicateValues" dxfId="33" priority="33"/>
    <cfRule type="duplicateValues" dxfId="32" priority="34"/>
  </conditionalFormatting>
  <conditionalFormatting sqref="E168:E203">
    <cfRule type="duplicateValues" dxfId="31" priority="31"/>
    <cfRule type="duplicateValues" dxfId="30" priority="32"/>
  </conditionalFormatting>
  <conditionalFormatting sqref="E168:E203">
    <cfRule type="duplicateValues" dxfId="29" priority="30"/>
  </conditionalFormatting>
  <conditionalFormatting sqref="B168:B203">
    <cfRule type="duplicateValues" dxfId="28" priority="29"/>
  </conditionalFormatting>
  <conditionalFormatting sqref="B168:B203">
    <cfRule type="duplicateValues" dxfId="27" priority="26"/>
    <cfRule type="duplicateValues" dxfId="26" priority="27"/>
    <cfRule type="duplicateValues" dxfId="25" priority="28"/>
  </conditionalFormatting>
  <conditionalFormatting sqref="B168:B203">
    <cfRule type="duplicateValues" dxfId="24" priority="24"/>
    <cfRule type="duplicateValues" dxfId="23" priority="25"/>
  </conditionalFormatting>
  <conditionalFormatting sqref="B204:B209">
    <cfRule type="duplicateValues" dxfId="22" priority="23"/>
  </conditionalFormatting>
  <conditionalFormatting sqref="B204:B209">
    <cfRule type="duplicateValues" dxfId="21" priority="22"/>
  </conditionalFormatting>
  <conditionalFormatting sqref="B204:B209">
    <cfRule type="duplicateValues" dxfId="20" priority="19"/>
    <cfRule type="duplicateValues" dxfId="19" priority="20"/>
    <cfRule type="duplicateValues" dxfId="18" priority="21"/>
  </conditionalFormatting>
  <conditionalFormatting sqref="B204:B209">
    <cfRule type="duplicateValues" dxfId="17" priority="17"/>
    <cfRule type="duplicateValues" dxfId="16" priority="18"/>
  </conditionalFormatting>
  <conditionalFormatting sqref="B204:B209">
    <cfRule type="duplicateValues" dxfId="15" priority="14"/>
    <cfRule type="duplicateValues" dxfId="14" priority="15"/>
    <cfRule type="duplicateValues" dxfId="13" priority="16"/>
  </conditionalFormatting>
  <conditionalFormatting sqref="B204:B209">
    <cfRule type="duplicateValues" dxfId="12" priority="12"/>
    <cfRule type="duplicateValues" dxfId="11" priority="13"/>
  </conditionalFormatting>
  <conditionalFormatting sqref="B204:B209">
    <cfRule type="duplicateValues" dxfId="10" priority="10"/>
    <cfRule type="duplicateValues" dxfId="9" priority="11"/>
  </conditionalFormatting>
  <conditionalFormatting sqref="B204:B209">
    <cfRule type="duplicateValues" dxfId="8" priority="9"/>
  </conditionalFormatting>
  <conditionalFormatting sqref="B204:B209">
    <cfRule type="duplicateValues" dxfId="7" priority="6"/>
    <cfRule type="duplicateValues" dxfId="6" priority="7"/>
    <cfRule type="duplicateValues" dxfId="5" priority="8"/>
  </conditionalFormatting>
  <conditionalFormatting sqref="B204:B209">
    <cfRule type="duplicateValues" dxfId="4" priority="4"/>
    <cfRule type="duplicateValues" dxfId="3" priority="5"/>
  </conditionalFormatting>
  <conditionalFormatting sqref="E204:E209">
    <cfRule type="duplicateValues" dxfId="2" priority="2"/>
    <cfRule type="duplicateValues" dxfId="1" priority="3"/>
  </conditionalFormatting>
  <conditionalFormatting sqref="E204:E209">
    <cfRule type="duplicateValues" dxfId="0" priority="1"/>
  </conditionalFormatting>
  <hyperlinks>
    <hyperlink ref="B203" r:id="rId7" display="http://s460-helpdesk/CAisd/pdmweb.exe?OP=SEARCH+FACTORY=in+SKIPLIST=1+QBE.EQ.id=3517086"/>
    <hyperlink ref="B202" r:id="rId8" display="http://s460-helpdesk/CAisd/pdmweb.exe?OP=SEARCH+FACTORY=in+SKIPLIST=1+QBE.EQ.id=3517084"/>
    <hyperlink ref="B201" r:id="rId9" display="http://s460-helpdesk/CAisd/pdmweb.exe?OP=SEARCH+FACTORY=in+SKIPLIST=1+QBE.EQ.id=3517083"/>
    <hyperlink ref="B200" r:id="rId10" display="http://s460-helpdesk/CAisd/pdmweb.exe?OP=SEARCH+FACTORY=in+SKIPLIST=1+QBE.EQ.id=3517071"/>
    <hyperlink ref="B199" r:id="rId11" display="http://s460-helpdesk/CAisd/pdmweb.exe?OP=SEARCH+FACTORY=in+SKIPLIST=1+QBE.EQ.id=3517047"/>
    <hyperlink ref="B198" r:id="rId12" display="http://s460-helpdesk/CAisd/pdmweb.exe?OP=SEARCH+FACTORY=in+SKIPLIST=1+QBE.EQ.id=3517032"/>
    <hyperlink ref="B197" r:id="rId13" display="http://s460-helpdesk/CAisd/pdmweb.exe?OP=SEARCH+FACTORY=in+SKIPLIST=1+QBE.EQ.id=3517024"/>
    <hyperlink ref="B196" r:id="rId14" display="http://s460-helpdesk/CAisd/pdmweb.exe?OP=SEARCH+FACTORY=in+SKIPLIST=1+QBE.EQ.id=3517020"/>
    <hyperlink ref="B195" r:id="rId15" display="http://s460-helpdesk/CAisd/pdmweb.exe?OP=SEARCH+FACTORY=in+SKIPLIST=1+QBE.EQ.id=3517016"/>
    <hyperlink ref="B194" r:id="rId16" display="http://s460-helpdesk/CAisd/pdmweb.exe?OP=SEARCH+FACTORY=in+SKIPLIST=1+QBE.EQ.id=3516990"/>
    <hyperlink ref="B193" r:id="rId17" display="http://s460-helpdesk/CAisd/pdmweb.exe?OP=SEARCH+FACTORY=in+SKIPLIST=1+QBE.EQ.id=3516977"/>
    <hyperlink ref="B192" r:id="rId18" display="http://s460-helpdesk/CAisd/pdmweb.exe?OP=SEARCH+FACTORY=in+SKIPLIST=1+QBE.EQ.id=3516946"/>
    <hyperlink ref="B191" r:id="rId19" display="http://s460-helpdesk/CAisd/pdmweb.exe?OP=SEARCH+FACTORY=in+SKIPLIST=1+QBE.EQ.id=3516914"/>
    <hyperlink ref="B190" r:id="rId20" display="http://s460-helpdesk/CAisd/pdmweb.exe?OP=SEARCH+FACTORY=in+SKIPLIST=1+QBE.EQ.id=3516912"/>
    <hyperlink ref="B189" r:id="rId21" display="http://s460-helpdesk/CAisd/pdmweb.exe?OP=SEARCH+FACTORY=in+SKIPLIST=1+QBE.EQ.id=3516911"/>
    <hyperlink ref="B188" r:id="rId22" display="http://s460-helpdesk/CAisd/pdmweb.exe?OP=SEARCH+FACTORY=in+SKIPLIST=1+QBE.EQ.id=3516908"/>
    <hyperlink ref="B187" r:id="rId23" display="http://s460-helpdesk/CAisd/pdmweb.exe?OP=SEARCH+FACTORY=in+SKIPLIST=1+QBE.EQ.id=3516907"/>
    <hyperlink ref="B186" r:id="rId24" display="http://s460-helpdesk/CAisd/pdmweb.exe?OP=SEARCH+FACTORY=in+SKIPLIST=1+QBE.EQ.id=3516896"/>
    <hyperlink ref="B185" r:id="rId25" display="http://s460-helpdesk/CAisd/pdmweb.exe?OP=SEARCH+FACTORY=in+SKIPLIST=1+QBE.EQ.id=3516893"/>
    <hyperlink ref="B184" r:id="rId26" display="http://s460-helpdesk/CAisd/pdmweb.exe?OP=SEARCH+FACTORY=in+SKIPLIST=1+QBE.EQ.id=3516890"/>
    <hyperlink ref="B183" r:id="rId27" display="http://s460-helpdesk/CAisd/pdmweb.exe?OP=SEARCH+FACTORY=in+SKIPLIST=1+QBE.EQ.id=3516883"/>
    <hyperlink ref="B182" r:id="rId28" display="http://s460-helpdesk/CAisd/pdmweb.exe?OP=SEARCH+FACTORY=in+SKIPLIST=1+QBE.EQ.id=3516882"/>
    <hyperlink ref="B181" r:id="rId29" display="http://s460-helpdesk/CAisd/pdmweb.exe?OP=SEARCH+FACTORY=in+SKIPLIST=1+QBE.EQ.id=3516880"/>
    <hyperlink ref="B180" r:id="rId30" display="http://s460-helpdesk/CAisd/pdmweb.exe?OP=SEARCH+FACTORY=in+SKIPLIST=1+QBE.EQ.id=3516874"/>
    <hyperlink ref="B179" r:id="rId31" display="http://s460-helpdesk/CAisd/pdmweb.exe?OP=SEARCH+FACTORY=in+SKIPLIST=1+QBE.EQ.id=3516854"/>
    <hyperlink ref="B178" r:id="rId32" display="http://s460-helpdesk/CAisd/pdmweb.exe?OP=SEARCH+FACTORY=in+SKIPLIST=1+QBE.EQ.id=3516850"/>
    <hyperlink ref="B177" r:id="rId33" display="http://s460-helpdesk/CAisd/pdmweb.exe?OP=SEARCH+FACTORY=in+SKIPLIST=1+QBE.EQ.id=3516845"/>
    <hyperlink ref="B176" r:id="rId34" display="http://s460-helpdesk/CAisd/pdmweb.exe?OP=SEARCH+FACTORY=in+SKIPLIST=1+QBE.EQ.id=3516842"/>
    <hyperlink ref="B175" r:id="rId35" display="http://s460-helpdesk/CAisd/pdmweb.exe?OP=SEARCH+FACTORY=in+SKIPLIST=1+QBE.EQ.id=3516840"/>
    <hyperlink ref="B174" r:id="rId36" display="http://s460-helpdesk/CAisd/pdmweb.exe?OP=SEARCH+FACTORY=in+SKIPLIST=1+QBE.EQ.id=3516810"/>
    <hyperlink ref="B173" r:id="rId37" display="http://s460-helpdesk/CAisd/pdmweb.exe?OP=SEARCH+FACTORY=in+SKIPLIST=1+QBE.EQ.id=3516798"/>
    <hyperlink ref="B172" r:id="rId38" display="http://s460-helpdesk/CAisd/pdmweb.exe?OP=SEARCH+FACTORY=in+SKIPLIST=1+QBE.EQ.id=3516796"/>
    <hyperlink ref="B171" r:id="rId39" display="http://s460-helpdesk/CAisd/pdmweb.exe?OP=SEARCH+FACTORY=in+SKIPLIST=1+QBE.EQ.id=3516795"/>
    <hyperlink ref="B170" r:id="rId40" display="http://s460-helpdesk/CAisd/pdmweb.exe?OP=SEARCH+FACTORY=in+SKIPLIST=1+QBE.EQ.id=3516661"/>
    <hyperlink ref="B169" r:id="rId41" display="http://s460-helpdesk/CAisd/pdmweb.exe?OP=SEARCH+FACTORY=in+SKIPLIST=1+QBE.EQ.id=3516639"/>
    <hyperlink ref="B168" r:id="rId42" display="http://s460-helpdesk/CAisd/pdmweb.exe?OP=SEARCH+FACTORY=in+SKIPLIST=1+QBE.EQ.id=3516583"/>
  </hyperlinks>
  <pageMargins left="0.7" right="0.7" top="0.75" bottom="0.75" header="0.3" footer="0.3"/>
  <pageSetup scale="60" orientation="landscape" r:id="rId43"/>
  <legacyDrawing r:id="rId4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3" t="s">
        <v>0</v>
      </c>
      <c r="B1" s="16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5" t="s">
        <v>8</v>
      </c>
      <c r="B9" s="166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7" t="s">
        <v>9</v>
      </c>
      <c r="B14" s="16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7"/>
  <sheetViews>
    <sheetView topLeftCell="A16" zoomScale="80" zoomScaleNormal="80" workbookViewId="0">
      <selection activeCell="B16" sqref="B16"/>
    </sheetView>
  </sheetViews>
  <sheetFormatPr baseColWidth="10" defaultColWidth="52.7109375" defaultRowHeight="15" x14ac:dyDescent="0.25"/>
  <cols>
    <col min="1" max="1" width="27.140625" style="102" bestFit="1" customWidth="1"/>
    <col min="2" max="2" width="18.28515625" style="104" bestFit="1" customWidth="1"/>
    <col min="3" max="3" width="88.85546875" style="102" customWidth="1"/>
    <col min="4" max="4" width="45" style="102" customWidth="1"/>
    <col min="5" max="5" width="23.28515625" style="102" customWidth="1"/>
    <col min="6" max="6" width="18" style="102" customWidth="1"/>
    <col min="7" max="16384" width="52.7109375" style="102"/>
  </cols>
  <sheetData>
    <row r="1" spans="1:5" ht="22.5" customHeight="1" x14ac:dyDescent="0.25">
      <c r="A1" s="147" t="s">
        <v>2158</v>
      </c>
      <c r="B1" s="148"/>
      <c r="C1" s="148"/>
      <c r="D1" s="148"/>
      <c r="E1" s="149"/>
    </row>
    <row r="2" spans="1:5" ht="25.5" customHeight="1" x14ac:dyDescent="0.25">
      <c r="A2" s="150" t="s">
        <v>2474</v>
      </c>
      <c r="B2" s="151"/>
      <c r="C2" s="151"/>
      <c r="D2" s="151"/>
      <c r="E2" s="152"/>
    </row>
    <row r="3" spans="1:5" ht="18" x14ac:dyDescent="0.25">
      <c r="A3" s="106"/>
      <c r="B3" s="107"/>
      <c r="C3" s="107"/>
      <c r="D3" s="107"/>
      <c r="E3" s="123"/>
    </row>
    <row r="4" spans="1:5" ht="18.75" thickBot="1" x14ac:dyDescent="0.3">
      <c r="A4" s="120" t="s">
        <v>2423</v>
      </c>
      <c r="B4" s="122">
        <v>44256.708333333336</v>
      </c>
      <c r="C4" s="107"/>
      <c r="D4" s="107"/>
      <c r="E4" s="124"/>
    </row>
    <row r="5" spans="1:5" ht="18.75" thickBot="1" x14ac:dyDescent="0.3">
      <c r="A5" s="120" t="s">
        <v>2424</v>
      </c>
      <c r="B5" s="122">
        <v>44257.25</v>
      </c>
      <c r="C5" s="121"/>
      <c r="D5" s="107"/>
      <c r="E5" s="124"/>
    </row>
    <row r="6" spans="1:5" ht="18" x14ac:dyDescent="0.25">
      <c r="A6" s="106"/>
      <c r="B6" s="107"/>
      <c r="C6" s="107"/>
      <c r="D6" s="107"/>
      <c r="E6" s="126"/>
    </row>
    <row r="7" spans="1:5" ht="18" customHeight="1" x14ac:dyDescent="0.25">
      <c r="A7" s="153" t="s">
        <v>2425</v>
      </c>
      <c r="B7" s="154"/>
      <c r="C7" s="154"/>
      <c r="D7" s="154"/>
      <c r="E7" s="155"/>
    </row>
    <row r="8" spans="1:5" ht="18" x14ac:dyDescent="0.25">
      <c r="A8" s="108" t="s">
        <v>15</v>
      </c>
      <c r="B8" s="108" t="s">
        <v>2426</v>
      </c>
      <c r="C8" s="109" t="s">
        <v>46</v>
      </c>
      <c r="D8" s="125" t="s">
        <v>2432</v>
      </c>
      <c r="E8" s="125" t="s">
        <v>2427</v>
      </c>
    </row>
    <row r="9" spans="1:5" ht="18" x14ac:dyDescent="0.25">
      <c r="A9" s="115" t="e">
        <f>VLOOKUP(B9,'[1]LISTADO ATM'!$A$2:$C$817,3,0)</f>
        <v>#N/A</v>
      </c>
      <c r="B9" s="110"/>
      <c r="C9" s="110" t="e">
        <f>VLOOKUP(B9,'[1]LISTADO ATM'!$A$2:$B$816,2,0)</f>
        <v>#N/A</v>
      </c>
      <c r="D9" s="130" t="s">
        <v>2506</v>
      </c>
      <c r="E9" s="117"/>
    </row>
    <row r="10" spans="1:5" ht="18.75" thickBot="1" x14ac:dyDescent="0.3">
      <c r="A10" s="112" t="s">
        <v>2428</v>
      </c>
      <c r="B10" s="118">
        <f>COUNT(B9:B9)</f>
        <v>0</v>
      </c>
      <c r="C10" s="156"/>
      <c r="D10" s="157"/>
      <c r="E10" s="158"/>
    </row>
    <row r="11" spans="1:5" ht="15.75" thickBot="1" x14ac:dyDescent="0.3">
      <c r="A11" s="106"/>
      <c r="B11" s="114"/>
      <c r="C11" s="106"/>
      <c r="D11" s="106"/>
      <c r="E11" s="114"/>
    </row>
    <row r="12" spans="1:5" ht="18.75" thickBot="1" x14ac:dyDescent="0.3">
      <c r="A12" s="138" t="s">
        <v>2430</v>
      </c>
      <c r="B12" s="139"/>
      <c r="C12" s="139"/>
      <c r="D12" s="139"/>
      <c r="E12" s="140"/>
    </row>
    <row r="13" spans="1:5" ht="18" x14ac:dyDescent="0.25">
      <c r="A13" s="108" t="s">
        <v>15</v>
      </c>
      <c r="B13" s="108" t="s">
        <v>2426</v>
      </c>
      <c r="C13" s="109" t="s">
        <v>46</v>
      </c>
      <c r="D13" s="109" t="s">
        <v>2432</v>
      </c>
      <c r="E13" s="109" t="s">
        <v>2427</v>
      </c>
    </row>
    <row r="14" spans="1:5" ht="18" x14ac:dyDescent="0.25">
      <c r="A14" s="115" t="str">
        <f>VLOOKUP(B14,'[1]LISTADO ATM'!$A$2:$C$817,3,0)</f>
        <v>ESTE</v>
      </c>
      <c r="B14" s="110">
        <v>824</v>
      </c>
      <c r="C14" s="110" t="str">
        <f>VLOOKUP(B14,'[1]LISTADO ATM'!$A$2:$B$816,2,0)</f>
        <v xml:space="preserve">ATM Multiplaza (Higuey) </v>
      </c>
      <c r="D14" s="128" t="s">
        <v>2454</v>
      </c>
      <c r="E14" s="117">
        <v>335805756</v>
      </c>
    </row>
    <row r="15" spans="1:5" ht="18" x14ac:dyDescent="0.25">
      <c r="A15" s="115" t="str">
        <f>VLOOKUP(B15,'[1]LISTADO ATM'!$A$2:$C$817,3,0)</f>
        <v>ESTE</v>
      </c>
      <c r="B15" s="110">
        <v>612</v>
      </c>
      <c r="C15" s="110" t="str">
        <f>VLOOKUP(B15,'[1]LISTADO ATM'!$A$2:$B$816,2,0)</f>
        <v xml:space="preserve">ATM Plaza Orense (La Romana) </v>
      </c>
      <c r="D15" s="128" t="s">
        <v>2454</v>
      </c>
      <c r="E15" s="117">
        <v>335805829</v>
      </c>
    </row>
    <row r="16" spans="1:5" ht="18" x14ac:dyDescent="0.25">
      <c r="A16" s="115" t="str">
        <f>VLOOKUP(B16,'[1]LISTADO ATM'!$A$2:$C$817,3,0)</f>
        <v>ESTE</v>
      </c>
      <c r="B16" s="110">
        <v>104</v>
      </c>
      <c r="C16" s="110" t="str">
        <f>VLOOKUP(B16,'[1]LISTADO ATM'!$A$2:$B$816,2,0)</f>
        <v xml:space="preserve">ATM Jumbo Higuey </v>
      </c>
      <c r="D16" s="128" t="s">
        <v>2454</v>
      </c>
      <c r="E16" s="117">
        <v>335805972</v>
      </c>
    </row>
    <row r="17" spans="1:5" ht="18" x14ac:dyDescent="0.25">
      <c r="A17" s="115" t="str">
        <f>VLOOKUP(B17,'[1]LISTADO ATM'!$A$2:$C$817,3,0)</f>
        <v>DISTRITO NACIONAL</v>
      </c>
      <c r="B17" s="110">
        <v>231</v>
      </c>
      <c r="C17" s="110" t="str">
        <f>VLOOKUP(B17,'[1]LISTADO ATM'!$A$2:$B$816,2,0)</f>
        <v xml:space="preserve">ATM Oficina Zona Oriental </v>
      </c>
      <c r="D17" s="128" t="s">
        <v>2454</v>
      </c>
      <c r="E17" s="117">
        <v>335806011</v>
      </c>
    </row>
    <row r="18" spans="1:5" ht="18" x14ac:dyDescent="0.25">
      <c r="A18" s="115" t="str">
        <f>VLOOKUP(B18,'[1]LISTADO ATM'!$A$2:$C$817,3,0)</f>
        <v>DISTRITO NACIONAL</v>
      </c>
      <c r="B18" s="110">
        <v>390</v>
      </c>
      <c r="C18" s="110" t="str">
        <f>VLOOKUP(B18,'[1]LISTADO ATM'!$A$2:$B$816,2,0)</f>
        <v xml:space="preserve">ATM Oficina Boca Chica II </v>
      </c>
      <c r="D18" s="128" t="s">
        <v>2454</v>
      </c>
      <c r="E18" s="131">
        <v>335807022</v>
      </c>
    </row>
    <row r="19" spans="1:5" ht="18" x14ac:dyDescent="0.25">
      <c r="A19" s="115" t="str">
        <f>VLOOKUP(B19,'[1]LISTADO ATM'!$A$2:$C$817,3,0)</f>
        <v>DISTRITO NACIONAL</v>
      </c>
      <c r="B19" s="110">
        <v>670</v>
      </c>
      <c r="C19" s="110" t="str">
        <f>VLOOKUP(B19,'[1]LISTADO ATM'!$A$2:$B$816,2,0)</f>
        <v>ATM Estación Texaco Algodón</v>
      </c>
      <c r="D19" s="128" t="s">
        <v>2454</v>
      </c>
      <c r="E19" s="131">
        <v>335807050</v>
      </c>
    </row>
    <row r="20" spans="1:5" ht="18" x14ac:dyDescent="0.25">
      <c r="A20" s="115" t="str">
        <f>VLOOKUP(B20,'[1]LISTADO ATM'!$A$2:$C$817,3,0)</f>
        <v>NORTE</v>
      </c>
      <c r="B20" s="110">
        <v>747</v>
      </c>
      <c r="C20" s="110" t="str">
        <f>VLOOKUP(B20,'[1]LISTADO ATM'!$A$2:$B$816,2,0)</f>
        <v xml:space="preserve">ATM Club BR (Santiago) </v>
      </c>
      <c r="D20" s="128" t="s">
        <v>2454</v>
      </c>
      <c r="E20" s="131">
        <v>335807165</v>
      </c>
    </row>
    <row r="21" spans="1:5" ht="18" x14ac:dyDescent="0.25">
      <c r="A21" s="115" t="str">
        <f>VLOOKUP(B21,'[1]LISTADO ATM'!$A$2:$C$817,3,0)</f>
        <v>NORTE</v>
      </c>
      <c r="B21" s="110">
        <v>171</v>
      </c>
      <c r="C21" s="110" t="str">
        <f>VLOOKUP(B21,'[1]LISTADO ATM'!$A$2:$B$816,2,0)</f>
        <v xml:space="preserve">ATM Oficina Moca </v>
      </c>
      <c r="D21" s="128" t="s">
        <v>2454</v>
      </c>
      <c r="E21" s="131">
        <v>335807348</v>
      </c>
    </row>
    <row r="22" spans="1:5" ht="18" x14ac:dyDescent="0.25">
      <c r="A22" s="115" t="str">
        <f>VLOOKUP(B22,'[1]LISTADO ATM'!$A$2:$C$817,3,0)</f>
        <v>DISTRITO NACIONAL</v>
      </c>
      <c r="B22" s="110">
        <v>540</v>
      </c>
      <c r="C22" s="110" t="str">
        <f>VLOOKUP(B22,'[1]LISTADO ATM'!$A$2:$B$816,2,0)</f>
        <v xml:space="preserve">ATM Autoservicio Sambil I </v>
      </c>
      <c r="D22" s="128" t="s">
        <v>2454</v>
      </c>
      <c r="E22" s="131">
        <v>335807399</v>
      </c>
    </row>
    <row r="23" spans="1:5" ht="18" x14ac:dyDescent="0.25">
      <c r="A23" s="115" t="str">
        <f>VLOOKUP(B23,'[1]LISTADO ATM'!$A$2:$C$817,3,0)</f>
        <v>SUR</v>
      </c>
      <c r="B23" s="110">
        <v>829</v>
      </c>
      <c r="C23" s="110" t="str">
        <f>VLOOKUP(B23,'[1]LISTADO ATM'!$A$2:$B$816,2,0)</f>
        <v xml:space="preserve">ATM UNP Multicentro Sirena Baní </v>
      </c>
      <c r="D23" s="128" t="s">
        <v>2454</v>
      </c>
      <c r="E23" s="131">
        <v>335807444</v>
      </c>
    </row>
    <row r="24" spans="1:5" ht="18" x14ac:dyDescent="0.25">
      <c r="A24" s="115" t="str">
        <f>VLOOKUP(B24,'[1]LISTADO ATM'!$A$2:$C$817,3,0)</f>
        <v>NORTE</v>
      </c>
      <c r="B24" s="110">
        <v>775</v>
      </c>
      <c r="C24" s="110" t="str">
        <f>VLOOKUP(B24,'[1]LISTADO ATM'!$A$2:$B$816,2,0)</f>
        <v xml:space="preserve">ATM S/M Lilo (Montecristi) </v>
      </c>
      <c r="D24" s="128" t="s">
        <v>2454</v>
      </c>
      <c r="E24" s="131">
        <v>335807945</v>
      </c>
    </row>
    <row r="25" spans="1:5" ht="18" x14ac:dyDescent="0.25">
      <c r="A25" s="115" t="str">
        <f>VLOOKUP(B25,'[1]LISTADO ATM'!$A$2:$C$817,3,0)</f>
        <v>SUR</v>
      </c>
      <c r="B25" s="110">
        <v>592</v>
      </c>
      <c r="C25" s="110" t="str">
        <f>VLOOKUP(B25,'[1]LISTADO ATM'!$A$2:$B$816,2,0)</f>
        <v xml:space="preserve">ATM Centro de Caja San Cristóbal I </v>
      </c>
      <c r="D25" s="128" t="s">
        <v>2454</v>
      </c>
      <c r="E25" s="131">
        <v>335805729</v>
      </c>
    </row>
    <row r="26" spans="1:5" ht="18" x14ac:dyDescent="0.25">
      <c r="A26" s="115" t="str">
        <f>VLOOKUP(B26,'[1]LISTADO ATM'!$A$2:$C$817,3,0)</f>
        <v>DISTRITO NACIONAL</v>
      </c>
      <c r="B26" s="110">
        <v>183</v>
      </c>
      <c r="C26" s="110" t="str">
        <f>VLOOKUP(B26,'[1]LISTADO ATM'!$A$2:$B$816,2,0)</f>
        <v>ATM Estación Nativa Km. 22 Aut. Duarte.</v>
      </c>
      <c r="D26" s="128" t="s">
        <v>2454</v>
      </c>
      <c r="E26" s="131">
        <v>335807478</v>
      </c>
    </row>
    <row r="27" spans="1:5" ht="18" x14ac:dyDescent="0.25">
      <c r="A27" s="115" t="str">
        <f>VLOOKUP(B27,'[1]LISTADO ATM'!$A$2:$C$817,3,0)</f>
        <v>ESTE</v>
      </c>
      <c r="B27" s="110">
        <v>660</v>
      </c>
      <c r="C27" s="110" t="str">
        <f>VLOOKUP(B27,'[1]LISTADO ATM'!$A$2:$B$816,2,0)</f>
        <v>ATM Oficina Romana Norte II</v>
      </c>
      <c r="D27" s="128" t="s">
        <v>2454</v>
      </c>
      <c r="E27" s="131">
        <v>335807481</v>
      </c>
    </row>
    <row r="28" spans="1:5" ht="18" x14ac:dyDescent="0.25">
      <c r="A28" s="115" t="str">
        <f>VLOOKUP(B28,'[1]LISTADO ATM'!$A$2:$C$817,3,0)</f>
        <v>NORTE</v>
      </c>
      <c r="B28" s="110">
        <v>605</v>
      </c>
      <c r="C28" s="110" t="str">
        <f>VLOOKUP(B28,'[1]LISTADO ATM'!$A$2:$B$816,2,0)</f>
        <v xml:space="preserve">ATM Oficina Bonao I </v>
      </c>
      <c r="D28" s="128" t="s">
        <v>2454</v>
      </c>
      <c r="E28" s="131">
        <v>335807500</v>
      </c>
    </row>
    <row r="29" spans="1:5" ht="18" x14ac:dyDescent="0.25">
      <c r="A29" s="115" t="str">
        <f>VLOOKUP(B29,'[1]LISTADO ATM'!$A$2:$C$817,3,0)</f>
        <v>DISTRITO NACIONAL</v>
      </c>
      <c r="B29" s="110">
        <v>31</v>
      </c>
      <c r="C29" s="110" t="str">
        <f>VLOOKUP(B29,'[1]LISTADO ATM'!$A$2:$B$816,2,0)</f>
        <v xml:space="preserve">ATM Oficina San Martín I </v>
      </c>
      <c r="D29" s="128" t="s">
        <v>2454</v>
      </c>
      <c r="E29" s="131">
        <v>335807522</v>
      </c>
    </row>
    <row r="30" spans="1:5" ht="18" x14ac:dyDescent="0.25">
      <c r="A30" s="115" t="str">
        <f>VLOOKUP(B30,'[1]LISTADO ATM'!$A$2:$C$817,3,0)</f>
        <v>DISTRITO NACIONAL</v>
      </c>
      <c r="B30" s="110">
        <v>165</v>
      </c>
      <c r="C30" s="110" t="str">
        <f>VLOOKUP(B30,'[1]LISTADO ATM'!$A$2:$B$816,2,0)</f>
        <v>ATM Autoservicio Megacentro</v>
      </c>
      <c r="D30" s="128" t="s">
        <v>2454</v>
      </c>
      <c r="E30" s="131">
        <v>335807547</v>
      </c>
    </row>
    <row r="31" spans="1:5" ht="18" x14ac:dyDescent="0.25">
      <c r="A31" s="115" t="str">
        <f>VLOOKUP(B31,'[1]LISTADO ATM'!$A$2:$C$817,3,0)</f>
        <v>DISTRITO NACIONAL</v>
      </c>
      <c r="B31" s="110">
        <v>354</v>
      </c>
      <c r="C31" s="110" t="str">
        <f>VLOOKUP(B31,'[1]LISTADO ATM'!$A$2:$B$816,2,0)</f>
        <v xml:space="preserve">ATM Oficina Núñez de Cáceres II </v>
      </c>
      <c r="D31" s="128" t="s">
        <v>2454</v>
      </c>
      <c r="E31" s="131">
        <v>335807565</v>
      </c>
    </row>
    <row r="32" spans="1:5" ht="18" x14ac:dyDescent="0.25">
      <c r="A32" s="115" t="str">
        <f>VLOOKUP(B32,'[1]LISTADO ATM'!$A$2:$C$817,3,0)</f>
        <v>DISTRITO NACIONAL</v>
      </c>
      <c r="B32" s="110">
        <v>32</v>
      </c>
      <c r="C32" s="110" t="str">
        <f>VLOOKUP(B32,'[1]LISTADO ATM'!$A$2:$B$816,2,0)</f>
        <v xml:space="preserve">ATM Oficina San Martín II </v>
      </c>
      <c r="D32" s="128" t="s">
        <v>2454</v>
      </c>
      <c r="E32" s="131">
        <v>335807691</v>
      </c>
    </row>
    <row r="33" spans="1:5" ht="18" x14ac:dyDescent="0.25">
      <c r="A33" s="115" t="str">
        <f>VLOOKUP(B33,'[1]LISTADO ATM'!$A$2:$C$817,3,0)</f>
        <v>DISTRITO NACIONAL</v>
      </c>
      <c r="B33" s="110">
        <v>551</v>
      </c>
      <c r="C33" s="110" t="str">
        <f>VLOOKUP(B33,'[1]LISTADO ATM'!$A$2:$B$816,2,0)</f>
        <v xml:space="preserve">ATM Oficina Padre Castellanos </v>
      </c>
      <c r="D33" s="128" t="s">
        <v>2454</v>
      </c>
      <c r="E33" s="131">
        <v>335807697</v>
      </c>
    </row>
    <row r="34" spans="1:5" ht="18" x14ac:dyDescent="0.25">
      <c r="A34" s="115" t="str">
        <f>VLOOKUP(B34,'[1]LISTADO ATM'!$A$2:$C$817,3,0)</f>
        <v>DISTRITO NACIONAL</v>
      </c>
      <c r="B34" s="110">
        <v>931</v>
      </c>
      <c r="C34" s="110" t="str">
        <f>VLOOKUP(B34,'[1]LISTADO ATM'!$A$2:$B$816,2,0)</f>
        <v xml:space="preserve">ATM Autobanco Luperón I </v>
      </c>
      <c r="D34" s="128" t="s">
        <v>2454</v>
      </c>
      <c r="E34" s="131">
        <v>335807681</v>
      </c>
    </row>
    <row r="35" spans="1:5" ht="18" x14ac:dyDescent="0.25">
      <c r="A35" s="115" t="str">
        <f>VLOOKUP(B35,'[1]LISTADO ATM'!$A$2:$C$817,3,0)</f>
        <v>DISTRITO NACIONAL</v>
      </c>
      <c r="B35" s="110">
        <v>541</v>
      </c>
      <c r="C35" s="110" t="str">
        <f>VLOOKUP(B35,'[1]LISTADO ATM'!$A$2:$B$816,2,0)</f>
        <v xml:space="preserve">ATM Oficina Sambil II </v>
      </c>
      <c r="D35" s="128" t="s">
        <v>2454</v>
      </c>
      <c r="E35" s="131">
        <v>335807674</v>
      </c>
    </row>
    <row r="36" spans="1:5" ht="18" x14ac:dyDescent="0.25">
      <c r="A36" s="115" t="str">
        <f>VLOOKUP(B36,'[1]LISTADO ATM'!$A$2:$C$817,3,0)</f>
        <v>DISTRITO NACIONAL</v>
      </c>
      <c r="B36" s="110">
        <v>359</v>
      </c>
      <c r="C36" s="110" t="str">
        <f>VLOOKUP(B36,'[1]LISTADO ATM'!$A$2:$B$816,2,0)</f>
        <v>ATM S/M Bravo Ozama</v>
      </c>
      <c r="D36" s="128" t="s">
        <v>2454</v>
      </c>
      <c r="E36" s="131">
        <v>335807701</v>
      </c>
    </row>
    <row r="37" spans="1:5" ht="18" x14ac:dyDescent="0.25">
      <c r="A37" s="115" t="str">
        <f>VLOOKUP(B37,'[1]LISTADO ATM'!$A$2:$C$817,3,0)</f>
        <v>NORTE</v>
      </c>
      <c r="B37" s="110">
        <v>862</v>
      </c>
      <c r="C37" s="110" t="str">
        <f>VLOOKUP(B37,'[1]LISTADO ATM'!$A$2:$B$816,2,0)</f>
        <v xml:space="preserve">ATM S/M Doble A (Sabaneta) </v>
      </c>
      <c r="D37" s="128" t="s">
        <v>2454</v>
      </c>
      <c r="E37" s="131">
        <v>335807706</v>
      </c>
    </row>
    <row r="38" spans="1:5" ht="18" x14ac:dyDescent="0.25">
      <c r="A38" s="115" t="str">
        <f>VLOOKUP(B38,'[1]LISTADO ATM'!$A$2:$C$817,3,0)</f>
        <v>NORTE</v>
      </c>
      <c r="B38" s="110">
        <v>645</v>
      </c>
      <c r="C38" s="110" t="str">
        <f>VLOOKUP(B38,'[1]LISTADO ATM'!$A$2:$B$816,2,0)</f>
        <v xml:space="preserve">ATM UNP Cabrera </v>
      </c>
      <c r="D38" s="128" t="s">
        <v>2454</v>
      </c>
      <c r="E38" s="131">
        <v>335807710</v>
      </c>
    </row>
    <row r="39" spans="1:5" ht="18" x14ac:dyDescent="0.25">
      <c r="A39" s="115" t="str">
        <f>VLOOKUP(B39,'[1]LISTADO ATM'!$A$2:$C$817,3,0)</f>
        <v>DISTRITO NACIONAL</v>
      </c>
      <c r="B39" s="110">
        <v>967</v>
      </c>
      <c r="C39" s="110" t="str">
        <f>VLOOKUP(B39,'[1]LISTADO ATM'!$A$2:$B$816,2,0)</f>
        <v xml:space="preserve">ATM UNP Hiper Olé Autopista Duarte </v>
      </c>
      <c r="D39" s="128" t="s">
        <v>2454</v>
      </c>
      <c r="E39" s="131">
        <v>335807726</v>
      </c>
    </row>
    <row r="40" spans="1:5" ht="18" x14ac:dyDescent="0.25">
      <c r="A40" s="115" t="str">
        <f>VLOOKUP(B40,'[1]LISTADO ATM'!$A$2:$C$817,3,0)</f>
        <v>DISTRITO NACIONAL</v>
      </c>
      <c r="B40" s="110">
        <v>755</v>
      </c>
      <c r="C40" s="110" t="str">
        <f>VLOOKUP(B40,'[1]LISTADO ATM'!$A$2:$B$816,2,0)</f>
        <v xml:space="preserve">ATM Oficina Galería del Este (Plaza) </v>
      </c>
      <c r="D40" s="128" t="s">
        <v>2454</v>
      </c>
      <c r="E40" s="131">
        <v>335807730</v>
      </c>
    </row>
    <row r="41" spans="1:5" ht="18" x14ac:dyDescent="0.25">
      <c r="A41" s="115" t="str">
        <f>VLOOKUP(B41,'[1]LISTADO ATM'!$A$2:$C$817,3,0)</f>
        <v>NORTE</v>
      </c>
      <c r="B41" s="110">
        <v>944</v>
      </c>
      <c r="C41" s="110" t="str">
        <f>VLOOKUP(B41,'[1]LISTADO ATM'!$A$2:$B$816,2,0)</f>
        <v xml:space="preserve">ATM UNP Mao </v>
      </c>
      <c r="D41" s="128" t="s">
        <v>2454</v>
      </c>
      <c r="E41" s="131">
        <v>335807924</v>
      </c>
    </row>
    <row r="42" spans="1:5" ht="18" x14ac:dyDescent="0.25">
      <c r="A42" s="115" t="str">
        <f>VLOOKUP(B42,'[1]LISTADO ATM'!$A$2:$C$817,3,0)</f>
        <v>SUR</v>
      </c>
      <c r="B42" s="110">
        <v>873</v>
      </c>
      <c r="C42" s="110" t="str">
        <f>VLOOKUP(B42,'[1]LISTADO ATM'!$A$2:$B$816,2,0)</f>
        <v xml:space="preserve">ATM Centro de Caja San Cristóbal II </v>
      </c>
      <c r="D42" s="128" t="s">
        <v>2454</v>
      </c>
      <c r="E42" s="131">
        <v>335807820</v>
      </c>
    </row>
    <row r="43" spans="1:5" ht="18" x14ac:dyDescent="0.25">
      <c r="A43" s="115" t="str">
        <f>VLOOKUP(B43,'[1]LISTADO ATM'!$A$2:$C$817,3,0)</f>
        <v>NORTE</v>
      </c>
      <c r="B43" s="110">
        <v>157</v>
      </c>
      <c r="C43" s="110" t="str">
        <f>VLOOKUP(B43,'[1]LISTADO ATM'!$A$2:$B$816,2,0)</f>
        <v xml:space="preserve">ATM Oficina Samaná </v>
      </c>
      <c r="D43" s="128" t="s">
        <v>2454</v>
      </c>
      <c r="E43" s="131">
        <v>335807829</v>
      </c>
    </row>
    <row r="44" spans="1:5" ht="18" x14ac:dyDescent="0.25">
      <c r="A44" s="115" t="str">
        <f>VLOOKUP(B44,'[1]LISTADO ATM'!$A$2:$C$817,3,0)</f>
        <v>DISTRITO NACIONAL</v>
      </c>
      <c r="B44" s="110">
        <v>54</v>
      </c>
      <c r="C44" s="110" t="str">
        <f>VLOOKUP(B44,'[1]LISTADO ATM'!$A$2:$B$816,2,0)</f>
        <v xml:space="preserve">ATM Autoservicio Galería 360 </v>
      </c>
      <c r="D44" s="128" t="s">
        <v>2454</v>
      </c>
      <c r="E44" s="131">
        <v>335807831</v>
      </c>
    </row>
    <row r="45" spans="1:5" ht="18" x14ac:dyDescent="0.25">
      <c r="A45" s="115" t="str">
        <f>VLOOKUP(B45,'[1]LISTADO ATM'!$A$2:$C$817,3,0)</f>
        <v>DISTRITO NACIONAL</v>
      </c>
      <c r="B45" s="110">
        <v>793</v>
      </c>
      <c r="C45" s="110" t="str">
        <f>VLOOKUP(B45,'[1]LISTADO ATM'!$A$2:$B$816,2,0)</f>
        <v xml:space="preserve">ATM Centro de Caja Agora Mall </v>
      </c>
      <c r="D45" s="128" t="s">
        <v>2454</v>
      </c>
      <c r="E45" s="131">
        <v>335807837</v>
      </c>
    </row>
    <row r="46" spans="1:5" ht="18" x14ac:dyDescent="0.25">
      <c r="A46" s="115" t="str">
        <f>VLOOKUP(B46,'[1]LISTADO ATM'!$A$2:$C$817,3,0)</f>
        <v>SUR</v>
      </c>
      <c r="B46" s="110">
        <v>750</v>
      </c>
      <c r="C46" s="110" t="str">
        <f>VLOOKUP(B46,'[1]LISTADO ATM'!$A$2:$B$816,2,0)</f>
        <v xml:space="preserve">ATM UNP Duvergé </v>
      </c>
      <c r="D46" s="128" t="s">
        <v>2454</v>
      </c>
      <c r="E46" s="131">
        <v>335807848</v>
      </c>
    </row>
    <row r="47" spans="1:5" ht="18" x14ac:dyDescent="0.25">
      <c r="A47" s="115" t="str">
        <f>VLOOKUP(B47,'[1]LISTADO ATM'!$A$2:$C$817,3,0)</f>
        <v>SUR</v>
      </c>
      <c r="B47" s="110">
        <v>984</v>
      </c>
      <c r="C47" s="110" t="str">
        <f>VLOOKUP(B47,'[1]LISTADO ATM'!$A$2:$B$816,2,0)</f>
        <v xml:space="preserve">ATM Oficina Neiba II </v>
      </c>
      <c r="D47" s="128" t="s">
        <v>2454</v>
      </c>
      <c r="E47" s="131">
        <v>335807854</v>
      </c>
    </row>
    <row r="48" spans="1:5" ht="18" x14ac:dyDescent="0.25">
      <c r="A48" s="115" t="str">
        <f>VLOOKUP(B48,'[1]LISTADO ATM'!$A$2:$C$817,3,0)</f>
        <v>NORTE</v>
      </c>
      <c r="B48" s="110">
        <v>396</v>
      </c>
      <c r="C48" s="110" t="str">
        <f>VLOOKUP(B48,'[1]LISTADO ATM'!$A$2:$B$816,2,0)</f>
        <v xml:space="preserve">ATM Oficina Plaza Ulloa (La Fuente) </v>
      </c>
      <c r="D48" s="128" t="s">
        <v>2454</v>
      </c>
      <c r="E48" s="131">
        <v>335807857</v>
      </c>
    </row>
    <row r="49" spans="1:5" ht="18" x14ac:dyDescent="0.25">
      <c r="A49" s="115" t="str">
        <f>VLOOKUP(B49,'[1]LISTADO ATM'!$A$2:$C$817,3,0)</f>
        <v>SUR</v>
      </c>
      <c r="B49" s="110">
        <v>252</v>
      </c>
      <c r="C49" s="110" t="str">
        <f>VLOOKUP(B49,'[1]LISTADO ATM'!$A$2:$B$816,2,0)</f>
        <v xml:space="preserve">ATM Banco Agrícola (Barahona) </v>
      </c>
      <c r="D49" s="128" t="s">
        <v>2454</v>
      </c>
      <c r="E49" s="131">
        <v>335807889</v>
      </c>
    </row>
    <row r="50" spans="1:5" ht="18" x14ac:dyDescent="0.25">
      <c r="A50" s="115" t="str">
        <f>VLOOKUP(B50,'[1]LISTADO ATM'!$A$2:$C$817,3,0)</f>
        <v>SUR</v>
      </c>
      <c r="B50" s="110">
        <v>880</v>
      </c>
      <c r="C50" s="110" t="str">
        <f>VLOOKUP(B50,'[1]LISTADO ATM'!$A$2:$B$816,2,0)</f>
        <v xml:space="preserve">ATM Autoservicio Barahona II </v>
      </c>
      <c r="D50" s="128" t="s">
        <v>2454</v>
      </c>
      <c r="E50" s="131">
        <v>335807894</v>
      </c>
    </row>
    <row r="51" spans="1:5" ht="18" x14ac:dyDescent="0.25">
      <c r="A51" s="115" t="str">
        <f>VLOOKUP(B51,'[1]LISTADO ATM'!$A$2:$C$817,3,0)</f>
        <v>SUR</v>
      </c>
      <c r="B51" s="110">
        <v>995</v>
      </c>
      <c r="C51" s="110" t="e">
        <f>VLOOKUP(B51,'[1]LISTADO ATM'!$A$2:$B$816,2,0)</f>
        <v>#N/A</v>
      </c>
      <c r="D51" s="128" t="s">
        <v>2454</v>
      </c>
      <c r="E51" s="131">
        <v>335807895</v>
      </c>
    </row>
    <row r="52" spans="1:5" ht="18" x14ac:dyDescent="0.25">
      <c r="A52" s="115" t="str">
        <f>VLOOKUP(B52,'[1]LISTADO ATM'!$A$2:$C$817,3,0)</f>
        <v>SUR</v>
      </c>
      <c r="B52" s="110">
        <v>780</v>
      </c>
      <c r="C52" s="110" t="str">
        <f>VLOOKUP(B52,'[1]LISTADO ATM'!$A$2:$B$816,2,0)</f>
        <v xml:space="preserve">ATM Oficina Barahona I </v>
      </c>
      <c r="D52" s="128" t="s">
        <v>2454</v>
      </c>
      <c r="E52" s="131">
        <v>335807896</v>
      </c>
    </row>
    <row r="53" spans="1:5" ht="18" x14ac:dyDescent="0.25">
      <c r="A53" s="115" t="str">
        <f>VLOOKUP(B53,'[1]LISTADO ATM'!$A$2:$C$817,3,0)</f>
        <v>DISTRITO NACIONAL</v>
      </c>
      <c r="B53" s="110">
        <v>461</v>
      </c>
      <c r="C53" s="110" t="str">
        <f>VLOOKUP(B53,'[1]LISTADO ATM'!$A$2:$B$816,2,0)</f>
        <v xml:space="preserve">ATM Autobanco Sarasota I </v>
      </c>
      <c r="D53" s="128" t="s">
        <v>2454</v>
      </c>
      <c r="E53" s="131">
        <v>335807900</v>
      </c>
    </row>
    <row r="54" spans="1:5" ht="18" x14ac:dyDescent="0.25">
      <c r="A54" s="115" t="str">
        <f>VLOOKUP(B54,'[1]LISTADO ATM'!$A$2:$C$817,3,0)</f>
        <v>DISTRITO NACIONAL</v>
      </c>
      <c r="B54" s="110">
        <v>896</v>
      </c>
      <c r="C54" s="110" t="str">
        <f>VLOOKUP(B54,'[1]LISTADO ATM'!$A$2:$B$816,2,0)</f>
        <v xml:space="preserve">ATM Campamento Militar 16 de Agosto I </v>
      </c>
      <c r="D54" s="128" t="s">
        <v>2454</v>
      </c>
      <c r="E54" s="131">
        <v>335807902</v>
      </c>
    </row>
    <row r="55" spans="1:5" ht="18" x14ac:dyDescent="0.25">
      <c r="A55" s="115" t="str">
        <f>VLOOKUP(B55,'[1]LISTADO ATM'!$A$2:$C$817,3,0)</f>
        <v>NORTE</v>
      </c>
      <c r="B55" s="110">
        <v>895</v>
      </c>
      <c r="C55" s="110" t="str">
        <f>VLOOKUP(B55,'[1]LISTADO ATM'!$A$2:$B$816,2,0)</f>
        <v xml:space="preserve">ATM S/M Bravo (Santiago) </v>
      </c>
      <c r="D55" s="128" t="s">
        <v>2454</v>
      </c>
      <c r="E55" s="131">
        <v>335807597</v>
      </c>
    </row>
    <row r="56" spans="1:5" ht="18" x14ac:dyDescent="0.25">
      <c r="A56" s="115" t="str">
        <f>VLOOKUP(B56,'[1]LISTADO ATM'!$A$2:$C$817,3,0)</f>
        <v>DISTRITO NACIONAL</v>
      </c>
      <c r="B56" s="110">
        <v>676</v>
      </c>
      <c r="C56" s="110" t="str">
        <f>VLOOKUP(B56,'[1]LISTADO ATM'!$A$2:$B$816,2,0)</f>
        <v>ATM S/M Bravo Colina Del Oeste</v>
      </c>
      <c r="D56" s="128" t="s">
        <v>2454</v>
      </c>
      <c r="E56" s="131">
        <v>335807926</v>
      </c>
    </row>
    <row r="57" spans="1:5" ht="18" x14ac:dyDescent="0.25">
      <c r="A57" s="115" t="str">
        <f>VLOOKUP(B57,'[1]LISTADO ATM'!$A$2:$C$817,3,0)</f>
        <v>SUR</v>
      </c>
      <c r="B57" s="110">
        <v>182</v>
      </c>
      <c r="C57" s="110" t="str">
        <f>VLOOKUP(B57,'[1]LISTADO ATM'!$A$2:$B$816,2,0)</f>
        <v xml:space="preserve">ATM Barahona Comb </v>
      </c>
      <c r="D57" s="128" t="s">
        <v>2454</v>
      </c>
      <c r="E57" s="131">
        <v>335807927</v>
      </c>
    </row>
    <row r="58" spans="1:5" ht="18" x14ac:dyDescent="0.25">
      <c r="A58" s="115" t="str">
        <f>VLOOKUP(B58,'[1]LISTADO ATM'!$A$2:$C$817,3,0)</f>
        <v>DISTRITO NACIONAL</v>
      </c>
      <c r="B58" s="110">
        <v>235</v>
      </c>
      <c r="C58" s="110" t="str">
        <f>VLOOKUP(B58,'[1]LISTADO ATM'!$A$2:$B$816,2,0)</f>
        <v xml:space="preserve">ATM Oficina Multicentro La Sirena San Isidro </v>
      </c>
      <c r="D58" s="128" t="s">
        <v>2454</v>
      </c>
      <c r="E58" s="131" t="s">
        <v>2604</v>
      </c>
    </row>
    <row r="59" spans="1:5" ht="18" x14ac:dyDescent="0.25">
      <c r="A59" s="115" t="e">
        <f>VLOOKUP(B59,'[1]LISTADO ATM'!$A$2:$C$817,3,0)</f>
        <v>#N/A</v>
      </c>
      <c r="B59" s="110">
        <v>369</v>
      </c>
      <c r="C59" s="110" t="e">
        <f>VLOOKUP(B59,'[1]LISTADO ATM'!$A$2:$B$816,2,0)</f>
        <v>#N/A</v>
      </c>
      <c r="D59" s="128" t="s">
        <v>2454</v>
      </c>
      <c r="E59" s="131">
        <v>335807929</v>
      </c>
    </row>
    <row r="60" spans="1:5" ht="18" x14ac:dyDescent="0.25">
      <c r="A60" s="115" t="str">
        <f>VLOOKUP(B60,'[1]LISTADO ATM'!$A$2:$C$817,3,0)</f>
        <v>NORTE</v>
      </c>
      <c r="B60" s="110">
        <v>807</v>
      </c>
      <c r="C60" s="110" t="str">
        <f>VLOOKUP(B60,'[1]LISTADO ATM'!$A$2:$B$816,2,0)</f>
        <v xml:space="preserve">ATM S/M Morel (Mao) </v>
      </c>
      <c r="D60" s="128" t="s">
        <v>2454</v>
      </c>
      <c r="E60" s="131">
        <v>335807930</v>
      </c>
    </row>
    <row r="61" spans="1:5" ht="18" x14ac:dyDescent="0.25">
      <c r="A61" s="115" t="str">
        <f>VLOOKUP(B61,'[1]LISTADO ATM'!$A$2:$C$817,3,0)</f>
        <v>DISTRITO NACIONAL</v>
      </c>
      <c r="B61" s="110">
        <v>655</v>
      </c>
      <c r="C61" s="110" t="str">
        <f>VLOOKUP(B61,'[1]LISTADO ATM'!$A$2:$B$816,2,0)</f>
        <v>ATM Farmacia Sandra</v>
      </c>
      <c r="D61" s="128" t="s">
        <v>2454</v>
      </c>
      <c r="E61" s="131">
        <v>335807934</v>
      </c>
    </row>
    <row r="62" spans="1:5" ht="18" x14ac:dyDescent="0.25">
      <c r="A62" s="115" t="str">
        <f>VLOOKUP(B62,'[1]LISTADO ATM'!$A$2:$C$817,3,0)</f>
        <v>DISTRITO NACIONAL</v>
      </c>
      <c r="B62" s="110">
        <v>671</v>
      </c>
      <c r="C62" s="110" t="str">
        <f>VLOOKUP(B62,'[1]LISTADO ATM'!$A$2:$B$816,2,0)</f>
        <v>ATM Ayuntamiento Sto. Dgo. Norte</v>
      </c>
      <c r="D62" s="128" t="s">
        <v>2454</v>
      </c>
      <c r="E62" s="131">
        <v>335807935</v>
      </c>
    </row>
    <row r="63" spans="1:5" ht="18" x14ac:dyDescent="0.25">
      <c r="A63" s="115" t="str">
        <f>VLOOKUP(B63,'[1]LISTADO ATM'!$A$2:$C$817,3,0)</f>
        <v>DISTRITO NACIONAL</v>
      </c>
      <c r="B63" s="110">
        <v>785</v>
      </c>
      <c r="C63" s="110" t="str">
        <f>VLOOKUP(B63,'[1]LISTADO ATM'!$A$2:$B$816,2,0)</f>
        <v xml:space="preserve">ATM S/M Nacional Máximo Gómez </v>
      </c>
      <c r="D63" s="128" t="s">
        <v>2454</v>
      </c>
      <c r="E63" s="131">
        <v>335807936</v>
      </c>
    </row>
    <row r="64" spans="1:5" ht="18" x14ac:dyDescent="0.25">
      <c r="A64" s="115" t="str">
        <f>VLOOKUP(B64,'[1]LISTADO ATM'!$A$2:$C$817,3,0)</f>
        <v>NORTE</v>
      </c>
      <c r="B64" s="110">
        <v>22</v>
      </c>
      <c r="C64" s="110" t="str">
        <f>VLOOKUP(B64,'[1]LISTADO ATM'!$A$2:$B$816,2,0)</f>
        <v>ATM S/M Olimpico (Santiago)</v>
      </c>
      <c r="D64" s="128" t="s">
        <v>2454</v>
      </c>
      <c r="E64" s="131">
        <v>335807939</v>
      </c>
    </row>
    <row r="65" spans="1:5" ht="18" x14ac:dyDescent="0.25">
      <c r="A65" s="115" t="str">
        <f>VLOOKUP(B65,'[1]LISTADO ATM'!$A$2:$C$817,3,0)</f>
        <v>DISTRITO NACIONAL</v>
      </c>
      <c r="B65" s="110">
        <v>884</v>
      </c>
      <c r="C65" s="110" t="str">
        <f>VLOOKUP(B65,'[1]LISTADO ATM'!$A$2:$B$816,2,0)</f>
        <v xml:space="preserve">ATM UNP Olé Sabana Perdida </v>
      </c>
      <c r="D65" s="128" t="s">
        <v>2454</v>
      </c>
      <c r="E65" s="131">
        <v>335807942</v>
      </c>
    </row>
    <row r="66" spans="1:5" ht="18.75" thickBot="1" x14ac:dyDescent="0.3">
      <c r="A66" s="116" t="s">
        <v>2428</v>
      </c>
      <c r="B66" s="118">
        <f>COUNT(B14:B65)</f>
        <v>52</v>
      </c>
      <c r="C66" s="127"/>
      <c r="D66" s="127"/>
      <c r="E66" s="127"/>
    </row>
    <row r="67" spans="1:5" ht="15.75" thickBot="1" x14ac:dyDescent="0.3">
      <c r="A67" s="106"/>
      <c r="B67" s="114"/>
      <c r="C67" s="106"/>
      <c r="D67" s="106"/>
      <c r="E67" s="114"/>
    </row>
    <row r="68" spans="1:5" ht="18.75" thickBot="1" x14ac:dyDescent="0.3">
      <c r="A68" s="138" t="s">
        <v>2504</v>
      </c>
      <c r="B68" s="139"/>
      <c r="C68" s="139"/>
      <c r="D68" s="139"/>
      <c r="E68" s="140"/>
    </row>
    <row r="69" spans="1:5" ht="18" x14ac:dyDescent="0.25">
      <c r="A69" s="108" t="s">
        <v>15</v>
      </c>
      <c r="B69" s="108" t="s">
        <v>2426</v>
      </c>
      <c r="C69" s="109" t="s">
        <v>46</v>
      </c>
      <c r="D69" s="109" t="s">
        <v>2432</v>
      </c>
      <c r="E69" s="108" t="s">
        <v>2427</v>
      </c>
    </row>
    <row r="70" spans="1:5" ht="18" x14ac:dyDescent="0.25">
      <c r="A70" s="115" t="str">
        <f>VLOOKUP(B70,'[1]LISTADO ATM'!$A$2:$C$817,3,0)</f>
        <v>DISTRITO NACIONAL</v>
      </c>
      <c r="B70" s="110">
        <v>627</v>
      </c>
      <c r="C70" s="110" t="str">
        <f>VLOOKUP(B70,'[1]LISTADO ATM'!$A$2:$B$816,2,0)</f>
        <v xml:space="preserve">ATM CAASD </v>
      </c>
      <c r="D70" s="110" t="s">
        <v>2498</v>
      </c>
      <c r="E70" s="117">
        <v>335805638</v>
      </c>
    </row>
    <row r="71" spans="1:5" ht="18" x14ac:dyDescent="0.25">
      <c r="A71" s="115" t="e">
        <f>VLOOKUP(B71,'[1]LISTADO ATM'!$A$2:$C$817,3,0)</f>
        <v>#N/A</v>
      </c>
      <c r="B71" s="110">
        <v>600</v>
      </c>
      <c r="C71" s="110" t="e">
        <f>VLOOKUP(B71,'[1]LISTADO ATM'!$A$2:$B$816,2,0)</f>
        <v>#N/A</v>
      </c>
      <c r="D71" s="110" t="s">
        <v>2498</v>
      </c>
      <c r="E71" s="117">
        <v>335805671</v>
      </c>
    </row>
    <row r="72" spans="1:5" ht="18" x14ac:dyDescent="0.25">
      <c r="A72" s="115" t="str">
        <f>VLOOKUP(B72,'[1]LISTADO ATM'!$A$2:$C$817,3,0)</f>
        <v>ESTE</v>
      </c>
      <c r="B72" s="110">
        <v>330</v>
      </c>
      <c r="C72" s="110" t="str">
        <f>VLOOKUP(B72,'[1]LISTADO ATM'!$A$2:$B$816,2,0)</f>
        <v xml:space="preserve">ATM Oficina Boulevard (Higuey) </v>
      </c>
      <c r="D72" s="110" t="s">
        <v>2498</v>
      </c>
      <c r="E72" s="117">
        <v>335805892</v>
      </c>
    </row>
    <row r="73" spans="1:5" ht="18" x14ac:dyDescent="0.25">
      <c r="A73" s="115" t="str">
        <f>VLOOKUP(B73,'[1]LISTADO ATM'!$A$2:$C$817,3,0)</f>
        <v>DISTRITO NACIONAL</v>
      </c>
      <c r="B73" s="110">
        <v>567</v>
      </c>
      <c r="C73" s="110" t="str">
        <f>VLOOKUP(B73,'[1]LISTADO ATM'!$A$2:$B$816,2,0)</f>
        <v xml:space="preserve">ATM Oficina Máximo Gómez </v>
      </c>
      <c r="D73" s="110" t="s">
        <v>2498</v>
      </c>
      <c r="E73" s="117">
        <v>335806063</v>
      </c>
    </row>
    <row r="74" spans="1:5" ht="18" x14ac:dyDescent="0.25">
      <c r="A74" s="115" t="str">
        <f>VLOOKUP(B74,'[1]LISTADO ATM'!$A$2:$C$817,3,0)</f>
        <v>NORTE</v>
      </c>
      <c r="B74" s="110">
        <v>532</v>
      </c>
      <c r="C74" s="110" t="str">
        <f>VLOOKUP(B74,'[1]LISTADO ATM'!$A$2:$B$816,2,0)</f>
        <v xml:space="preserve">ATM UNP Guanábano (Moca) </v>
      </c>
      <c r="D74" s="110" t="s">
        <v>2498</v>
      </c>
      <c r="E74" s="117">
        <v>335806938</v>
      </c>
    </row>
    <row r="75" spans="1:5" ht="18" x14ac:dyDescent="0.25">
      <c r="A75" s="115" t="str">
        <f>VLOOKUP(B75,'[1]LISTADO ATM'!$A$2:$C$817,3,0)</f>
        <v>DISTRITO NACIONAL</v>
      </c>
      <c r="B75" s="110">
        <v>578</v>
      </c>
      <c r="C75" s="110" t="str">
        <f>VLOOKUP(B75,'[1]LISTADO ATM'!$A$2:$B$816,2,0)</f>
        <v xml:space="preserve">ATM Procuraduría General de la República </v>
      </c>
      <c r="D75" s="110" t="s">
        <v>2498</v>
      </c>
      <c r="E75" s="117">
        <v>335806954</v>
      </c>
    </row>
    <row r="76" spans="1:5" ht="18" x14ac:dyDescent="0.25">
      <c r="A76" s="115" t="str">
        <f>VLOOKUP(B76,'[1]LISTADO ATM'!$A$2:$C$817,3,0)</f>
        <v>DISTRITO NACIONAL</v>
      </c>
      <c r="B76" s="110">
        <v>696</v>
      </c>
      <c r="C76" s="110" t="str">
        <f>VLOOKUP(B76,'[1]LISTADO ATM'!$A$2:$B$816,2,0)</f>
        <v>ATM Olé Jacobo Majluta</v>
      </c>
      <c r="D76" s="110" t="s">
        <v>2498</v>
      </c>
      <c r="E76" s="117">
        <v>335807946</v>
      </c>
    </row>
    <row r="77" spans="1:5" ht="18" x14ac:dyDescent="0.25">
      <c r="A77" s="115" t="str">
        <f>VLOOKUP(B77,'[1]LISTADO ATM'!$A$2:$C$817,3,0)</f>
        <v>DISTRITO NACIONAL</v>
      </c>
      <c r="B77" s="110">
        <v>568</v>
      </c>
      <c r="C77" s="110" t="str">
        <f>VLOOKUP(B77,'[1]LISTADO ATM'!$A$2:$B$816,2,0)</f>
        <v xml:space="preserve">ATM Ministerio de Educación </v>
      </c>
      <c r="D77" s="110" t="s">
        <v>2498</v>
      </c>
      <c r="E77" s="117">
        <v>335807677</v>
      </c>
    </row>
    <row r="78" spans="1:5" ht="18" x14ac:dyDescent="0.25">
      <c r="A78" s="115" t="str">
        <f>VLOOKUP(B78,'[1]LISTADO ATM'!$A$2:$C$817,3,0)</f>
        <v>DISTRITO NACIONAL</v>
      </c>
      <c r="B78" s="110">
        <v>719</v>
      </c>
      <c r="C78" s="110" t="str">
        <f>VLOOKUP(B78,'[1]LISTADO ATM'!$A$2:$B$816,2,0)</f>
        <v xml:space="preserve">ATM Ayuntamiento Municipal San Luís </v>
      </c>
      <c r="D78" s="110" t="s">
        <v>2498</v>
      </c>
      <c r="E78" s="117">
        <v>335807828</v>
      </c>
    </row>
    <row r="79" spans="1:5" ht="18" x14ac:dyDescent="0.25">
      <c r="A79" s="115" t="str">
        <f>VLOOKUP(B79,'[1]LISTADO ATM'!$A$2:$C$817,3,0)</f>
        <v>ESTE</v>
      </c>
      <c r="B79" s="110">
        <v>945</v>
      </c>
      <c r="C79" s="110" t="str">
        <f>VLOOKUP(B79,'[1]LISTADO ATM'!$A$2:$B$816,2,0)</f>
        <v xml:space="preserve">ATM UNP El Valle (Hato Mayor) </v>
      </c>
      <c r="D79" s="110" t="s">
        <v>2498</v>
      </c>
      <c r="E79" s="117">
        <v>335807841</v>
      </c>
    </row>
    <row r="80" spans="1:5" ht="18" x14ac:dyDescent="0.25">
      <c r="A80" s="115" t="str">
        <f>VLOOKUP(B80,'[1]LISTADO ATM'!$A$2:$C$817,3,0)</f>
        <v>NORTE</v>
      </c>
      <c r="B80" s="110">
        <v>413</v>
      </c>
      <c r="C80" s="110" t="str">
        <f>VLOOKUP(B80,'[1]LISTADO ATM'!$A$2:$B$816,2,0)</f>
        <v xml:space="preserve">ATM UNP Las Galeras Samaná </v>
      </c>
      <c r="D80" s="110" t="s">
        <v>2498</v>
      </c>
      <c r="E80" s="117">
        <v>335807885</v>
      </c>
    </row>
    <row r="81" spans="1:5" ht="18" x14ac:dyDescent="0.25">
      <c r="A81" s="115" t="str">
        <f>VLOOKUP(B81,'[1]LISTADO ATM'!$A$2:$C$817,3,0)</f>
        <v>NORTE</v>
      </c>
      <c r="B81" s="110">
        <v>987</v>
      </c>
      <c r="C81" s="110" t="str">
        <f>VLOOKUP(B81,'[1]LISTADO ATM'!$A$2:$B$816,2,0)</f>
        <v xml:space="preserve">ATM S/M Jumbo (Moca) </v>
      </c>
      <c r="D81" s="110" t="s">
        <v>2498</v>
      </c>
      <c r="E81" s="117">
        <v>335807887</v>
      </c>
    </row>
    <row r="82" spans="1:5" ht="18" x14ac:dyDescent="0.25">
      <c r="A82" s="115" t="str">
        <f>VLOOKUP(B82,'[1]LISTADO ATM'!$A$2:$C$817,3,0)</f>
        <v>NORTE</v>
      </c>
      <c r="B82" s="110">
        <v>638</v>
      </c>
      <c r="C82" s="110" t="str">
        <f>VLOOKUP(B82,'[1]LISTADO ATM'!$A$2:$B$816,2,0)</f>
        <v xml:space="preserve">ATM S/M Yoma </v>
      </c>
      <c r="D82" s="110" t="s">
        <v>2498</v>
      </c>
      <c r="E82" s="117">
        <v>335807890</v>
      </c>
    </row>
    <row r="83" spans="1:5" ht="18" x14ac:dyDescent="0.25">
      <c r="A83" s="115" t="str">
        <f>VLOOKUP(B83,'[1]LISTADO ATM'!$A$2:$C$817,3,0)</f>
        <v>SUR</v>
      </c>
      <c r="B83" s="110">
        <v>356</v>
      </c>
      <c r="C83" s="110" t="str">
        <f>VLOOKUP(B83,'[1]LISTADO ATM'!$A$2:$B$816,2,0)</f>
        <v xml:space="preserve">ATM Estación Sigma (San Cristóbal) </v>
      </c>
      <c r="D83" s="110" t="s">
        <v>2498</v>
      </c>
      <c r="E83" s="117">
        <v>335807668</v>
      </c>
    </row>
    <row r="84" spans="1:5" ht="18" x14ac:dyDescent="0.25">
      <c r="A84" s="115" t="str">
        <f>VLOOKUP(B84,'[1]LISTADO ATM'!$A$2:$C$817,3,0)</f>
        <v>DISTRITO NACIONAL</v>
      </c>
      <c r="B84" s="110">
        <v>688</v>
      </c>
      <c r="C84" s="110" t="str">
        <f>VLOOKUP(B84,'[1]LISTADO ATM'!$A$2:$B$816,2,0)</f>
        <v>ATM Innova Centro Ave. Kennedy</v>
      </c>
      <c r="D84" s="110" t="s">
        <v>2498</v>
      </c>
      <c r="E84" s="117">
        <v>335807923</v>
      </c>
    </row>
    <row r="85" spans="1:5" ht="18" x14ac:dyDescent="0.25">
      <c r="A85" s="115" t="str">
        <f>VLOOKUP(B85,'[1]LISTADO ATM'!$A$2:$C$817,3,0)</f>
        <v>ESTE</v>
      </c>
      <c r="B85" s="110">
        <v>293</v>
      </c>
      <c r="C85" s="110" t="str">
        <f>VLOOKUP(B85,'[1]LISTADO ATM'!$A$2:$B$816,2,0)</f>
        <v xml:space="preserve">ATM S/M Nueva Visión (San Pedro) </v>
      </c>
      <c r="D85" s="110" t="s">
        <v>2498</v>
      </c>
      <c r="E85" s="117">
        <v>335807925</v>
      </c>
    </row>
    <row r="86" spans="1:5" ht="18" x14ac:dyDescent="0.25">
      <c r="A86" s="115" t="str">
        <f>VLOOKUP(B86,'[1]LISTADO ATM'!$A$2:$C$817,3,0)</f>
        <v>DISTRITO NACIONAL</v>
      </c>
      <c r="B86" s="110">
        <v>930</v>
      </c>
      <c r="C86" s="110" t="str">
        <f>VLOOKUP(B86,'[1]LISTADO ATM'!$A$2:$B$816,2,0)</f>
        <v>ATM Oficina Plaza Spring Center</v>
      </c>
      <c r="D86" s="110" t="s">
        <v>2498</v>
      </c>
      <c r="E86" s="117">
        <v>335807931</v>
      </c>
    </row>
    <row r="87" spans="1:5" ht="18" x14ac:dyDescent="0.25">
      <c r="A87" s="115" t="str">
        <f>VLOOKUP(B87,'[1]LISTADO ATM'!$A$2:$C$817,3,0)</f>
        <v>DISTRITO NACIONAL</v>
      </c>
      <c r="B87" s="110">
        <v>425</v>
      </c>
      <c r="C87" s="110" t="str">
        <f>VLOOKUP(B87,'[1]LISTADO ATM'!$A$2:$B$816,2,0)</f>
        <v xml:space="preserve">ATM UNP Jumbo Luperón II </v>
      </c>
      <c r="D87" s="110" t="s">
        <v>2498</v>
      </c>
      <c r="E87" s="117">
        <v>335807932</v>
      </c>
    </row>
    <row r="88" spans="1:5" ht="18" x14ac:dyDescent="0.25">
      <c r="A88" s="115" t="str">
        <f>VLOOKUP(B88,'[1]LISTADO ATM'!$A$2:$C$817,3,0)</f>
        <v>NORTE</v>
      </c>
      <c r="B88" s="110">
        <v>511</v>
      </c>
      <c r="C88" s="110" t="str">
        <f>VLOOKUP(B88,'[1]LISTADO ATM'!$A$2:$B$816,2,0)</f>
        <v xml:space="preserve">ATM UNP Río San Juan (Nagua) </v>
      </c>
      <c r="D88" s="110" t="s">
        <v>2498</v>
      </c>
      <c r="E88" s="117">
        <v>335807933</v>
      </c>
    </row>
    <row r="89" spans="1:5" ht="18" x14ac:dyDescent="0.25">
      <c r="A89" s="115" t="str">
        <f>VLOOKUP(B89,'[1]LISTADO ATM'!$A$2:$C$817,3,0)</f>
        <v>DISTRITO NACIONAL</v>
      </c>
      <c r="B89" s="110">
        <v>801</v>
      </c>
      <c r="C89" s="110" t="str">
        <f>VLOOKUP(B89,'[1]LISTADO ATM'!$A$2:$B$816,2,0)</f>
        <v xml:space="preserve">ATM Galería 360 Food Court </v>
      </c>
      <c r="D89" s="110" t="s">
        <v>2498</v>
      </c>
      <c r="E89" s="117">
        <v>335807938</v>
      </c>
    </row>
    <row r="90" spans="1:5" ht="18" x14ac:dyDescent="0.25">
      <c r="A90" s="115" t="str">
        <f>VLOOKUP(B90,'[1]LISTADO ATM'!$A$2:$C$817,3,0)</f>
        <v>DISTRITO NACIONAL</v>
      </c>
      <c r="B90" s="110">
        <v>570</v>
      </c>
      <c r="C90" s="110" t="str">
        <f>VLOOKUP(B90,'[1]LISTADO ATM'!$A$2:$B$816,2,0)</f>
        <v xml:space="preserve">ATM S/M Liverpool Villa Mella </v>
      </c>
      <c r="D90" s="110" t="s">
        <v>2498</v>
      </c>
      <c r="E90" s="117">
        <v>335807940</v>
      </c>
    </row>
    <row r="91" spans="1:5" ht="18" x14ac:dyDescent="0.25">
      <c r="A91" s="115" t="str">
        <f>VLOOKUP(B91,'[1]LISTADO ATM'!$A$2:$C$817,3,0)</f>
        <v>NORTE</v>
      </c>
      <c r="B91" s="110">
        <v>649</v>
      </c>
      <c r="C91" s="110" t="str">
        <f>VLOOKUP(B91,'[1]LISTADO ATM'!$A$2:$B$816,2,0)</f>
        <v xml:space="preserve">ATM Oficina Galería 56 (San Francisco de Macorís) </v>
      </c>
      <c r="D91" s="110" t="s">
        <v>2498</v>
      </c>
      <c r="E91" s="117">
        <v>335807941</v>
      </c>
    </row>
    <row r="92" spans="1:5" ht="18" x14ac:dyDescent="0.25">
      <c r="A92" s="115" t="str">
        <f>VLOOKUP(B92,'[1]LISTADO ATM'!$A$2:$C$817,3,0)</f>
        <v>DISTRITO NACIONAL</v>
      </c>
      <c r="B92" s="110">
        <v>816</v>
      </c>
      <c r="C92" s="110" t="str">
        <f>VLOOKUP(B92,'[1]LISTADO ATM'!$A$2:$B$816,2,0)</f>
        <v xml:space="preserve">ATM Oficina Pedro Brand </v>
      </c>
      <c r="D92" s="110" t="s">
        <v>2498</v>
      </c>
      <c r="E92" s="117">
        <v>335807943</v>
      </c>
    </row>
    <row r="93" spans="1:5" ht="18.75" thickBot="1" x14ac:dyDescent="0.3">
      <c r="A93" s="112" t="s">
        <v>2428</v>
      </c>
      <c r="B93" s="118">
        <f>COUNT(B70:B92)</f>
        <v>23</v>
      </c>
      <c r="C93" s="127"/>
      <c r="D93" s="111"/>
      <c r="E93" s="129"/>
    </row>
    <row r="94" spans="1:5" ht="15.75" thickBot="1" x14ac:dyDescent="0.3">
      <c r="A94" s="106"/>
      <c r="B94" s="114"/>
      <c r="C94" s="106"/>
      <c r="D94" s="106"/>
      <c r="E94" s="114"/>
    </row>
    <row r="95" spans="1:5" ht="18.75" thickBot="1" x14ac:dyDescent="0.3">
      <c r="A95" s="141" t="s">
        <v>2429</v>
      </c>
      <c r="B95" s="142"/>
      <c r="C95" s="106"/>
      <c r="D95" s="106"/>
      <c r="E95" s="114"/>
    </row>
    <row r="96" spans="1:5" ht="18.75" thickBot="1" x14ac:dyDescent="0.3">
      <c r="A96" s="143">
        <f>+B66+B93</f>
        <v>75</v>
      </c>
      <c r="B96" s="144"/>
      <c r="C96" s="106"/>
      <c r="D96" s="106"/>
      <c r="E96" s="114"/>
    </row>
    <row r="97" spans="1:5" ht="15.75" thickBot="1" x14ac:dyDescent="0.3">
      <c r="A97" s="106"/>
      <c r="B97" s="114"/>
      <c r="C97" s="106"/>
      <c r="D97" s="106"/>
      <c r="E97" s="114"/>
    </row>
    <row r="98" spans="1:5" ht="18.75" thickBot="1" x14ac:dyDescent="0.3">
      <c r="A98" s="138" t="s">
        <v>2431</v>
      </c>
      <c r="B98" s="139"/>
      <c r="C98" s="139"/>
      <c r="D98" s="139"/>
      <c r="E98" s="140"/>
    </row>
    <row r="99" spans="1:5" ht="18" x14ac:dyDescent="0.25">
      <c r="A99" s="119" t="s">
        <v>15</v>
      </c>
      <c r="B99" s="119" t="s">
        <v>2426</v>
      </c>
      <c r="C99" s="113" t="s">
        <v>46</v>
      </c>
      <c r="D99" s="145" t="s">
        <v>2432</v>
      </c>
      <c r="E99" s="146"/>
    </row>
    <row r="100" spans="1:5" ht="18" x14ac:dyDescent="0.25">
      <c r="A100" s="110" t="str">
        <f>VLOOKUP(B100,'[1]LISTADO ATM'!$A$2:$C$817,3,0)</f>
        <v>SUR</v>
      </c>
      <c r="B100" s="110">
        <v>870</v>
      </c>
      <c r="C100" s="115" t="str">
        <f>VLOOKUP(B100,'[1]LISTADO ATM'!$A$2:$B$816,2,0)</f>
        <v xml:space="preserve">ATM Willbes Dominicana (Barahona) </v>
      </c>
      <c r="D100" s="136" t="s">
        <v>2494</v>
      </c>
      <c r="E100" s="137"/>
    </row>
    <row r="101" spans="1:5" ht="18" x14ac:dyDescent="0.25">
      <c r="A101" s="110" t="str">
        <f>VLOOKUP(B101,'[1]LISTADO ATM'!$A$2:$C$817,3,0)</f>
        <v>DISTRITO NACIONAL</v>
      </c>
      <c r="B101" s="110">
        <v>549</v>
      </c>
      <c r="C101" s="115" t="str">
        <f>VLOOKUP(B101,'[1]LISTADO ATM'!$A$2:$B$816,2,0)</f>
        <v xml:space="preserve">ATM Ministerio de Turismo (Oficinas Gubernamentales) </v>
      </c>
      <c r="D101" s="136" t="s">
        <v>2494</v>
      </c>
      <c r="E101" s="137"/>
    </row>
    <row r="102" spans="1:5" ht="18" x14ac:dyDescent="0.25">
      <c r="A102" s="110" t="str">
        <f>VLOOKUP(B102,'[1]LISTADO ATM'!$A$2:$C$817,3,0)</f>
        <v>ESTE</v>
      </c>
      <c r="B102" s="110">
        <v>963</v>
      </c>
      <c r="C102" s="115" t="str">
        <f>VLOOKUP(B102,'[1]LISTADO ATM'!$A$2:$B$816,2,0)</f>
        <v xml:space="preserve">ATM Multiplaza La Romana </v>
      </c>
      <c r="D102" s="136" t="s">
        <v>2501</v>
      </c>
      <c r="E102" s="137"/>
    </row>
    <row r="103" spans="1:5" ht="18" x14ac:dyDescent="0.25">
      <c r="A103" s="110" t="str">
        <f>VLOOKUP(B103,'[1]LISTADO ATM'!$A$2:$C$817,3,0)</f>
        <v>SUR</v>
      </c>
      <c r="B103" s="110">
        <v>33</v>
      </c>
      <c r="C103" s="115" t="str">
        <f>VLOOKUP(B103,'[1]LISTADO ATM'!$A$2:$B$816,2,0)</f>
        <v xml:space="preserve">ATM UNP Juan de Herrera </v>
      </c>
      <c r="D103" s="136" t="s">
        <v>2494</v>
      </c>
      <c r="E103" s="137"/>
    </row>
    <row r="104" spans="1:5" ht="18" x14ac:dyDescent="0.25">
      <c r="A104" s="110" t="str">
        <f>VLOOKUP(B104,'[1]LISTADO ATM'!$A$2:$C$817,3,0)</f>
        <v>DISTRITO NACIONAL</v>
      </c>
      <c r="B104" s="110">
        <v>382</v>
      </c>
      <c r="C104" s="115" t="str">
        <f>VLOOKUP(B104,'[1]LISTADO ATM'!$A$2:$B$816,2,0)</f>
        <v>ATM Estación del Metro María Montés</v>
      </c>
      <c r="D104" s="136" t="s">
        <v>2494</v>
      </c>
      <c r="E104" s="137"/>
    </row>
    <row r="105" spans="1:5" ht="18" x14ac:dyDescent="0.25">
      <c r="A105" s="110" t="str">
        <f>VLOOKUP(B105,'[1]LISTADO ATM'!$A$2:$C$817,3,0)</f>
        <v>DISTRITO NACIONAL</v>
      </c>
      <c r="B105" s="110">
        <v>494</v>
      </c>
      <c r="C105" s="115" t="str">
        <f>VLOOKUP(B105,'[1]LISTADO ATM'!$A$2:$B$816,2,0)</f>
        <v xml:space="preserve">ATM Oficina Blue Mall </v>
      </c>
      <c r="D105" s="136" t="s">
        <v>2494</v>
      </c>
      <c r="E105" s="137"/>
    </row>
    <row r="106" spans="1:5" ht="18" x14ac:dyDescent="0.25">
      <c r="A106" s="110" t="str">
        <f>VLOOKUP(B106,'[1]LISTADO ATM'!$A$2:$C$817,3,0)</f>
        <v>DISTRITO NACIONAL</v>
      </c>
      <c r="B106" s="110">
        <v>514</v>
      </c>
      <c r="C106" s="115" t="str">
        <f>VLOOKUP(B106,'[1]LISTADO ATM'!$A$2:$B$816,2,0)</f>
        <v>ATM Autoservicio Charles de Gaulle</v>
      </c>
      <c r="D106" s="136" t="s">
        <v>2494</v>
      </c>
      <c r="E106" s="137"/>
    </row>
    <row r="107" spans="1:5" ht="18" x14ac:dyDescent="0.25">
      <c r="A107" s="110" t="str">
        <f>VLOOKUP(B107,'[1]LISTADO ATM'!$A$2:$C$817,3,0)</f>
        <v>SUR</v>
      </c>
      <c r="B107" s="110">
        <v>297</v>
      </c>
      <c r="C107" s="115" t="str">
        <f>VLOOKUP(B107,'[1]LISTADO ATM'!$A$2:$B$816,2,0)</f>
        <v xml:space="preserve">ATM S/M Cadena Ocoa </v>
      </c>
      <c r="D107" s="136" t="s">
        <v>2501</v>
      </c>
      <c r="E107" s="137"/>
    </row>
    <row r="108" spans="1:5" ht="18" x14ac:dyDescent="0.25">
      <c r="A108" s="110" t="str">
        <f>VLOOKUP(B108,'[1]LISTADO ATM'!$A$2:$C$817,3,0)</f>
        <v>NORTE</v>
      </c>
      <c r="B108" s="110">
        <v>463</v>
      </c>
      <c r="C108" s="115" t="str">
        <f>VLOOKUP(B108,'[1]LISTADO ATM'!$A$2:$B$816,2,0)</f>
        <v xml:space="preserve">ATM La Sirena El Embrujo </v>
      </c>
      <c r="D108" s="136" t="s">
        <v>2501</v>
      </c>
      <c r="E108" s="137"/>
    </row>
    <row r="109" spans="1:5" ht="18" x14ac:dyDescent="0.25">
      <c r="A109" s="110" t="str">
        <f>VLOOKUP(B109,'[1]LISTADO ATM'!$A$2:$C$817,3,0)</f>
        <v>DISTRITO NACIONAL</v>
      </c>
      <c r="B109" s="110">
        <v>557</v>
      </c>
      <c r="C109" s="115" t="str">
        <f>VLOOKUP(B109,'[1]LISTADO ATM'!$A$2:$B$816,2,0)</f>
        <v xml:space="preserve">ATM Multicentro La Sirena Ave. Mella </v>
      </c>
      <c r="D109" s="136" t="s">
        <v>2500</v>
      </c>
      <c r="E109" s="137"/>
    </row>
    <row r="110" spans="1:5" ht="18" x14ac:dyDescent="0.25">
      <c r="A110" s="110" t="str">
        <f>VLOOKUP(B110,'[1]LISTADO ATM'!$A$2:$C$817,3,0)</f>
        <v>DISTRITO NACIONAL</v>
      </c>
      <c r="B110" s="110">
        <v>20</v>
      </c>
      <c r="C110" s="115" t="str">
        <f>VLOOKUP(B110,'[1]LISTADO ATM'!$A$2:$B$816,2,0)</f>
        <v>ATM S/M Aprezio Las Palmas</v>
      </c>
      <c r="D110" s="136" t="s">
        <v>2501</v>
      </c>
      <c r="E110" s="137"/>
    </row>
    <row r="111" spans="1:5" ht="18" x14ac:dyDescent="0.25">
      <c r="A111" s="110" t="str">
        <f>VLOOKUP(B111,'[1]LISTADO ATM'!$A$2:$C$817,3,0)</f>
        <v>NORTE</v>
      </c>
      <c r="B111" s="110">
        <v>94</v>
      </c>
      <c r="C111" s="115" t="str">
        <f>VLOOKUP(B111,'[1]LISTADO ATM'!$A$2:$B$816,2,0)</f>
        <v xml:space="preserve">ATM Centro de Caja Porvenir (San Francisco) </v>
      </c>
      <c r="D111" s="136" t="s">
        <v>2494</v>
      </c>
      <c r="E111" s="137"/>
    </row>
    <row r="112" spans="1:5" ht="18" x14ac:dyDescent="0.25">
      <c r="A112" s="110" t="str">
        <f>VLOOKUP(B112,'[1]LISTADO ATM'!$A$2:$C$817,3,0)</f>
        <v>NORTE</v>
      </c>
      <c r="B112" s="110">
        <v>283</v>
      </c>
      <c r="C112" s="115" t="str">
        <f>VLOOKUP(B112,'[1]LISTADO ATM'!$A$2:$B$816,2,0)</f>
        <v xml:space="preserve">ATM Oficina Nibaje </v>
      </c>
      <c r="D112" s="136" t="s">
        <v>2494</v>
      </c>
      <c r="E112" s="137"/>
    </row>
    <row r="113" spans="1:5" ht="18" x14ac:dyDescent="0.25">
      <c r="A113" s="110" t="str">
        <f>VLOOKUP(B113,'[1]LISTADO ATM'!$A$2:$C$817,3,0)</f>
        <v>DISTRITO NACIONAL</v>
      </c>
      <c r="B113" s="110">
        <v>422</v>
      </c>
      <c r="C113" s="115" t="str">
        <f>VLOOKUP(B113,'[1]LISTADO ATM'!$A$2:$B$816,2,0)</f>
        <v xml:space="preserve">ATM Olé Manoguayabo </v>
      </c>
      <c r="D113" s="136" t="s">
        <v>2494</v>
      </c>
      <c r="E113" s="137"/>
    </row>
    <row r="114" spans="1:5" ht="18" x14ac:dyDescent="0.25">
      <c r="A114" s="110" t="str">
        <f>VLOOKUP(B114,'[1]LISTADO ATM'!$A$2:$C$817,3,0)</f>
        <v>ESTE</v>
      </c>
      <c r="B114" s="110">
        <v>613</v>
      </c>
      <c r="C114" s="115" t="str">
        <f>VLOOKUP(B114,'[1]LISTADO ATM'!$A$2:$B$816,2,0)</f>
        <v xml:space="preserve">ATM Almacenes Zaglul (La Altagracia) </v>
      </c>
      <c r="D114" s="136" t="s">
        <v>2494</v>
      </c>
      <c r="E114" s="137"/>
    </row>
    <row r="115" spans="1:5" ht="18" x14ac:dyDescent="0.25">
      <c r="A115" s="110" t="str">
        <f>VLOOKUP(B115,'[1]LISTADO ATM'!$A$2:$C$817,3,0)</f>
        <v>ESTE</v>
      </c>
      <c r="B115" s="110">
        <v>651</v>
      </c>
      <c r="C115" s="115" t="str">
        <f>VLOOKUP(B115,'[1]LISTADO ATM'!$A$2:$B$816,2,0)</f>
        <v>ATM Eco Petroleo Romana</v>
      </c>
      <c r="D115" s="136" t="s">
        <v>2501</v>
      </c>
      <c r="E115" s="137"/>
    </row>
    <row r="116" spans="1:5" ht="18" x14ac:dyDescent="0.25">
      <c r="A116" s="110" t="str">
        <f>VLOOKUP(B116,'[1]LISTADO ATM'!$A$2:$C$817,3,0)</f>
        <v>NORTE</v>
      </c>
      <c r="B116" s="110">
        <v>664</v>
      </c>
      <c r="C116" s="115" t="str">
        <f>VLOOKUP(B116,'[1]LISTADO ATM'!$A$2:$B$816,2,0)</f>
        <v>ATM S/M Asfer (Constanza)</v>
      </c>
      <c r="D116" s="136" t="s">
        <v>2500</v>
      </c>
      <c r="E116" s="137"/>
    </row>
    <row r="117" spans="1:5" ht="18" x14ac:dyDescent="0.25">
      <c r="A117" s="110" t="str">
        <f>VLOOKUP(B117,'[1]LISTADO ATM'!$A$2:$C$817,3,0)</f>
        <v>DISTRITO NACIONAL</v>
      </c>
      <c r="B117" s="110">
        <v>717</v>
      </c>
      <c r="C117" s="115" t="str">
        <f>VLOOKUP(B117,'[1]LISTADO ATM'!$A$2:$B$816,2,0)</f>
        <v xml:space="preserve">ATM Oficina Los Alcarrizos </v>
      </c>
      <c r="D117" s="136" t="s">
        <v>2494</v>
      </c>
      <c r="E117" s="137"/>
    </row>
    <row r="118" spans="1:5" ht="18" x14ac:dyDescent="0.25">
      <c r="A118" s="110" t="str">
        <f>VLOOKUP(B118,'[1]LISTADO ATM'!$A$2:$C$817,3,0)</f>
        <v>NORTE</v>
      </c>
      <c r="B118" s="110">
        <v>799</v>
      </c>
      <c r="C118" s="115" t="str">
        <f>VLOOKUP(B118,'[1]LISTADO ATM'!$A$2:$B$816,2,0)</f>
        <v xml:space="preserve">ATM Clínica Corominas (Santiago) </v>
      </c>
      <c r="D118" s="136" t="s">
        <v>2494</v>
      </c>
      <c r="E118" s="137"/>
    </row>
    <row r="119" spans="1:5" ht="18" x14ac:dyDescent="0.25">
      <c r="A119" s="110" t="str">
        <f>VLOOKUP(B119,'[1]LISTADO ATM'!$A$2:$C$817,3,0)</f>
        <v>DISTRITO NACIONAL</v>
      </c>
      <c r="B119" s="110">
        <v>875</v>
      </c>
      <c r="C119" s="115" t="str">
        <f>VLOOKUP(B119,'[1]LISTADO ATM'!$A$2:$B$816,2,0)</f>
        <v xml:space="preserve">ATM Texaco Aut. Duarte KM 14 1/2 (Los Alcarrizos) </v>
      </c>
      <c r="D119" s="136" t="s">
        <v>2494</v>
      </c>
      <c r="E119" s="137"/>
    </row>
    <row r="120" spans="1:5" ht="18" x14ac:dyDescent="0.25">
      <c r="A120" s="110" t="str">
        <f>VLOOKUP(B120,'[1]LISTADO ATM'!$A$2:$C$817,3,0)</f>
        <v>SUR</v>
      </c>
      <c r="B120" s="110">
        <v>45</v>
      </c>
      <c r="C120" s="115" t="str">
        <f>VLOOKUP(B120,'[1]LISTADO ATM'!$A$2:$B$816,2,0)</f>
        <v xml:space="preserve">ATM Oficina Tamayo </v>
      </c>
      <c r="D120" s="136" t="s">
        <v>2494</v>
      </c>
      <c r="E120" s="137"/>
    </row>
    <row r="121" spans="1:5" ht="18" x14ac:dyDescent="0.25">
      <c r="A121" s="110" t="str">
        <f>VLOOKUP(B121,'[1]LISTADO ATM'!$A$2:$C$817,3,0)</f>
        <v>NORTE</v>
      </c>
      <c r="B121" s="110">
        <v>888</v>
      </c>
      <c r="C121" s="115" t="str">
        <f>VLOOKUP(B121,'[1]LISTADO ATM'!$A$2:$B$816,2,0)</f>
        <v>ATM Oficina galeria 56 II (SFM)</v>
      </c>
      <c r="D121" s="136" t="s">
        <v>2501</v>
      </c>
      <c r="E121" s="137"/>
    </row>
    <row r="122" spans="1:5" ht="18" x14ac:dyDescent="0.25">
      <c r="A122" s="110" t="str">
        <f>VLOOKUP(B122,'[1]LISTADO ATM'!$A$2:$C$817,3,0)</f>
        <v>ESTE</v>
      </c>
      <c r="B122" s="110">
        <v>188</v>
      </c>
      <c r="C122" s="115" t="str">
        <f>VLOOKUP(B122,'[1]LISTADO ATM'!$A$2:$B$816,2,0)</f>
        <v xml:space="preserve">ATM UNP Miches </v>
      </c>
      <c r="D122" s="136" t="s">
        <v>2494</v>
      </c>
      <c r="E122" s="137"/>
    </row>
    <row r="123" spans="1:5" ht="18" x14ac:dyDescent="0.25">
      <c r="A123" s="110" t="str">
        <f>VLOOKUP(B123,'[1]LISTADO ATM'!$A$2:$C$817,3,0)</f>
        <v>NORTE</v>
      </c>
      <c r="B123" s="110">
        <v>749</v>
      </c>
      <c r="C123" s="115" t="str">
        <f>VLOOKUP(B123,'[1]LISTADO ATM'!$A$2:$B$816,2,0)</f>
        <v xml:space="preserve">ATM Oficina Yaque </v>
      </c>
      <c r="D123" s="136" t="s">
        <v>2501</v>
      </c>
      <c r="E123" s="137"/>
    </row>
    <row r="124" spans="1:5" ht="18" x14ac:dyDescent="0.25">
      <c r="A124" s="110" t="str">
        <f>VLOOKUP(B124,'[1]LISTADO ATM'!$A$2:$C$817,3,0)</f>
        <v>NORTE</v>
      </c>
      <c r="B124" s="110">
        <v>809</v>
      </c>
      <c r="C124" s="115" t="str">
        <f>VLOOKUP(B124,'[1]LISTADO ATM'!$A$2:$B$816,2,0)</f>
        <v>ATM Yoma (Cotuí)</v>
      </c>
      <c r="D124" s="136" t="s">
        <v>2494</v>
      </c>
      <c r="E124" s="137"/>
    </row>
    <row r="125" spans="1:5" ht="18.75" thickBot="1" x14ac:dyDescent="0.3">
      <c r="A125" s="112" t="s">
        <v>2428</v>
      </c>
      <c r="B125" s="118">
        <f>COUNT(B100:B124)</f>
        <v>25</v>
      </c>
      <c r="C125" s="127"/>
      <c r="D125" s="156"/>
      <c r="E125" s="158"/>
    </row>
    <row r="126" spans="1:5" x14ac:dyDescent="0.25">
      <c r="B126" s="102"/>
    </row>
    <row r="127" spans="1:5" x14ac:dyDescent="0.25">
      <c r="B127" s="102"/>
    </row>
    <row r="128" spans="1:5" x14ac:dyDescent="0.25">
      <c r="B128" s="102"/>
    </row>
    <row r="129" spans="2:2" x14ac:dyDescent="0.25">
      <c r="B129" s="102"/>
    </row>
    <row r="130" spans="2:2" x14ac:dyDescent="0.25">
      <c r="B130" s="102"/>
    </row>
    <row r="131" spans="2:2" x14ac:dyDescent="0.25">
      <c r="B131" s="102"/>
    </row>
    <row r="132" spans="2:2" ht="18.75" customHeight="1" x14ac:dyDescent="0.25">
      <c r="B132" s="102"/>
    </row>
    <row r="133" spans="2:2" x14ac:dyDescent="0.25">
      <c r="B133" s="102"/>
    </row>
    <row r="134" spans="2:2" x14ac:dyDescent="0.25">
      <c r="B134" s="102"/>
    </row>
    <row r="135" spans="2:2" x14ac:dyDescent="0.25">
      <c r="B135" s="102"/>
    </row>
    <row r="136" spans="2:2" x14ac:dyDescent="0.25">
      <c r="B136" s="102"/>
    </row>
    <row r="137" spans="2:2" x14ac:dyDescent="0.25">
      <c r="B137" s="102"/>
    </row>
    <row r="138" spans="2:2" x14ac:dyDescent="0.25">
      <c r="B138" s="102"/>
    </row>
    <row r="139" spans="2:2" x14ac:dyDescent="0.25">
      <c r="B139" s="102"/>
    </row>
    <row r="140" spans="2:2" x14ac:dyDescent="0.25">
      <c r="B140" s="102"/>
    </row>
    <row r="141" spans="2:2" x14ac:dyDescent="0.25">
      <c r="B141" s="102"/>
    </row>
    <row r="142" spans="2:2" x14ac:dyDescent="0.25">
      <c r="B142" s="102"/>
    </row>
    <row r="143" spans="2:2" x14ac:dyDescent="0.25">
      <c r="B143" s="102"/>
    </row>
    <row r="144" spans="2:2" x14ac:dyDescent="0.25">
      <c r="B144" s="102"/>
    </row>
    <row r="145" spans="2:2" x14ac:dyDescent="0.25">
      <c r="B145" s="102"/>
    </row>
    <row r="146" spans="2:2" x14ac:dyDescent="0.25">
      <c r="B146" s="102"/>
    </row>
    <row r="147" spans="2:2" x14ac:dyDescent="0.25">
      <c r="B147" s="102"/>
    </row>
    <row r="148" spans="2:2" x14ac:dyDescent="0.25">
      <c r="B148" s="102"/>
    </row>
    <row r="149" spans="2:2" x14ac:dyDescent="0.25">
      <c r="B149" s="102"/>
    </row>
    <row r="150" spans="2:2" x14ac:dyDescent="0.25">
      <c r="B150" s="102"/>
    </row>
    <row r="151" spans="2:2" ht="18.75" customHeight="1" x14ac:dyDescent="0.25">
      <c r="B151" s="102"/>
    </row>
    <row r="152" spans="2:2" x14ac:dyDescent="0.25">
      <c r="B152" s="102"/>
    </row>
    <row r="153" spans="2:2" x14ac:dyDescent="0.25">
      <c r="B153" s="102"/>
    </row>
    <row r="154" spans="2:2" ht="18.75" customHeight="1" x14ac:dyDescent="0.25">
      <c r="B154" s="102"/>
    </row>
    <row r="155" spans="2:2" x14ac:dyDescent="0.25">
      <c r="B155" s="102"/>
    </row>
    <row r="156" spans="2:2" x14ac:dyDescent="0.25">
      <c r="B156" s="102"/>
    </row>
    <row r="157" spans="2:2" x14ac:dyDescent="0.25">
      <c r="B157" s="102"/>
    </row>
    <row r="158" spans="2:2" x14ac:dyDescent="0.25">
      <c r="B158" s="102"/>
    </row>
    <row r="159" spans="2:2" x14ac:dyDescent="0.25">
      <c r="B159" s="102"/>
    </row>
    <row r="160" spans="2:2" x14ac:dyDescent="0.25">
      <c r="B160" s="102"/>
    </row>
    <row r="161" spans="2:2" x14ac:dyDescent="0.25">
      <c r="B161" s="102"/>
    </row>
    <row r="162" spans="2:2" x14ac:dyDescent="0.25">
      <c r="B162" s="102"/>
    </row>
    <row r="163" spans="2:2" x14ac:dyDescent="0.25">
      <c r="B163" s="102"/>
    </row>
    <row r="164" spans="2:2" x14ac:dyDescent="0.25">
      <c r="B164" s="102"/>
    </row>
    <row r="165" spans="2:2" x14ac:dyDescent="0.25">
      <c r="B165" s="102"/>
    </row>
    <row r="166" spans="2:2" x14ac:dyDescent="0.25">
      <c r="B166" s="102"/>
    </row>
    <row r="167" spans="2:2" x14ac:dyDescent="0.25">
      <c r="B167" s="102"/>
    </row>
    <row r="168" spans="2:2" ht="18.75" customHeight="1" x14ac:dyDescent="0.25">
      <c r="B168" s="102"/>
    </row>
    <row r="169" spans="2:2" x14ac:dyDescent="0.25">
      <c r="B169" s="102"/>
    </row>
    <row r="170" spans="2:2" x14ac:dyDescent="0.25">
      <c r="B170" s="102"/>
    </row>
    <row r="171" spans="2:2" x14ac:dyDescent="0.25">
      <c r="B171" s="102"/>
    </row>
    <row r="172" spans="2:2" x14ac:dyDescent="0.25">
      <c r="B172" s="102"/>
    </row>
    <row r="173" spans="2:2" x14ac:dyDescent="0.25">
      <c r="B173" s="102"/>
    </row>
    <row r="174" spans="2:2" x14ac:dyDescent="0.25">
      <c r="B174" s="102"/>
    </row>
    <row r="175" spans="2:2" x14ac:dyDescent="0.25">
      <c r="B175" s="102"/>
    </row>
    <row r="176" spans="2:2" x14ac:dyDescent="0.25">
      <c r="B176" s="102"/>
    </row>
    <row r="177" spans="2:2" x14ac:dyDescent="0.25">
      <c r="B177" s="102"/>
    </row>
    <row r="178" spans="2:2" x14ac:dyDescent="0.25">
      <c r="B178" s="102"/>
    </row>
    <row r="179" spans="2:2" x14ac:dyDescent="0.25">
      <c r="B179" s="102"/>
    </row>
    <row r="180" spans="2:2" x14ac:dyDescent="0.25">
      <c r="B180" s="102"/>
    </row>
    <row r="181" spans="2:2" x14ac:dyDescent="0.25">
      <c r="B181" s="102"/>
    </row>
    <row r="182" spans="2:2" x14ac:dyDescent="0.25">
      <c r="B182" s="102"/>
    </row>
    <row r="183" spans="2:2" x14ac:dyDescent="0.25">
      <c r="B183" s="102"/>
    </row>
    <row r="184" spans="2:2" x14ac:dyDescent="0.25">
      <c r="B184" s="102"/>
    </row>
    <row r="185" spans="2:2" x14ac:dyDescent="0.25">
      <c r="B185" s="102"/>
    </row>
    <row r="186" spans="2:2" x14ac:dyDescent="0.25">
      <c r="B186" s="102"/>
    </row>
    <row r="187" spans="2:2" ht="18.75" customHeight="1" x14ac:dyDescent="0.25">
      <c r="B187" s="102"/>
    </row>
    <row r="188" spans="2:2" x14ac:dyDescent="0.25">
      <c r="B188" s="102"/>
    </row>
    <row r="189" spans="2:2" x14ac:dyDescent="0.25">
      <c r="B189" s="102"/>
    </row>
    <row r="190" spans="2:2" ht="18.75" customHeight="1" x14ac:dyDescent="0.25">
      <c r="B190" s="102"/>
    </row>
    <row r="191" spans="2:2" x14ac:dyDescent="0.25">
      <c r="B191" s="102"/>
    </row>
    <row r="192" spans="2:2" x14ac:dyDescent="0.25">
      <c r="B192" s="102"/>
    </row>
    <row r="193" spans="2:2" x14ac:dyDescent="0.25">
      <c r="B193" s="102"/>
    </row>
    <row r="194" spans="2:2" x14ac:dyDescent="0.25">
      <c r="B194" s="102"/>
    </row>
    <row r="195" spans="2:2" x14ac:dyDescent="0.25">
      <c r="B195" s="102"/>
    </row>
    <row r="196" spans="2:2" x14ac:dyDescent="0.25">
      <c r="B196" s="102"/>
    </row>
    <row r="197" spans="2:2" x14ac:dyDescent="0.25">
      <c r="B197" s="102"/>
    </row>
    <row r="198" spans="2:2" x14ac:dyDescent="0.25">
      <c r="B198" s="102"/>
    </row>
    <row r="199" spans="2:2" x14ac:dyDescent="0.25">
      <c r="B199" s="102"/>
    </row>
    <row r="200" spans="2:2" x14ac:dyDescent="0.25">
      <c r="B200" s="102"/>
    </row>
    <row r="201" spans="2:2" x14ac:dyDescent="0.25">
      <c r="B201" s="102"/>
    </row>
    <row r="202" spans="2:2" x14ac:dyDescent="0.25">
      <c r="B202" s="102"/>
    </row>
    <row r="203" spans="2:2" x14ac:dyDescent="0.25">
      <c r="B203" s="102"/>
    </row>
    <row r="204" spans="2:2" x14ac:dyDescent="0.25">
      <c r="B204" s="102"/>
    </row>
    <row r="205" spans="2:2" x14ac:dyDescent="0.25">
      <c r="B205" s="102"/>
    </row>
    <row r="206" spans="2:2" x14ac:dyDescent="0.25">
      <c r="B206" s="102"/>
    </row>
    <row r="207" spans="2:2" x14ac:dyDescent="0.25">
      <c r="B207" s="102"/>
    </row>
    <row r="208" spans="2:2" x14ac:dyDescent="0.25">
      <c r="B208" s="102"/>
    </row>
    <row r="209" spans="2:2" x14ac:dyDescent="0.25">
      <c r="B209" s="102"/>
    </row>
    <row r="210" spans="2:2" x14ac:dyDescent="0.25">
      <c r="B210" s="102"/>
    </row>
    <row r="211" spans="2:2" x14ac:dyDescent="0.25">
      <c r="B211" s="102"/>
    </row>
    <row r="212" spans="2:2" x14ac:dyDescent="0.25">
      <c r="B212" s="102"/>
    </row>
    <row r="213" spans="2:2" x14ac:dyDescent="0.25">
      <c r="B213" s="102"/>
    </row>
    <row r="214" spans="2:2" x14ac:dyDescent="0.25">
      <c r="B214" s="102"/>
    </row>
    <row r="215" spans="2:2" x14ac:dyDescent="0.25">
      <c r="B215" s="102"/>
    </row>
    <row r="216" spans="2:2" x14ac:dyDescent="0.25">
      <c r="B216" s="102"/>
    </row>
    <row r="217" spans="2:2" x14ac:dyDescent="0.25">
      <c r="B217" s="102"/>
    </row>
    <row r="218" spans="2:2" x14ac:dyDescent="0.25">
      <c r="B218" s="102"/>
    </row>
    <row r="219" spans="2:2" x14ac:dyDescent="0.25">
      <c r="B219" s="102"/>
    </row>
    <row r="220" spans="2:2" x14ac:dyDescent="0.25">
      <c r="B220" s="102"/>
    </row>
    <row r="221" spans="2:2" x14ac:dyDescent="0.25">
      <c r="B221" s="102"/>
    </row>
    <row r="222" spans="2:2" x14ac:dyDescent="0.25">
      <c r="B222" s="102"/>
    </row>
    <row r="223" spans="2:2" x14ac:dyDescent="0.25">
      <c r="B223" s="102"/>
    </row>
    <row r="224" spans="2:2" x14ac:dyDescent="0.25">
      <c r="B224" s="102"/>
    </row>
    <row r="225" spans="2:2" x14ac:dyDescent="0.25">
      <c r="B225" s="102"/>
    </row>
    <row r="226" spans="2:2" x14ac:dyDescent="0.25">
      <c r="B226" s="102"/>
    </row>
    <row r="227" spans="2:2" x14ac:dyDescent="0.25">
      <c r="B227" s="102"/>
    </row>
    <row r="228" spans="2:2" x14ac:dyDescent="0.25">
      <c r="B228" s="102"/>
    </row>
    <row r="229" spans="2:2" x14ac:dyDescent="0.25">
      <c r="B229" s="102"/>
    </row>
    <row r="230" spans="2:2" x14ac:dyDescent="0.25">
      <c r="B230" s="102"/>
    </row>
    <row r="231" spans="2:2" x14ac:dyDescent="0.25">
      <c r="B231" s="102"/>
    </row>
    <row r="232" spans="2:2" x14ac:dyDescent="0.25">
      <c r="B232" s="102"/>
    </row>
    <row r="233" spans="2:2" x14ac:dyDescent="0.25">
      <c r="B233" s="102"/>
    </row>
    <row r="234" spans="2:2" x14ac:dyDescent="0.25">
      <c r="B234" s="102"/>
    </row>
    <row r="235" spans="2:2" x14ac:dyDescent="0.25">
      <c r="B235" s="102"/>
    </row>
    <row r="236" spans="2:2" x14ac:dyDescent="0.25">
      <c r="B236" s="102"/>
    </row>
    <row r="237" spans="2:2" x14ac:dyDescent="0.25">
      <c r="B237" s="102"/>
    </row>
  </sheetData>
  <mergeCells count="36">
    <mergeCell ref="D123:E123"/>
    <mergeCell ref="D124:E124"/>
    <mergeCell ref="D125:E125"/>
    <mergeCell ref="D118:E118"/>
    <mergeCell ref="D119:E119"/>
    <mergeCell ref="D120:E120"/>
    <mergeCell ref="D121:E121"/>
    <mergeCell ref="D122:E122"/>
    <mergeCell ref="D113:E113"/>
    <mergeCell ref="D114:E114"/>
    <mergeCell ref="D115:E115"/>
    <mergeCell ref="D116:E116"/>
    <mergeCell ref="D117:E117"/>
    <mergeCell ref="D108:E108"/>
    <mergeCell ref="D109:E109"/>
    <mergeCell ref="D110:E110"/>
    <mergeCell ref="D111:E111"/>
    <mergeCell ref="D112:E112"/>
    <mergeCell ref="D103:E103"/>
    <mergeCell ref="D104:E104"/>
    <mergeCell ref="D105:E105"/>
    <mergeCell ref="D106:E106"/>
    <mergeCell ref="D107:E107"/>
    <mergeCell ref="A1:E1"/>
    <mergeCell ref="A2:E2"/>
    <mergeCell ref="A7:E7"/>
    <mergeCell ref="C10:E10"/>
    <mergeCell ref="A12:E12"/>
    <mergeCell ref="D100:E100"/>
    <mergeCell ref="D101:E101"/>
    <mergeCell ref="D102:E102"/>
    <mergeCell ref="A68:E68"/>
    <mergeCell ref="A95:B95"/>
    <mergeCell ref="A96:B96"/>
    <mergeCell ref="A98:E98"/>
    <mergeCell ref="D99:E99"/>
  </mergeCells>
  <phoneticPr fontId="47" type="noConversion"/>
  <conditionalFormatting sqref="B238:B1048576">
    <cfRule type="duplicateValues" dxfId="182" priority="91"/>
  </conditionalFormatting>
  <conditionalFormatting sqref="E238:E1048576">
    <cfRule type="duplicateValues" dxfId="181" priority="80"/>
  </conditionalFormatting>
  <conditionalFormatting sqref="E238:E1048576">
    <cfRule type="duplicateValues" dxfId="180" priority="382671"/>
  </conditionalFormatting>
  <conditionalFormatting sqref="E74:E76">
    <cfRule type="duplicateValues" dxfId="179" priority="51"/>
  </conditionalFormatting>
  <conditionalFormatting sqref="E20">
    <cfRule type="duplicateValues" dxfId="178" priority="50"/>
  </conditionalFormatting>
  <conditionalFormatting sqref="E9">
    <cfRule type="duplicateValues" dxfId="177" priority="49"/>
  </conditionalFormatting>
  <conditionalFormatting sqref="E18:E19">
    <cfRule type="duplicateValues" dxfId="176" priority="52"/>
  </conditionalFormatting>
  <conditionalFormatting sqref="E32:E33">
    <cfRule type="duplicateValues" dxfId="175" priority="48"/>
  </conditionalFormatting>
  <conditionalFormatting sqref="E125 E93:E102 E66:E73 E1:E8 E10:E17">
    <cfRule type="duplicateValues" dxfId="174" priority="53"/>
  </conditionalFormatting>
  <conditionalFormatting sqref="B93:B125 B1:B55 B66:B83">
    <cfRule type="duplicateValues" dxfId="173" priority="16"/>
    <cfRule type="duplicateValues" dxfId="172" priority="42"/>
    <cfRule type="duplicateValues" dxfId="171" priority="46"/>
    <cfRule type="duplicateValues" dxfId="170" priority="54"/>
  </conditionalFormatting>
  <conditionalFormatting sqref="E36:E41">
    <cfRule type="duplicateValues" dxfId="169" priority="47"/>
  </conditionalFormatting>
  <conditionalFormatting sqref="E107">
    <cfRule type="duplicateValues" dxfId="168" priority="45"/>
  </conditionalFormatting>
  <conditionalFormatting sqref="E108">
    <cfRule type="duplicateValues" dxfId="167" priority="44"/>
  </conditionalFormatting>
  <conditionalFormatting sqref="E109">
    <cfRule type="duplicateValues" dxfId="166" priority="43"/>
  </conditionalFormatting>
  <conditionalFormatting sqref="E78">
    <cfRule type="duplicateValues" dxfId="165" priority="41"/>
  </conditionalFormatting>
  <conditionalFormatting sqref="E42:E44">
    <cfRule type="duplicateValues" dxfId="164" priority="40"/>
  </conditionalFormatting>
  <conditionalFormatting sqref="E45:E48">
    <cfRule type="duplicateValues" dxfId="163" priority="39"/>
  </conditionalFormatting>
  <conditionalFormatting sqref="E79">
    <cfRule type="duplicateValues" dxfId="162" priority="38"/>
  </conditionalFormatting>
  <conditionalFormatting sqref="E80:E81">
    <cfRule type="duplicateValues" dxfId="161" priority="37"/>
  </conditionalFormatting>
  <conditionalFormatting sqref="E82">
    <cfRule type="duplicateValues" dxfId="160" priority="36"/>
  </conditionalFormatting>
  <conditionalFormatting sqref="E49">
    <cfRule type="duplicateValues" dxfId="159" priority="35"/>
  </conditionalFormatting>
  <conditionalFormatting sqref="E110">
    <cfRule type="duplicateValues" dxfId="158" priority="34"/>
  </conditionalFormatting>
  <conditionalFormatting sqref="E111">
    <cfRule type="duplicateValues" dxfId="157" priority="33"/>
  </conditionalFormatting>
  <conditionalFormatting sqref="E112">
    <cfRule type="duplicateValues" dxfId="156" priority="32"/>
  </conditionalFormatting>
  <conditionalFormatting sqref="E113">
    <cfRule type="duplicateValues" dxfId="155" priority="31"/>
  </conditionalFormatting>
  <conditionalFormatting sqref="E114">
    <cfRule type="duplicateValues" dxfId="154" priority="30"/>
  </conditionalFormatting>
  <conditionalFormatting sqref="E115">
    <cfRule type="duplicateValues" dxfId="153" priority="29"/>
  </conditionalFormatting>
  <conditionalFormatting sqref="E116">
    <cfRule type="duplicateValues" dxfId="152" priority="28"/>
  </conditionalFormatting>
  <conditionalFormatting sqref="E117">
    <cfRule type="duplicateValues" dxfId="151" priority="27"/>
  </conditionalFormatting>
  <conditionalFormatting sqref="E118">
    <cfRule type="duplicateValues" dxfId="150" priority="26"/>
  </conditionalFormatting>
  <conditionalFormatting sqref="E119">
    <cfRule type="duplicateValues" dxfId="149" priority="25"/>
  </conditionalFormatting>
  <conditionalFormatting sqref="E120">
    <cfRule type="duplicateValues" dxfId="148" priority="24"/>
  </conditionalFormatting>
  <conditionalFormatting sqref="E50:E51">
    <cfRule type="duplicateValues" dxfId="147" priority="23"/>
  </conditionalFormatting>
  <conditionalFormatting sqref="E52">
    <cfRule type="duplicateValues" dxfId="146" priority="22"/>
  </conditionalFormatting>
  <conditionalFormatting sqref="E53">
    <cfRule type="duplicateValues" dxfId="145" priority="21"/>
  </conditionalFormatting>
  <conditionalFormatting sqref="E54">
    <cfRule type="duplicateValues" dxfId="144" priority="20"/>
  </conditionalFormatting>
  <conditionalFormatting sqref="E122">
    <cfRule type="duplicateValues" dxfId="143" priority="19"/>
  </conditionalFormatting>
  <conditionalFormatting sqref="E123">
    <cfRule type="duplicateValues" dxfId="142" priority="18"/>
  </conditionalFormatting>
  <conditionalFormatting sqref="E124">
    <cfRule type="duplicateValues" dxfId="141" priority="17"/>
  </conditionalFormatting>
  <conditionalFormatting sqref="E121">
    <cfRule type="duplicateValues" dxfId="140" priority="55"/>
  </conditionalFormatting>
  <conditionalFormatting sqref="B84">
    <cfRule type="duplicateValues" dxfId="139" priority="11"/>
    <cfRule type="duplicateValues" dxfId="138" priority="12"/>
    <cfRule type="duplicateValues" dxfId="137" priority="13"/>
    <cfRule type="duplicateValues" dxfId="136" priority="14"/>
  </conditionalFormatting>
  <conditionalFormatting sqref="E84">
    <cfRule type="duplicateValues" dxfId="135" priority="15"/>
  </conditionalFormatting>
  <conditionalFormatting sqref="B93:B125 B1:B55 B66:B84">
    <cfRule type="duplicateValues" dxfId="134" priority="10"/>
  </conditionalFormatting>
  <conditionalFormatting sqref="B85">
    <cfRule type="duplicateValues" dxfId="133" priority="5"/>
    <cfRule type="duplicateValues" dxfId="132" priority="6"/>
    <cfRule type="duplicateValues" dxfId="131" priority="7"/>
    <cfRule type="duplicateValues" dxfId="130" priority="8"/>
  </conditionalFormatting>
  <conditionalFormatting sqref="E85">
    <cfRule type="duplicateValues" dxfId="129" priority="9"/>
  </conditionalFormatting>
  <conditionalFormatting sqref="B85">
    <cfRule type="duplicateValues" dxfId="128" priority="4"/>
  </conditionalFormatting>
  <conditionalFormatting sqref="B85">
    <cfRule type="duplicateValues" dxfId="127" priority="3"/>
  </conditionalFormatting>
  <conditionalFormatting sqref="B93:B125 B1:B55 B66:B85">
    <cfRule type="duplicateValues" dxfId="126" priority="2"/>
  </conditionalFormatting>
  <conditionalFormatting sqref="B1:B125">
    <cfRule type="duplicateValues" dxfId="125" priority="1"/>
  </conditionalFormatting>
  <conditionalFormatting sqref="B66:B125 B1:B63">
    <cfRule type="duplicateValues" dxfId="124" priority="56"/>
    <cfRule type="duplicateValues" dxfId="123" priority="57"/>
    <cfRule type="duplicateValues" dxfId="122" priority="58"/>
  </conditionalFormatting>
  <conditionalFormatting sqref="B64:B65">
    <cfRule type="duplicateValues" dxfId="121" priority="59"/>
    <cfRule type="duplicateValues" dxfId="120" priority="60"/>
    <cfRule type="duplicateValues" dxfId="119" priority="61"/>
    <cfRule type="duplicateValues" dxfId="118" priority="62"/>
  </conditionalFormatting>
  <conditionalFormatting sqref="B64:B65">
    <cfRule type="duplicateValues" dxfId="117" priority="63"/>
  </conditionalFormatting>
  <conditionalFormatting sqref="B64:B65">
    <cfRule type="duplicateValues" dxfId="116" priority="64"/>
    <cfRule type="duplicateValues" dxfId="115" priority="65"/>
    <cfRule type="duplicateValues" dxfId="114" priority="66"/>
  </conditionalFormatting>
  <conditionalFormatting sqref="B56:B63">
    <cfRule type="duplicateValues" dxfId="113" priority="67"/>
  </conditionalFormatting>
  <conditionalFormatting sqref="E55:E65 E21:E31 E34:E35">
    <cfRule type="duplicateValues" dxfId="112" priority="68"/>
  </conditionalFormatting>
  <conditionalFormatting sqref="B56:B63">
    <cfRule type="duplicateValues" dxfId="111" priority="69"/>
    <cfRule type="duplicateValues" dxfId="110" priority="70"/>
    <cfRule type="duplicateValues" dxfId="109" priority="71"/>
    <cfRule type="duplicateValues" dxfId="108" priority="72"/>
  </conditionalFormatting>
  <conditionalFormatting sqref="E86:E92 E77 E83">
    <cfRule type="duplicateValues" dxfId="107" priority="73"/>
  </conditionalFormatting>
  <conditionalFormatting sqref="B86:B92">
    <cfRule type="duplicateValues" dxfId="106" priority="74"/>
    <cfRule type="duplicateValues" dxfId="105" priority="75"/>
    <cfRule type="duplicateValues" dxfId="104" priority="76"/>
    <cfRule type="duplicateValues" dxfId="103" priority="77"/>
  </conditionalFormatting>
  <conditionalFormatting sqref="B86:B92">
    <cfRule type="duplicateValues" dxfId="102" priority="78"/>
  </conditionalFormatting>
  <conditionalFormatting sqref="E103:E106">
    <cfRule type="duplicateValues" dxfId="101" priority="79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8"/>
  <sheetViews>
    <sheetView topLeftCell="A252" zoomScale="110" zoomScaleNormal="110" workbookViewId="0">
      <selection activeCell="A262" sqref="A262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s="83" customFormat="1" x14ac:dyDescent="0.25">
      <c r="A259" s="93">
        <v>365</v>
      </c>
      <c r="B259" s="93" t="s">
        <v>2499</v>
      </c>
      <c r="C259" s="93" t="s">
        <v>1275</v>
      </c>
    </row>
    <row r="260" spans="1:3" x14ac:dyDescent="0.25">
      <c r="A260" s="40">
        <v>366</v>
      </c>
      <c r="B260" s="40" t="s">
        <v>2242</v>
      </c>
      <c r="C260" s="40" t="s">
        <v>1276</v>
      </c>
    </row>
    <row r="261" spans="1:3" s="83" customFormat="1" x14ac:dyDescent="0.25">
      <c r="A261" s="93">
        <v>369</v>
      </c>
      <c r="B261" s="93" t="s">
        <v>2605</v>
      </c>
      <c r="C261" s="93" t="s">
        <v>1275</v>
      </c>
    </row>
    <row r="262" spans="1:3" x14ac:dyDescent="0.25">
      <c r="A262" s="40">
        <v>370</v>
      </c>
      <c r="B262" s="40" t="s">
        <v>2241</v>
      </c>
      <c r="C262" s="40" t="s">
        <v>1278</v>
      </c>
    </row>
    <row r="263" spans="1:3" x14ac:dyDescent="0.25">
      <c r="A263" s="40">
        <v>372</v>
      </c>
      <c r="B263" s="40" t="s">
        <v>2255</v>
      </c>
      <c r="C263" s="40" t="s">
        <v>1278</v>
      </c>
    </row>
    <row r="264" spans="1:3" x14ac:dyDescent="0.25">
      <c r="A264" s="40">
        <v>373</v>
      </c>
      <c r="B264" s="40" t="s">
        <v>2236</v>
      </c>
      <c r="C264" s="40" t="s">
        <v>1278</v>
      </c>
    </row>
    <row r="265" spans="1:3" x14ac:dyDescent="0.25">
      <c r="A265" s="40">
        <v>377</v>
      </c>
      <c r="B265" s="40" t="s">
        <v>2273</v>
      </c>
      <c r="C265" s="40" t="s">
        <v>1275</v>
      </c>
    </row>
    <row r="266" spans="1:3" x14ac:dyDescent="0.25">
      <c r="A266" s="40">
        <v>378</v>
      </c>
      <c r="B266" s="40" t="s">
        <v>2235</v>
      </c>
      <c r="C266" s="40" t="s">
        <v>1275</v>
      </c>
    </row>
    <row r="267" spans="1:3" x14ac:dyDescent="0.25">
      <c r="A267" s="40">
        <v>380</v>
      </c>
      <c r="B267" s="40" t="s">
        <v>1483</v>
      </c>
      <c r="C267" s="40" t="s">
        <v>1278</v>
      </c>
    </row>
    <row r="268" spans="1:3" x14ac:dyDescent="0.25">
      <c r="A268" s="40">
        <v>382</v>
      </c>
      <c r="B268" s="40" t="s">
        <v>2460</v>
      </c>
      <c r="C268" s="40" t="s">
        <v>1275</v>
      </c>
    </row>
    <row r="269" spans="1:3" x14ac:dyDescent="0.25">
      <c r="A269" s="40">
        <v>383</v>
      </c>
      <c r="B269" s="40" t="s">
        <v>2276</v>
      </c>
      <c r="C269" s="40" t="s">
        <v>1278</v>
      </c>
    </row>
    <row r="270" spans="1:3" s="83" customFormat="1" x14ac:dyDescent="0.25">
      <c r="A270" s="89">
        <v>384</v>
      </c>
      <c r="B270" s="89" t="s">
        <v>2488</v>
      </c>
      <c r="C270" s="89" t="s">
        <v>1275</v>
      </c>
    </row>
    <row r="271" spans="1:3" x14ac:dyDescent="0.25">
      <c r="A271" s="40">
        <v>385</v>
      </c>
      <c r="B271" s="40" t="s">
        <v>1484</v>
      </c>
      <c r="C271" s="40" t="s">
        <v>1276</v>
      </c>
    </row>
    <row r="272" spans="1:3" x14ac:dyDescent="0.25">
      <c r="A272" s="40">
        <v>386</v>
      </c>
      <c r="B272" s="40" t="s">
        <v>1485</v>
      </c>
      <c r="C272" s="40" t="s">
        <v>1276</v>
      </c>
    </row>
    <row r="273" spans="1:3" x14ac:dyDescent="0.25">
      <c r="A273" s="40">
        <v>387</v>
      </c>
      <c r="B273" s="40" t="s">
        <v>1486</v>
      </c>
      <c r="C273" s="40" t="s">
        <v>1275</v>
      </c>
    </row>
    <row r="274" spans="1:3" x14ac:dyDescent="0.25">
      <c r="A274" s="40">
        <v>388</v>
      </c>
      <c r="B274" s="40" t="s">
        <v>1487</v>
      </c>
      <c r="C274" s="40" t="s">
        <v>1278</v>
      </c>
    </row>
    <row r="275" spans="1:3" x14ac:dyDescent="0.25">
      <c r="A275" s="40">
        <v>389</v>
      </c>
      <c r="B275" s="40" t="s">
        <v>1488</v>
      </c>
      <c r="C275" s="40" t="s">
        <v>1275</v>
      </c>
    </row>
    <row r="276" spans="1:3" x14ac:dyDescent="0.25">
      <c r="A276" s="40">
        <v>390</v>
      </c>
      <c r="B276" s="40" t="s">
        <v>1489</v>
      </c>
      <c r="C276" s="40" t="s">
        <v>1275</v>
      </c>
    </row>
    <row r="277" spans="1:3" x14ac:dyDescent="0.25">
      <c r="A277" s="40">
        <v>391</v>
      </c>
      <c r="B277" s="40" t="s">
        <v>1490</v>
      </c>
      <c r="C277" s="40" t="s">
        <v>1275</v>
      </c>
    </row>
    <row r="278" spans="1:3" x14ac:dyDescent="0.25">
      <c r="A278" s="40">
        <v>392</v>
      </c>
      <c r="B278" s="40" t="s">
        <v>1491</v>
      </c>
      <c r="C278" s="40" t="s">
        <v>1277</v>
      </c>
    </row>
    <row r="279" spans="1:3" x14ac:dyDescent="0.25">
      <c r="A279" s="40">
        <v>394</v>
      </c>
      <c r="B279" s="40" t="s">
        <v>1492</v>
      </c>
      <c r="C279" s="40" t="s">
        <v>1275</v>
      </c>
    </row>
    <row r="280" spans="1:3" x14ac:dyDescent="0.25">
      <c r="A280" s="40">
        <v>395</v>
      </c>
      <c r="B280" s="40" t="s">
        <v>1493</v>
      </c>
      <c r="C280" s="40" t="s">
        <v>1278</v>
      </c>
    </row>
    <row r="281" spans="1:3" x14ac:dyDescent="0.25">
      <c r="A281" s="40">
        <v>396</v>
      </c>
      <c r="B281" s="40" t="s">
        <v>1494</v>
      </c>
      <c r="C281" s="40" t="s">
        <v>1278</v>
      </c>
    </row>
    <row r="282" spans="1:3" x14ac:dyDescent="0.25">
      <c r="A282" s="40">
        <v>397</v>
      </c>
      <c r="B282" s="40" t="s">
        <v>1495</v>
      </c>
      <c r="C282" s="40" t="s">
        <v>1278</v>
      </c>
    </row>
    <row r="283" spans="1:3" x14ac:dyDescent="0.25">
      <c r="A283" s="40">
        <v>399</v>
      </c>
      <c r="B283" s="40" t="s">
        <v>1496</v>
      </c>
      <c r="C283" s="40" t="s">
        <v>1276</v>
      </c>
    </row>
    <row r="284" spans="1:3" x14ac:dyDescent="0.25">
      <c r="A284" s="40">
        <v>402</v>
      </c>
      <c r="B284" s="40" t="s">
        <v>1497</v>
      </c>
      <c r="C284" s="40" t="s">
        <v>1278</v>
      </c>
    </row>
    <row r="285" spans="1:3" x14ac:dyDescent="0.25">
      <c r="A285" s="40">
        <v>403</v>
      </c>
      <c r="B285" s="40" t="s">
        <v>1498</v>
      </c>
      <c r="C285" s="40" t="s">
        <v>1277</v>
      </c>
    </row>
    <row r="286" spans="1:3" x14ac:dyDescent="0.25">
      <c r="A286" s="40">
        <v>405</v>
      </c>
      <c r="B286" s="40" t="s">
        <v>1499</v>
      </c>
      <c r="C286" s="40" t="s">
        <v>1278</v>
      </c>
    </row>
    <row r="287" spans="1:3" x14ac:dyDescent="0.25">
      <c r="A287" s="40">
        <v>406</v>
      </c>
      <c r="B287" s="40" t="s">
        <v>1500</v>
      </c>
      <c r="C287" s="40" t="s">
        <v>1275</v>
      </c>
    </row>
    <row r="288" spans="1:3" x14ac:dyDescent="0.25">
      <c r="A288" s="40">
        <v>407</v>
      </c>
      <c r="B288" s="40" t="s">
        <v>1501</v>
      </c>
      <c r="C288" s="40" t="s">
        <v>1275</v>
      </c>
    </row>
    <row r="289" spans="1:3" x14ac:dyDescent="0.25">
      <c r="A289" s="40">
        <v>408</v>
      </c>
      <c r="B289" s="40" t="s">
        <v>1502</v>
      </c>
      <c r="C289" s="40" t="s">
        <v>1275</v>
      </c>
    </row>
    <row r="290" spans="1:3" x14ac:dyDescent="0.25">
      <c r="A290" s="40">
        <v>409</v>
      </c>
      <c r="B290" s="40" t="s">
        <v>1503</v>
      </c>
      <c r="C290" s="40" t="s">
        <v>1275</v>
      </c>
    </row>
    <row r="291" spans="1:3" x14ac:dyDescent="0.25">
      <c r="A291" s="40">
        <v>410</v>
      </c>
      <c r="B291" s="40" t="s">
        <v>1504</v>
      </c>
      <c r="C291" s="40" t="s">
        <v>1275</v>
      </c>
    </row>
    <row r="292" spans="1:3" x14ac:dyDescent="0.25">
      <c r="A292" s="40">
        <v>411</v>
      </c>
      <c r="B292" s="40" t="s">
        <v>1505</v>
      </c>
      <c r="C292" s="40" t="s">
        <v>1278</v>
      </c>
    </row>
    <row r="293" spans="1:3" x14ac:dyDescent="0.25">
      <c r="A293" s="40">
        <v>413</v>
      </c>
      <c r="B293" s="40" t="s">
        <v>1506</v>
      </c>
      <c r="C293" s="40" t="s">
        <v>1278</v>
      </c>
    </row>
    <row r="294" spans="1:3" x14ac:dyDescent="0.25">
      <c r="A294" s="40">
        <v>414</v>
      </c>
      <c r="B294" s="40" t="s">
        <v>2321</v>
      </c>
      <c r="C294" s="40" t="s">
        <v>1275</v>
      </c>
    </row>
    <row r="295" spans="1:3" x14ac:dyDescent="0.25">
      <c r="A295" s="40">
        <v>415</v>
      </c>
      <c r="B295" s="40" t="s">
        <v>1507</v>
      </c>
      <c r="C295" s="40" t="s">
        <v>1275</v>
      </c>
    </row>
    <row r="296" spans="1:3" x14ac:dyDescent="0.25">
      <c r="A296" s="40">
        <v>416</v>
      </c>
      <c r="B296" s="40" t="s">
        <v>1508</v>
      </c>
      <c r="C296" s="40" t="s">
        <v>1275</v>
      </c>
    </row>
    <row r="297" spans="1:3" x14ac:dyDescent="0.25">
      <c r="A297" s="40">
        <v>420</v>
      </c>
      <c r="B297" s="40" t="s">
        <v>1509</v>
      </c>
      <c r="C297" s="40" t="s">
        <v>1275</v>
      </c>
    </row>
    <row r="298" spans="1:3" x14ac:dyDescent="0.25">
      <c r="A298" s="40">
        <v>421</v>
      </c>
      <c r="B298" s="40" t="s">
        <v>1510</v>
      </c>
      <c r="C298" s="40" t="s">
        <v>1275</v>
      </c>
    </row>
    <row r="299" spans="1:3" x14ac:dyDescent="0.25">
      <c r="A299" s="40">
        <v>422</v>
      </c>
      <c r="B299" s="40" t="s">
        <v>1511</v>
      </c>
      <c r="C299" s="40" t="s">
        <v>1275</v>
      </c>
    </row>
    <row r="300" spans="1:3" x14ac:dyDescent="0.25">
      <c r="A300" s="40">
        <v>423</v>
      </c>
      <c r="B300" s="40" t="s">
        <v>1512</v>
      </c>
      <c r="C300" s="40" t="s">
        <v>1275</v>
      </c>
    </row>
    <row r="301" spans="1:3" x14ac:dyDescent="0.25">
      <c r="A301" s="40">
        <v>424</v>
      </c>
      <c r="B301" s="40" t="s">
        <v>1513</v>
      </c>
      <c r="C301" s="40" t="s">
        <v>1275</v>
      </c>
    </row>
    <row r="302" spans="1:3" x14ac:dyDescent="0.25">
      <c r="A302" s="40">
        <v>425</v>
      </c>
      <c r="B302" s="40" t="s">
        <v>1514</v>
      </c>
      <c r="C302" s="40" t="s">
        <v>1275</v>
      </c>
    </row>
    <row r="303" spans="1:3" x14ac:dyDescent="0.25">
      <c r="A303" s="40">
        <v>427</v>
      </c>
      <c r="B303" s="40" t="s">
        <v>1515</v>
      </c>
      <c r="C303" s="40" t="s">
        <v>1276</v>
      </c>
    </row>
    <row r="304" spans="1:3" x14ac:dyDescent="0.25">
      <c r="A304" s="40">
        <v>428</v>
      </c>
      <c r="B304" s="40" t="s">
        <v>1516</v>
      </c>
      <c r="C304" s="40" t="s">
        <v>1275</v>
      </c>
    </row>
    <row r="305" spans="1:3" x14ac:dyDescent="0.25">
      <c r="A305" s="40">
        <v>429</v>
      </c>
      <c r="B305" s="40" t="s">
        <v>1517</v>
      </c>
      <c r="C305" s="40" t="s">
        <v>1276</v>
      </c>
    </row>
    <row r="306" spans="1:3" x14ac:dyDescent="0.25">
      <c r="A306" s="40">
        <v>430</v>
      </c>
      <c r="B306" s="40" t="s">
        <v>1518</v>
      </c>
      <c r="C306" s="40" t="s">
        <v>1275</v>
      </c>
    </row>
    <row r="307" spans="1:3" x14ac:dyDescent="0.25">
      <c r="A307" s="40">
        <v>431</v>
      </c>
      <c r="B307" s="40" t="s">
        <v>2325</v>
      </c>
      <c r="C307" s="40" t="s">
        <v>1278</v>
      </c>
    </row>
    <row r="308" spans="1:3" x14ac:dyDescent="0.25">
      <c r="A308" s="40">
        <v>432</v>
      </c>
      <c r="B308" s="40" t="s">
        <v>1519</v>
      </c>
      <c r="C308" s="40" t="s">
        <v>1278</v>
      </c>
    </row>
    <row r="309" spans="1:3" x14ac:dyDescent="0.25">
      <c r="A309" s="40">
        <v>433</v>
      </c>
      <c r="B309" s="40" t="s">
        <v>1520</v>
      </c>
      <c r="C309" s="40" t="s">
        <v>1276</v>
      </c>
    </row>
    <row r="310" spans="1:3" x14ac:dyDescent="0.25">
      <c r="A310" s="40">
        <v>434</v>
      </c>
      <c r="B310" s="40" t="s">
        <v>1521</v>
      </c>
      <c r="C310" s="40" t="s">
        <v>1275</v>
      </c>
    </row>
    <row r="311" spans="1:3" x14ac:dyDescent="0.25">
      <c r="A311" s="40">
        <v>435</v>
      </c>
      <c r="B311" s="40" t="s">
        <v>1522</v>
      </c>
      <c r="C311" s="40" t="s">
        <v>1275</v>
      </c>
    </row>
    <row r="312" spans="1:3" x14ac:dyDescent="0.25">
      <c r="A312" s="40">
        <v>436</v>
      </c>
      <c r="B312" s="40" t="s">
        <v>1523</v>
      </c>
      <c r="C312" s="40" t="s">
        <v>1275</v>
      </c>
    </row>
    <row r="313" spans="1:3" x14ac:dyDescent="0.25">
      <c r="A313" s="40">
        <v>437</v>
      </c>
      <c r="B313" s="40" t="s">
        <v>1524</v>
      </c>
      <c r="C313" s="40" t="s">
        <v>1275</v>
      </c>
    </row>
    <row r="314" spans="1:3" x14ac:dyDescent="0.25">
      <c r="A314" s="40">
        <v>438</v>
      </c>
      <c r="B314" s="40" t="s">
        <v>1525</v>
      </c>
      <c r="C314" s="40" t="s">
        <v>1275</v>
      </c>
    </row>
    <row r="315" spans="1:3" x14ac:dyDescent="0.25">
      <c r="A315" s="40">
        <v>441</v>
      </c>
      <c r="B315" s="40" t="s">
        <v>1927</v>
      </c>
      <c r="C315" s="40" t="s">
        <v>1275</v>
      </c>
    </row>
    <row r="316" spans="1:3" x14ac:dyDescent="0.25">
      <c r="A316" s="40">
        <v>443</v>
      </c>
      <c r="B316" s="40" t="s">
        <v>1526</v>
      </c>
      <c r="C316" s="40" t="s">
        <v>1275</v>
      </c>
    </row>
    <row r="317" spans="1:3" x14ac:dyDescent="0.25">
      <c r="A317" s="40">
        <v>444</v>
      </c>
      <c r="B317" s="40" t="s">
        <v>2384</v>
      </c>
      <c r="C317" s="40" t="s">
        <v>1278</v>
      </c>
    </row>
    <row r="318" spans="1:3" x14ac:dyDescent="0.25">
      <c r="A318" s="40">
        <v>445</v>
      </c>
      <c r="B318" s="40" t="s">
        <v>1527</v>
      </c>
      <c r="C318" s="40" t="s">
        <v>1275</v>
      </c>
    </row>
    <row r="319" spans="1:3" x14ac:dyDescent="0.25">
      <c r="A319" s="40">
        <v>446</v>
      </c>
      <c r="B319" s="40" t="s">
        <v>1952</v>
      </c>
      <c r="C319" s="40" t="s">
        <v>1275</v>
      </c>
    </row>
    <row r="320" spans="1:3" x14ac:dyDescent="0.25">
      <c r="A320" s="40">
        <v>447</v>
      </c>
      <c r="B320" s="40" t="s">
        <v>1528</v>
      </c>
      <c r="C320" s="40" t="s">
        <v>1276</v>
      </c>
    </row>
    <row r="321" spans="1:3" x14ac:dyDescent="0.25">
      <c r="A321" s="40">
        <v>448</v>
      </c>
      <c r="B321" s="40" t="s">
        <v>1529</v>
      </c>
      <c r="C321" s="40" t="s">
        <v>1275</v>
      </c>
    </row>
    <row r="322" spans="1:3" x14ac:dyDescent="0.25">
      <c r="A322" s="40">
        <v>449</v>
      </c>
      <c r="B322" s="40" t="s">
        <v>1957</v>
      </c>
      <c r="C322" s="40" t="s">
        <v>1275</v>
      </c>
    </row>
    <row r="323" spans="1:3" x14ac:dyDescent="0.25">
      <c r="A323" s="40">
        <v>453</v>
      </c>
      <c r="B323" s="40" t="s">
        <v>1530</v>
      </c>
      <c r="C323" s="40" t="s">
        <v>1275</v>
      </c>
    </row>
    <row r="324" spans="1:3" x14ac:dyDescent="0.25">
      <c r="A324" s="40">
        <v>454</v>
      </c>
      <c r="B324" s="40" t="s">
        <v>2344</v>
      </c>
      <c r="C324" s="40" t="s">
        <v>1278</v>
      </c>
    </row>
    <row r="325" spans="1:3" x14ac:dyDescent="0.25">
      <c r="A325" s="40">
        <v>455</v>
      </c>
      <c r="B325" s="40" t="s">
        <v>1531</v>
      </c>
      <c r="C325" s="40" t="s">
        <v>1277</v>
      </c>
    </row>
    <row r="326" spans="1:3" x14ac:dyDescent="0.25">
      <c r="A326" s="40">
        <v>457</v>
      </c>
      <c r="B326" s="40" t="s">
        <v>2346</v>
      </c>
      <c r="C326" s="40" t="s">
        <v>1275</v>
      </c>
    </row>
    <row r="327" spans="1:3" x14ac:dyDescent="0.25">
      <c r="A327" s="40">
        <v>458</v>
      </c>
      <c r="B327" s="40" t="s">
        <v>2319</v>
      </c>
      <c r="C327" s="40" t="s">
        <v>1275</v>
      </c>
    </row>
    <row r="328" spans="1:3" x14ac:dyDescent="0.25">
      <c r="A328" s="40">
        <v>459</v>
      </c>
      <c r="B328" s="40" t="s">
        <v>2237</v>
      </c>
      <c r="C328" s="40" t="s">
        <v>1275</v>
      </c>
    </row>
    <row r="329" spans="1:3" x14ac:dyDescent="0.25">
      <c r="A329" s="40">
        <v>461</v>
      </c>
      <c r="B329" s="40" t="s">
        <v>1532</v>
      </c>
      <c r="C329" s="40" t="s">
        <v>1275</v>
      </c>
    </row>
    <row r="330" spans="1:3" x14ac:dyDescent="0.25">
      <c r="A330" s="40">
        <v>462</v>
      </c>
      <c r="B330" s="40" t="s">
        <v>1914</v>
      </c>
      <c r="C330" s="40" t="s">
        <v>1276</v>
      </c>
    </row>
    <row r="331" spans="1:3" x14ac:dyDescent="0.25">
      <c r="A331" s="40">
        <v>463</v>
      </c>
      <c r="B331" s="40" t="s">
        <v>1533</v>
      </c>
      <c r="C331" s="40" t="s">
        <v>1278</v>
      </c>
    </row>
    <row r="332" spans="1:3" x14ac:dyDescent="0.25">
      <c r="A332" s="40">
        <v>465</v>
      </c>
      <c r="B332" s="40" t="s">
        <v>2340</v>
      </c>
      <c r="C332" s="40" t="s">
        <v>1275</v>
      </c>
    </row>
    <row r="333" spans="1:3" x14ac:dyDescent="0.25">
      <c r="A333" s="40">
        <v>466</v>
      </c>
      <c r="B333" s="40" t="s">
        <v>1921</v>
      </c>
      <c r="C333" s="40" t="s">
        <v>1275</v>
      </c>
    </row>
    <row r="334" spans="1:3" x14ac:dyDescent="0.25">
      <c r="A334" s="40">
        <v>467</v>
      </c>
      <c r="B334" s="40" t="s">
        <v>1922</v>
      </c>
      <c r="C334" s="40" t="s">
        <v>1278</v>
      </c>
    </row>
    <row r="335" spans="1:3" x14ac:dyDescent="0.25">
      <c r="A335" s="40">
        <v>468</v>
      </c>
      <c r="B335" s="40" t="s">
        <v>2186</v>
      </c>
      <c r="C335" s="40" t="s">
        <v>1275</v>
      </c>
    </row>
    <row r="336" spans="1:3" x14ac:dyDescent="0.25">
      <c r="A336" s="40">
        <v>469</v>
      </c>
      <c r="B336" s="40" t="s">
        <v>2261</v>
      </c>
      <c r="C336" s="40" t="s">
        <v>1275</v>
      </c>
    </row>
    <row r="337" spans="1:3" x14ac:dyDescent="0.25">
      <c r="A337" s="40">
        <v>470</v>
      </c>
      <c r="B337" s="40" t="s">
        <v>1534</v>
      </c>
      <c r="C337" s="40" t="s">
        <v>1277</v>
      </c>
    </row>
    <row r="338" spans="1:3" x14ac:dyDescent="0.25">
      <c r="A338" s="40">
        <v>471</v>
      </c>
      <c r="B338" s="40" t="s">
        <v>1937</v>
      </c>
      <c r="C338" s="40" t="s">
        <v>1275</v>
      </c>
    </row>
    <row r="339" spans="1:3" x14ac:dyDescent="0.25">
      <c r="A339" s="40">
        <v>472</v>
      </c>
      <c r="B339" s="40" t="s">
        <v>1535</v>
      </c>
      <c r="C339" s="40" t="s">
        <v>1278</v>
      </c>
    </row>
    <row r="340" spans="1:3" x14ac:dyDescent="0.25">
      <c r="A340" s="40">
        <v>473</v>
      </c>
      <c r="B340" s="40" t="s">
        <v>1536</v>
      </c>
      <c r="C340" s="40" t="s">
        <v>1275</v>
      </c>
    </row>
    <row r="341" spans="1:3" x14ac:dyDescent="0.25">
      <c r="A341" s="40">
        <v>476</v>
      </c>
      <c r="B341" s="40" t="s">
        <v>1537</v>
      </c>
      <c r="C341" s="40" t="s">
        <v>1275</v>
      </c>
    </row>
    <row r="342" spans="1:3" x14ac:dyDescent="0.25">
      <c r="A342" s="40">
        <v>480</v>
      </c>
      <c r="B342" s="40" t="s">
        <v>2196</v>
      </c>
      <c r="C342" s="40" t="s">
        <v>1276</v>
      </c>
    </row>
    <row r="343" spans="1:3" x14ac:dyDescent="0.25">
      <c r="A343" s="40">
        <v>482</v>
      </c>
      <c r="B343" s="40" t="s">
        <v>2379</v>
      </c>
      <c r="C343" s="40" t="s">
        <v>1278</v>
      </c>
    </row>
    <row r="344" spans="1:3" x14ac:dyDescent="0.25">
      <c r="A344" s="40">
        <v>483</v>
      </c>
      <c r="B344" s="40" t="s">
        <v>2363</v>
      </c>
      <c r="C344" s="40" t="s">
        <v>1278</v>
      </c>
    </row>
    <row r="345" spans="1:3" x14ac:dyDescent="0.25">
      <c r="A345" s="40">
        <v>485</v>
      </c>
      <c r="B345" s="40" t="s">
        <v>1538</v>
      </c>
      <c r="C345" s="40" t="s">
        <v>1275</v>
      </c>
    </row>
    <row r="346" spans="1:3" x14ac:dyDescent="0.25">
      <c r="A346" s="40">
        <v>486</v>
      </c>
      <c r="B346" s="40" t="s">
        <v>1539</v>
      </c>
      <c r="C346" s="40" t="s">
        <v>1275</v>
      </c>
    </row>
    <row r="347" spans="1:3" x14ac:dyDescent="0.25">
      <c r="A347" s="40">
        <v>487</v>
      </c>
      <c r="B347" s="40" t="s">
        <v>1540</v>
      </c>
      <c r="C347" s="40" t="s">
        <v>1275</v>
      </c>
    </row>
    <row r="348" spans="1:3" x14ac:dyDescent="0.25">
      <c r="A348" s="40">
        <v>488</v>
      </c>
      <c r="B348" s="40" t="s">
        <v>1541</v>
      </c>
      <c r="C348" s="40" t="s">
        <v>1275</v>
      </c>
    </row>
    <row r="349" spans="1:3" x14ac:dyDescent="0.25">
      <c r="A349" s="40">
        <v>489</v>
      </c>
      <c r="B349" s="40" t="s">
        <v>1542</v>
      </c>
      <c r="C349" s="40" t="s">
        <v>1278</v>
      </c>
    </row>
    <row r="350" spans="1:3" x14ac:dyDescent="0.25">
      <c r="A350" s="40">
        <v>490</v>
      </c>
      <c r="B350" s="40" t="s">
        <v>1543</v>
      </c>
      <c r="C350" s="40" t="s">
        <v>1275</v>
      </c>
    </row>
    <row r="351" spans="1:3" s="66" customFormat="1" x14ac:dyDescent="0.25">
      <c r="A351" s="79">
        <v>491</v>
      </c>
      <c r="B351" s="79" t="s">
        <v>2320</v>
      </c>
      <c r="C351" s="40" t="s">
        <v>1276</v>
      </c>
    </row>
    <row r="352" spans="1:3" x14ac:dyDescent="0.25">
      <c r="A352" s="40">
        <v>492</v>
      </c>
      <c r="B352" s="40" t="s">
        <v>2471</v>
      </c>
      <c r="C352" s="40" t="s">
        <v>1278</v>
      </c>
    </row>
    <row r="353" spans="1:3" x14ac:dyDescent="0.25">
      <c r="A353" s="40">
        <v>493</v>
      </c>
      <c r="B353" s="40" t="s">
        <v>1544</v>
      </c>
      <c r="C353" s="40" t="s">
        <v>1275</v>
      </c>
    </row>
    <row r="354" spans="1:3" x14ac:dyDescent="0.25">
      <c r="A354" s="40">
        <v>494</v>
      </c>
      <c r="B354" s="40" t="s">
        <v>1545</v>
      </c>
      <c r="C354" s="40" t="s">
        <v>1275</v>
      </c>
    </row>
    <row r="355" spans="1:3" x14ac:dyDescent="0.25">
      <c r="A355" s="40">
        <v>495</v>
      </c>
      <c r="B355" s="40" t="s">
        <v>2473</v>
      </c>
      <c r="C355" s="40" t="s">
        <v>1276</v>
      </c>
    </row>
    <row r="356" spans="1:3" x14ac:dyDescent="0.25">
      <c r="A356" s="40">
        <v>496</v>
      </c>
      <c r="B356" s="40" t="s">
        <v>1546</v>
      </c>
      <c r="C356" s="40" t="s">
        <v>1278</v>
      </c>
    </row>
    <row r="357" spans="1:3" x14ac:dyDescent="0.25">
      <c r="A357" s="40">
        <v>497</v>
      </c>
      <c r="B357" s="40" t="s">
        <v>2466</v>
      </c>
      <c r="C357" s="40" t="s">
        <v>1278</v>
      </c>
    </row>
    <row r="358" spans="1:3" x14ac:dyDescent="0.25">
      <c r="A358" s="40">
        <v>498</v>
      </c>
      <c r="B358" s="40" t="s">
        <v>2341</v>
      </c>
      <c r="C358" s="40" t="s">
        <v>1275</v>
      </c>
    </row>
    <row r="359" spans="1:3" x14ac:dyDescent="0.25">
      <c r="A359" s="40">
        <v>499</v>
      </c>
      <c r="B359" s="40" t="s">
        <v>1547</v>
      </c>
      <c r="C359" s="40" t="s">
        <v>1275</v>
      </c>
    </row>
    <row r="360" spans="1:3" x14ac:dyDescent="0.25">
      <c r="A360" s="40">
        <v>500</v>
      </c>
      <c r="B360" s="40" t="s">
        <v>1548</v>
      </c>
      <c r="C360" s="40" t="s">
        <v>1278</v>
      </c>
    </row>
    <row r="361" spans="1:3" x14ac:dyDescent="0.25">
      <c r="A361" s="40">
        <v>501</v>
      </c>
      <c r="B361" s="40" t="s">
        <v>1549</v>
      </c>
      <c r="C361" s="40" t="s">
        <v>1278</v>
      </c>
    </row>
    <row r="362" spans="1:3" x14ac:dyDescent="0.25">
      <c r="A362" s="40">
        <v>502</v>
      </c>
      <c r="B362" s="40" t="s">
        <v>2387</v>
      </c>
      <c r="C362" s="40" t="s">
        <v>1278</v>
      </c>
    </row>
    <row r="363" spans="1:3" x14ac:dyDescent="0.25">
      <c r="A363" s="40">
        <v>504</v>
      </c>
      <c r="B363" s="40" t="s">
        <v>2268</v>
      </c>
      <c r="C363" s="40" t="s">
        <v>1278</v>
      </c>
    </row>
    <row r="364" spans="1:3" x14ac:dyDescent="0.25">
      <c r="A364" s="40">
        <v>507</v>
      </c>
      <c r="B364" s="40" t="s">
        <v>1978</v>
      </c>
      <c r="C364" s="40" t="s">
        <v>1275</v>
      </c>
    </row>
    <row r="365" spans="1:3" x14ac:dyDescent="0.25">
      <c r="A365" s="40">
        <v>510</v>
      </c>
      <c r="B365" s="40" t="s">
        <v>1550</v>
      </c>
      <c r="C365" s="40" t="s">
        <v>1278</v>
      </c>
    </row>
    <row r="366" spans="1:3" x14ac:dyDescent="0.25">
      <c r="A366" s="40">
        <v>511</v>
      </c>
      <c r="B366" s="40" t="s">
        <v>1551</v>
      </c>
      <c r="C366" s="40" t="s">
        <v>1278</v>
      </c>
    </row>
    <row r="367" spans="1:3" x14ac:dyDescent="0.25">
      <c r="A367" s="40">
        <v>512</v>
      </c>
      <c r="B367" s="40" t="s">
        <v>2271</v>
      </c>
      <c r="C367" s="40" t="s">
        <v>1277</v>
      </c>
    </row>
    <row r="368" spans="1:3" x14ac:dyDescent="0.25">
      <c r="A368" s="40">
        <v>513</v>
      </c>
      <c r="B368" s="40" t="s">
        <v>1552</v>
      </c>
      <c r="C368" s="40" t="s">
        <v>1276</v>
      </c>
    </row>
    <row r="369" spans="1:3" x14ac:dyDescent="0.25">
      <c r="A369" s="40">
        <v>514</v>
      </c>
      <c r="B369" s="40" t="s">
        <v>2327</v>
      </c>
      <c r="C369" s="40" t="s">
        <v>1275</v>
      </c>
    </row>
    <row r="370" spans="1:3" x14ac:dyDescent="0.25">
      <c r="A370" s="40">
        <v>515</v>
      </c>
      <c r="B370" s="40" t="s">
        <v>1553</v>
      </c>
      <c r="C370" s="40" t="s">
        <v>1275</v>
      </c>
    </row>
    <row r="371" spans="1:3" x14ac:dyDescent="0.25">
      <c r="A371" s="40">
        <v>516</v>
      </c>
      <c r="B371" s="40" t="s">
        <v>1554</v>
      </c>
      <c r="C371" s="40" t="s">
        <v>1275</v>
      </c>
    </row>
    <row r="372" spans="1:3" x14ac:dyDescent="0.25">
      <c r="A372" s="40">
        <v>517</v>
      </c>
      <c r="B372" s="40" t="s">
        <v>1555</v>
      </c>
      <c r="C372" s="40" t="s">
        <v>1275</v>
      </c>
    </row>
    <row r="373" spans="1:3" x14ac:dyDescent="0.25">
      <c r="A373" s="40">
        <v>518</v>
      </c>
      <c r="B373" s="40" t="s">
        <v>1556</v>
      </c>
      <c r="C373" s="40" t="s">
        <v>1278</v>
      </c>
    </row>
    <row r="374" spans="1:3" x14ac:dyDescent="0.25">
      <c r="A374" s="40">
        <v>519</v>
      </c>
      <c r="B374" s="40" t="s">
        <v>1557</v>
      </c>
      <c r="C374" s="40" t="s">
        <v>1276</v>
      </c>
    </row>
    <row r="375" spans="1:3" x14ac:dyDescent="0.25">
      <c r="A375" s="40">
        <v>520</v>
      </c>
      <c r="B375" s="40" t="s">
        <v>1558</v>
      </c>
      <c r="C375" s="40" t="s">
        <v>1278</v>
      </c>
    </row>
    <row r="376" spans="1:3" x14ac:dyDescent="0.25">
      <c r="A376" s="40">
        <v>521</v>
      </c>
      <c r="B376" s="40" t="s">
        <v>1559</v>
      </c>
      <c r="C376" s="40" t="s">
        <v>1276</v>
      </c>
    </row>
    <row r="377" spans="1:3" x14ac:dyDescent="0.25">
      <c r="A377" s="40">
        <v>522</v>
      </c>
      <c r="B377" s="40" t="s">
        <v>1560</v>
      </c>
      <c r="C377" s="40" t="s">
        <v>1275</v>
      </c>
    </row>
    <row r="378" spans="1:3" x14ac:dyDescent="0.25">
      <c r="A378" s="40">
        <v>524</v>
      </c>
      <c r="B378" s="40" t="s">
        <v>1561</v>
      </c>
      <c r="C378" s="40" t="s">
        <v>1275</v>
      </c>
    </row>
    <row r="379" spans="1:3" x14ac:dyDescent="0.25">
      <c r="A379" s="40">
        <v>525</v>
      </c>
      <c r="B379" s="40" t="s">
        <v>2356</v>
      </c>
      <c r="C379" s="40" t="s">
        <v>1275</v>
      </c>
    </row>
    <row r="380" spans="1:3" x14ac:dyDescent="0.25">
      <c r="A380" s="40">
        <v>527</v>
      </c>
      <c r="B380" s="40" t="s">
        <v>1961</v>
      </c>
      <c r="C380" s="40" t="s">
        <v>1275</v>
      </c>
    </row>
    <row r="381" spans="1:3" x14ac:dyDescent="0.25">
      <c r="A381" s="40">
        <v>528</v>
      </c>
      <c r="B381" s="40" t="s">
        <v>1562</v>
      </c>
      <c r="C381" s="40" t="s">
        <v>1278</v>
      </c>
    </row>
    <row r="382" spans="1:3" x14ac:dyDescent="0.25">
      <c r="A382" s="40">
        <v>529</v>
      </c>
      <c r="B382" s="40" t="s">
        <v>1563</v>
      </c>
      <c r="C382" s="40" t="s">
        <v>1275</v>
      </c>
    </row>
    <row r="383" spans="1:3" x14ac:dyDescent="0.25">
      <c r="A383" s="40">
        <v>530</v>
      </c>
      <c r="B383" s="40" t="s">
        <v>1564</v>
      </c>
      <c r="C383" s="40" t="s">
        <v>1275</v>
      </c>
    </row>
    <row r="384" spans="1:3" x14ac:dyDescent="0.25">
      <c r="A384" s="40">
        <v>531</v>
      </c>
      <c r="B384" s="40" t="s">
        <v>1565</v>
      </c>
      <c r="C384" s="40" t="s">
        <v>1275</v>
      </c>
    </row>
    <row r="385" spans="1:3" x14ac:dyDescent="0.25">
      <c r="A385" s="40">
        <v>532</v>
      </c>
      <c r="B385" s="40" t="s">
        <v>1566</v>
      </c>
      <c r="C385" s="40" t="s">
        <v>1278</v>
      </c>
    </row>
    <row r="386" spans="1:3" x14ac:dyDescent="0.25">
      <c r="A386" s="40">
        <v>533</v>
      </c>
      <c r="B386" s="40" t="s">
        <v>1953</v>
      </c>
      <c r="C386" s="40" t="s">
        <v>1275</v>
      </c>
    </row>
    <row r="387" spans="1:3" x14ac:dyDescent="0.25">
      <c r="A387" s="40">
        <v>533</v>
      </c>
      <c r="B387" s="40" t="s">
        <v>1567</v>
      </c>
      <c r="C387" s="40" t="s">
        <v>1275</v>
      </c>
    </row>
    <row r="388" spans="1:3" x14ac:dyDescent="0.25">
      <c r="A388" s="40">
        <v>534</v>
      </c>
      <c r="B388" s="40" t="s">
        <v>1568</v>
      </c>
      <c r="C388" s="40" t="s">
        <v>1275</v>
      </c>
    </row>
    <row r="389" spans="1:3" x14ac:dyDescent="0.25">
      <c r="A389" s="40">
        <v>535</v>
      </c>
      <c r="B389" s="40" t="s">
        <v>2333</v>
      </c>
      <c r="C389" s="40" t="s">
        <v>1275</v>
      </c>
    </row>
    <row r="390" spans="1:3" x14ac:dyDescent="0.25">
      <c r="A390" s="40">
        <v>536</v>
      </c>
      <c r="B390" s="40" t="s">
        <v>1569</v>
      </c>
      <c r="C390" s="40" t="s">
        <v>1275</v>
      </c>
    </row>
    <row r="391" spans="1:3" x14ac:dyDescent="0.25">
      <c r="A391" s="40">
        <v>537</v>
      </c>
      <c r="B391" s="40" t="s">
        <v>1570</v>
      </c>
      <c r="C391" s="40" t="s">
        <v>1277</v>
      </c>
    </row>
    <row r="392" spans="1:3" x14ac:dyDescent="0.25">
      <c r="A392" s="40">
        <v>538</v>
      </c>
      <c r="B392" s="40" t="s">
        <v>2405</v>
      </c>
      <c r="C392" s="40" t="s">
        <v>1278</v>
      </c>
    </row>
    <row r="393" spans="1:3" x14ac:dyDescent="0.25">
      <c r="A393" s="40">
        <v>539</v>
      </c>
      <c r="B393" s="40" t="s">
        <v>2347</v>
      </c>
      <c r="C393" s="40" t="s">
        <v>1275</v>
      </c>
    </row>
    <row r="394" spans="1:3" x14ac:dyDescent="0.25">
      <c r="A394" s="40">
        <v>540</v>
      </c>
      <c r="B394" s="40" t="s">
        <v>2411</v>
      </c>
      <c r="C394" s="40" t="s">
        <v>1275</v>
      </c>
    </row>
    <row r="395" spans="1:3" x14ac:dyDescent="0.25">
      <c r="A395" s="40">
        <v>541</v>
      </c>
      <c r="B395" s="40" t="s">
        <v>1571</v>
      </c>
      <c r="C395" s="40" t="s">
        <v>1275</v>
      </c>
    </row>
    <row r="396" spans="1:3" x14ac:dyDescent="0.25">
      <c r="A396" s="40">
        <v>542</v>
      </c>
      <c r="B396" s="40" t="s">
        <v>2364</v>
      </c>
      <c r="C396" s="40" t="s">
        <v>1275</v>
      </c>
    </row>
    <row r="397" spans="1:3" x14ac:dyDescent="0.25">
      <c r="A397" s="40">
        <v>544</v>
      </c>
      <c r="B397" s="40" t="s">
        <v>1572</v>
      </c>
      <c r="C397" s="40" t="s">
        <v>1275</v>
      </c>
    </row>
    <row r="398" spans="1:3" x14ac:dyDescent="0.25">
      <c r="A398" s="40">
        <v>545</v>
      </c>
      <c r="B398" s="40" t="s">
        <v>1573</v>
      </c>
      <c r="C398" s="40" t="s">
        <v>1275</v>
      </c>
    </row>
    <row r="399" spans="1:3" x14ac:dyDescent="0.25">
      <c r="A399" s="40">
        <v>546</v>
      </c>
      <c r="B399" s="40" t="s">
        <v>1574</v>
      </c>
      <c r="C399" s="40" t="s">
        <v>1275</v>
      </c>
    </row>
    <row r="400" spans="1:3" x14ac:dyDescent="0.25">
      <c r="A400" s="40">
        <v>547</v>
      </c>
      <c r="B400" s="40" t="s">
        <v>1575</v>
      </c>
      <c r="C400" s="40" t="s">
        <v>1275</v>
      </c>
    </row>
    <row r="401" spans="1:3" x14ac:dyDescent="0.25">
      <c r="A401" s="40">
        <v>548</v>
      </c>
      <c r="B401" s="40" t="s">
        <v>1576</v>
      </c>
      <c r="C401" s="40" t="s">
        <v>1275</v>
      </c>
    </row>
    <row r="402" spans="1:3" x14ac:dyDescent="0.25">
      <c r="A402" s="40">
        <v>549</v>
      </c>
      <c r="B402" s="40" t="s">
        <v>1577</v>
      </c>
      <c r="C402" s="40" t="s">
        <v>1275</v>
      </c>
    </row>
    <row r="403" spans="1:3" x14ac:dyDescent="0.25">
      <c r="A403" s="40">
        <v>551</v>
      </c>
      <c r="B403" s="40" t="s">
        <v>1578</v>
      </c>
      <c r="C403" s="40" t="s">
        <v>1275</v>
      </c>
    </row>
    <row r="404" spans="1:3" x14ac:dyDescent="0.25">
      <c r="A404" s="40">
        <v>552</v>
      </c>
      <c r="B404" s="40" t="s">
        <v>1579</v>
      </c>
      <c r="C404" s="40" t="s">
        <v>1275</v>
      </c>
    </row>
    <row r="405" spans="1:3" x14ac:dyDescent="0.25">
      <c r="A405" s="40">
        <v>553</v>
      </c>
      <c r="B405" s="40" t="s">
        <v>1580</v>
      </c>
      <c r="C405" s="40" t="s">
        <v>1275</v>
      </c>
    </row>
    <row r="406" spans="1:3" x14ac:dyDescent="0.25">
      <c r="A406" s="40">
        <v>554</v>
      </c>
      <c r="B406" s="40" t="s">
        <v>1581</v>
      </c>
      <c r="C406" s="40" t="s">
        <v>1275</v>
      </c>
    </row>
    <row r="407" spans="1:3" x14ac:dyDescent="0.25">
      <c r="A407" s="40">
        <v>555</v>
      </c>
      <c r="B407" s="40" t="s">
        <v>1582</v>
      </c>
      <c r="C407" s="40" t="s">
        <v>1275</v>
      </c>
    </row>
    <row r="408" spans="1:3" x14ac:dyDescent="0.25">
      <c r="A408" s="40">
        <v>556</v>
      </c>
      <c r="B408" s="40" t="s">
        <v>1583</v>
      </c>
      <c r="C408" s="40" t="s">
        <v>1275</v>
      </c>
    </row>
    <row r="409" spans="1:3" x14ac:dyDescent="0.25">
      <c r="A409" s="40">
        <v>557</v>
      </c>
      <c r="B409" s="40" t="s">
        <v>1584</v>
      </c>
      <c r="C409" s="40" t="s">
        <v>1275</v>
      </c>
    </row>
    <row r="410" spans="1:3" x14ac:dyDescent="0.25">
      <c r="A410" s="40">
        <v>558</v>
      </c>
      <c r="B410" s="40" t="s">
        <v>2336</v>
      </c>
      <c r="C410" s="40" t="s">
        <v>1275</v>
      </c>
    </row>
    <row r="411" spans="1:3" x14ac:dyDescent="0.25">
      <c r="A411" s="40">
        <v>559</v>
      </c>
      <c r="B411" s="40" t="s">
        <v>1585</v>
      </c>
      <c r="C411" s="40" t="s">
        <v>1275</v>
      </c>
    </row>
    <row r="412" spans="1:3" x14ac:dyDescent="0.25">
      <c r="A412" s="40">
        <v>560</v>
      </c>
      <c r="B412" s="40" t="s">
        <v>1586</v>
      </c>
      <c r="C412" s="40" t="s">
        <v>1275</v>
      </c>
    </row>
    <row r="413" spans="1:3" x14ac:dyDescent="0.25">
      <c r="A413" s="40">
        <v>561</v>
      </c>
      <c r="B413" s="40" t="s">
        <v>1587</v>
      </c>
      <c r="C413" s="40" t="s">
        <v>1275</v>
      </c>
    </row>
    <row r="414" spans="1:3" x14ac:dyDescent="0.25">
      <c r="A414" s="40">
        <v>562</v>
      </c>
      <c r="B414" s="40" t="s">
        <v>1588</v>
      </c>
      <c r="C414" s="40" t="s">
        <v>1275</v>
      </c>
    </row>
    <row r="415" spans="1:3" x14ac:dyDescent="0.25">
      <c r="A415" s="40">
        <v>563</v>
      </c>
      <c r="B415" s="40" t="s">
        <v>1589</v>
      </c>
      <c r="C415" s="40" t="s">
        <v>1275</v>
      </c>
    </row>
    <row r="416" spans="1:3" x14ac:dyDescent="0.25">
      <c r="A416" s="40">
        <v>564</v>
      </c>
      <c r="B416" s="40" t="s">
        <v>1590</v>
      </c>
      <c r="C416" s="40" t="s">
        <v>1275</v>
      </c>
    </row>
    <row r="417" spans="1:3" x14ac:dyDescent="0.25">
      <c r="A417" s="40">
        <v>565</v>
      </c>
      <c r="B417" s="40" t="s">
        <v>1591</v>
      </c>
      <c r="C417" s="40" t="s">
        <v>1275</v>
      </c>
    </row>
    <row r="418" spans="1:3" x14ac:dyDescent="0.25">
      <c r="A418" s="40">
        <v>566</v>
      </c>
      <c r="B418" s="40" t="s">
        <v>1592</v>
      </c>
      <c r="C418" s="40" t="s">
        <v>1275</v>
      </c>
    </row>
    <row r="419" spans="1:3" x14ac:dyDescent="0.25">
      <c r="A419" s="40">
        <v>567</v>
      </c>
      <c r="B419" s="40" t="s">
        <v>1593</v>
      </c>
      <c r="C419" s="40" t="s">
        <v>1275</v>
      </c>
    </row>
    <row r="420" spans="1:3" x14ac:dyDescent="0.25">
      <c r="A420" s="40">
        <v>568</v>
      </c>
      <c r="B420" s="40" t="s">
        <v>1594</v>
      </c>
      <c r="C420" s="40" t="s">
        <v>1275</v>
      </c>
    </row>
    <row r="421" spans="1:3" x14ac:dyDescent="0.25">
      <c r="A421" s="40">
        <v>569</v>
      </c>
      <c r="B421" s="40" t="s">
        <v>1595</v>
      </c>
      <c r="C421" s="40" t="s">
        <v>1275</v>
      </c>
    </row>
    <row r="422" spans="1:3" x14ac:dyDescent="0.25">
      <c r="A422" s="40">
        <v>570</v>
      </c>
      <c r="B422" s="40" t="s">
        <v>1596</v>
      </c>
      <c r="C422" s="40" t="s">
        <v>1275</v>
      </c>
    </row>
    <row r="423" spans="1:3" x14ac:dyDescent="0.25">
      <c r="A423" s="40">
        <v>571</v>
      </c>
      <c r="B423" s="40" t="s">
        <v>1597</v>
      </c>
      <c r="C423" s="40" t="s">
        <v>1275</v>
      </c>
    </row>
    <row r="424" spans="1:3" x14ac:dyDescent="0.25">
      <c r="A424" s="40">
        <v>572</v>
      </c>
      <c r="B424" s="40" t="s">
        <v>1598</v>
      </c>
      <c r="C424" s="40" t="s">
        <v>1275</v>
      </c>
    </row>
    <row r="425" spans="1:3" x14ac:dyDescent="0.25">
      <c r="A425" s="40">
        <v>573</v>
      </c>
      <c r="B425" s="40" t="s">
        <v>1599</v>
      </c>
      <c r="C425" s="40" t="s">
        <v>1275</v>
      </c>
    </row>
    <row r="426" spans="1:3" x14ac:dyDescent="0.25">
      <c r="A426" s="40">
        <v>574</v>
      </c>
      <c r="B426" s="40" t="s">
        <v>1600</v>
      </c>
      <c r="C426" s="40" t="s">
        <v>1275</v>
      </c>
    </row>
    <row r="427" spans="1:3" x14ac:dyDescent="0.25">
      <c r="A427" s="40">
        <v>575</v>
      </c>
      <c r="B427" s="40" t="s">
        <v>1601</v>
      </c>
      <c r="C427" s="40" t="s">
        <v>1275</v>
      </c>
    </row>
    <row r="428" spans="1:3" x14ac:dyDescent="0.25">
      <c r="A428" s="40">
        <v>576</v>
      </c>
      <c r="B428" s="40" t="s">
        <v>2484</v>
      </c>
      <c r="C428" s="40" t="s">
        <v>1277</v>
      </c>
    </row>
    <row r="429" spans="1:3" x14ac:dyDescent="0.25">
      <c r="A429" s="40">
        <v>577</v>
      </c>
      <c r="B429" s="40" t="s">
        <v>1602</v>
      </c>
      <c r="C429" s="40" t="s">
        <v>1275</v>
      </c>
    </row>
    <row r="430" spans="1:3" x14ac:dyDescent="0.25">
      <c r="A430" s="40">
        <v>578</v>
      </c>
      <c r="B430" s="40" t="s">
        <v>1603</v>
      </c>
      <c r="C430" s="40" t="s">
        <v>1275</v>
      </c>
    </row>
    <row r="431" spans="1:3" x14ac:dyDescent="0.25">
      <c r="A431" s="40">
        <v>579</v>
      </c>
      <c r="B431" s="40" t="s">
        <v>1604</v>
      </c>
      <c r="C431" s="40" t="s">
        <v>1276</v>
      </c>
    </row>
    <row r="432" spans="1:3" x14ac:dyDescent="0.25">
      <c r="A432" s="40">
        <v>580</v>
      </c>
      <c r="B432" s="40" t="s">
        <v>1605</v>
      </c>
      <c r="C432" s="40" t="s">
        <v>1275</v>
      </c>
    </row>
    <row r="433" spans="1:3" s="83" customFormat="1" x14ac:dyDescent="0.25">
      <c r="A433" s="85">
        <v>581</v>
      </c>
      <c r="B433" s="85" t="s">
        <v>1606</v>
      </c>
      <c r="C433" s="85" t="s">
        <v>1275</v>
      </c>
    </row>
    <row r="434" spans="1:3" x14ac:dyDescent="0.25">
      <c r="A434" s="40">
        <v>582</v>
      </c>
      <c r="B434" s="40" t="s">
        <v>2480</v>
      </c>
      <c r="C434" s="40" t="s">
        <v>1277</v>
      </c>
    </row>
    <row r="435" spans="1:3" x14ac:dyDescent="0.25">
      <c r="A435" s="40">
        <v>583</v>
      </c>
      <c r="B435" s="40" t="s">
        <v>1607</v>
      </c>
      <c r="C435" s="40" t="s">
        <v>1275</v>
      </c>
    </row>
    <row r="436" spans="1:3" x14ac:dyDescent="0.25">
      <c r="A436" s="40">
        <v>584</v>
      </c>
      <c r="B436" s="40" t="s">
        <v>1608</v>
      </c>
      <c r="C436" s="40" t="s">
        <v>1277</v>
      </c>
    </row>
    <row r="437" spans="1:3" x14ac:dyDescent="0.25">
      <c r="A437" s="40">
        <v>585</v>
      </c>
      <c r="B437" s="40" t="s">
        <v>1609</v>
      </c>
      <c r="C437" s="40" t="s">
        <v>1275</v>
      </c>
    </row>
    <row r="438" spans="1:3" x14ac:dyDescent="0.25">
      <c r="A438" s="40">
        <v>586</v>
      </c>
      <c r="B438" s="40" t="s">
        <v>1610</v>
      </c>
      <c r="C438" s="40" t="s">
        <v>1275</v>
      </c>
    </row>
    <row r="439" spans="1:3" x14ac:dyDescent="0.25">
      <c r="A439" s="40">
        <v>587</v>
      </c>
      <c r="B439" s="40" t="s">
        <v>1611</v>
      </c>
      <c r="C439" s="40" t="s">
        <v>1275</v>
      </c>
    </row>
    <row r="440" spans="1:3" x14ac:dyDescent="0.25">
      <c r="A440" s="40">
        <v>588</v>
      </c>
      <c r="B440" s="40" t="s">
        <v>1612</v>
      </c>
      <c r="C440" s="40" t="s">
        <v>1275</v>
      </c>
    </row>
    <row r="441" spans="1:3" x14ac:dyDescent="0.25">
      <c r="A441" s="40">
        <v>589</v>
      </c>
      <c r="B441" s="40" t="s">
        <v>1613</v>
      </c>
      <c r="C441" s="40" t="s">
        <v>1275</v>
      </c>
    </row>
    <row r="442" spans="1:3" x14ac:dyDescent="0.25">
      <c r="A442" s="40">
        <v>590</v>
      </c>
      <c r="B442" s="40" t="s">
        <v>1614</v>
      </c>
      <c r="C442" s="40" t="s">
        <v>1275</v>
      </c>
    </row>
    <row r="443" spans="1:3" x14ac:dyDescent="0.25">
      <c r="A443" s="40">
        <v>591</v>
      </c>
      <c r="B443" s="40" t="s">
        <v>1615</v>
      </c>
      <c r="C443" s="40" t="s">
        <v>1275</v>
      </c>
    </row>
    <row r="444" spans="1:3" x14ac:dyDescent="0.25">
      <c r="A444" s="40">
        <v>592</v>
      </c>
      <c r="B444" s="40" t="s">
        <v>1616</v>
      </c>
      <c r="C444" s="40" t="s">
        <v>1277</v>
      </c>
    </row>
    <row r="445" spans="1:3" x14ac:dyDescent="0.25">
      <c r="A445" s="40">
        <v>593</v>
      </c>
      <c r="B445" s="40" t="s">
        <v>1617</v>
      </c>
      <c r="C445" s="40" t="s">
        <v>1275</v>
      </c>
    </row>
    <row r="446" spans="1:3" x14ac:dyDescent="0.25">
      <c r="A446" s="40">
        <v>594</v>
      </c>
      <c r="B446" s="40" t="s">
        <v>1618</v>
      </c>
      <c r="C446" s="40" t="s">
        <v>1278</v>
      </c>
    </row>
    <row r="447" spans="1:3" x14ac:dyDescent="0.25">
      <c r="A447" s="40">
        <v>595</v>
      </c>
      <c r="B447" s="40" t="s">
        <v>2294</v>
      </c>
      <c r="C447" s="40" t="s">
        <v>1278</v>
      </c>
    </row>
    <row r="448" spans="1:3" x14ac:dyDescent="0.25">
      <c r="A448" s="40">
        <v>596</v>
      </c>
      <c r="B448" s="40" t="s">
        <v>2295</v>
      </c>
      <c r="C448" s="40" t="s">
        <v>1275</v>
      </c>
    </row>
    <row r="449" spans="1:3" x14ac:dyDescent="0.25">
      <c r="A449" s="40">
        <v>597</v>
      </c>
      <c r="B449" s="40" t="s">
        <v>2381</v>
      </c>
      <c r="C449" s="40" t="s">
        <v>1278</v>
      </c>
    </row>
    <row r="450" spans="1:3" x14ac:dyDescent="0.25">
      <c r="A450" s="40">
        <v>598</v>
      </c>
      <c r="B450" s="40" t="s">
        <v>2385</v>
      </c>
      <c r="C450" s="40" t="s">
        <v>1278</v>
      </c>
    </row>
    <row r="451" spans="1:3" x14ac:dyDescent="0.25">
      <c r="A451" s="40">
        <v>599</v>
      </c>
      <c r="B451" s="40" t="s">
        <v>1619</v>
      </c>
      <c r="C451" s="40" t="s">
        <v>1278</v>
      </c>
    </row>
    <row r="452" spans="1:3" s="83" customFormat="1" x14ac:dyDescent="0.25">
      <c r="A452" s="93">
        <v>600</v>
      </c>
      <c r="B452" s="93" t="s">
        <v>2489</v>
      </c>
      <c r="C452" s="93" t="s">
        <v>1275</v>
      </c>
    </row>
    <row r="453" spans="1:3" x14ac:dyDescent="0.25">
      <c r="A453" s="40">
        <v>601</v>
      </c>
      <c r="B453" s="40" t="s">
        <v>2389</v>
      </c>
      <c r="C453" s="40" t="s">
        <v>1278</v>
      </c>
    </row>
    <row r="454" spans="1:3" x14ac:dyDescent="0.25">
      <c r="A454" s="40">
        <v>602</v>
      </c>
      <c r="B454" s="40" t="s">
        <v>2401</v>
      </c>
      <c r="C454" s="40" t="s">
        <v>1278</v>
      </c>
    </row>
    <row r="455" spans="1:3" x14ac:dyDescent="0.25">
      <c r="A455" s="40">
        <v>603</v>
      </c>
      <c r="B455" s="40" t="s">
        <v>2402</v>
      </c>
      <c r="C455" s="40" t="s">
        <v>1278</v>
      </c>
    </row>
    <row r="456" spans="1:3" x14ac:dyDescent="0.25">
      <c r="A456" s="40">
        <v>604</v>
      </c>
      <c r="B456" s="40" t="s">
        <v>1620</v>
      </c>
      <c r="C456" s="40" t="s">
        <v>1278</v>
      </c>
    </row>
    <row r="457" spans="1:3" x14ac:dyDescent="0.25">
      <c r="A457" s="40">
        <v>605</v>
      </c>
      <c r="B457" s="40" t="s">
        <v>1621</v>
      </c>
      <c r="C457" s="40" t="s">
        <v>1278</v>
      </c>
    </row>
    <row r="458" spans="1:3" x14ac:dyDescent="0.25">
      <c r="A458" s="40">
        <v>606</v>
      </c>
      <c r="B458" s="40" t="s">
        <v>1622</v>
      </c>
      <c r="C458" s="40" t="s">
        <v>1278</v>
      </c>
    </row>
    <row r="459" spans="1:3" x14ac:dyDescent="0.25">
      <c r="A459" s="40">
        <v>607</v>
      </c>
      <c r="B459" s="40" t="s">
        <v>1623</v>
      </c>
      <c r="C459" s="40" t="s">
        <v>1275</v>
      </c>
    </row>
    <row r="460" spans="1:3" x14ac:dyDescent="0.25">
      <c r="A460" s="40">
        <v>608</v>
      </c>
      <c r="B460" s="40" t="s">
        <v>1624</v>
      </c>
      <c r="C460" s="40" t="s">
        <v>1276</v>
      </c>
    </row>
    <row r="461" spans="1:3" x14ac:dyDescent="0.25">
      <c r="A461" s="40">
        <v>609</v>
      </c>
      <c r="B461" s="40" t="s">
        <v>1625</v>
      </c>
      <c r="C461" s="40" t="s">
        <v>1276</v>
      </c>
    </row>
    <row r="462" spans="1:3" x14ac:dyDescent="0.25">
      <c r="A462" s="40">
        <v>610</v>
      </c>
      <c r="B462" s="40" t="s">
        <v>1626</v>
      </c>
      <c r="C462" s="40" t="s">
        <v>1275</v>
      </c>
    </row>
    <row r="463" spans="1:3" x14ac:dyDescent="0.25">
      <c r="A463" s="40">
        <v>611</v>
      </c>
      <c r="B463" s="40" t="s">
        <v>1627</v>
      </c>
      <c r="C463" s="40" t="s">
        <v>1275</v>
      </c>
    </row>
    <row r="464" spans="1:3" x14ac:dyDescent="0.25">
      <c r="A464" s="40">
        <v>612</v>
      </c>
      <c r="B464" s="40" t="s">
        <v>1628</v>
      </c>
      <c r="C464" s="40" t="s">
        <v>1276</v>
      </c>
    </row>
    <row r="465" spans="1:3" x14ac:dyDescent="0.25">
      <c r="A465" s="40">
        <v>613</v>
      </c>
      <c r="B465" s="40" t="s">
        <v>1629</v>
      </c>
      <c r="C465" s="40" t="s">
        <v>1276</v>
      </c>
    </row>
    <row r="466" spans="1:3" s="83" customFormat="1" x14ac:dyDescent="0.25">
      <c r="A466" s="93">
        <v>614</v>
      </c>
      <c r="B466" s="93" t="s">
        <v>2495</v>
      </c>
      <c r="C466" s="93" t="s">
        <v>1275</v>
      </c>
    </row>
    <row r="467" spans="1:3" x14ac:dyDescent="0.25">
      <c r="A467" s="40">
        <v>615</v>
      </c>
      <c r="B467" s="40" t="s">
        <v>1630</v>
      </c>
      <c r="C467" s="40" t="s">
        <v>1277</v>
      </c>
    </row>
    <row r="468" spans="1:3" x14ac:dyDescent="0.25">
      <c r="A468" s="40">
        <v>616</v>
      </c>
      <c r="B468" s="40" t="s">
        <v>1631</v>
      </c>
      <c r="C468" s="40" t="s">
        <v>1277</v>
      </c>
    </row>
    <row r="469" spans="1:3" x14ac:dyDescent="0.25">
      <c r="A469" s="40">
        <v>617</v>
      </c>
      <c r="B469" s="40" t="s">
        <v>1632</v>
      </c>
      <c r="C469" s="40" t="s">
        <v>1275</v>
      </c>
    </row>
    <row r="470" spans="1:3" x14ac:dyDescent="0.25">
      <c r="A470" s="40">
        <v>618</v>
      </c>
      <c r="B470" s="40" t="s">
        <v>1633</v>
      </c>
      <c r="C470" s="40" t="s">
        <v>1275</v>
      </c>
    </row>
    <row r="471" spans="1:3" x14ac:dyDescent="0.25">
      <c r="A471" s="40">
        <v>619</v>
      </c>
      <c r="B471" s="40" t="s">
        <v>1634</v>
      </c>
      <c r="C471" s="40" t="s">
        <v>1277</v>
      </c>
    </row>
    <row r="472" spans="1:3" x14ac:dyDescent="0.25">
      <c r="A472" s="40">
        <v>620</v>
      </c>
      <c r="B472" s="40" t="s">
        <v>1635</v>
      </c>
      <c r="C472" s="40" t="s">
        <v>1275</v>
      </c>
    </row>
    <row r="473" spans="1:3" x14ac:dyDescent="0.25">
      <c r="A473" s="40">
        <v>621</v>
      </c>
      <c r="B473" s="40" t="s">
        <v>2267</v>
      </c>
      <c r="C473" s="40" t="s">
        <v>1275</v>
      </c>
    </row>
    <row r="474" spans="1:3" x14ac:dyDescent="0.25">
      <c r="A474" s="40">
        <v>622</v>
      </c>
      <c r="B474" s="40" t="s">
        <v>1636</v>
      </c>
      <c r="C474" s="40" t="s">
        <v>1275</v>
      </c>
    </row>
    <row r="475" spans="1:3" x14ac:dyDescent="0.25">
      <c r="A475" s="40">
        <v>623</v>
      </c>
      <c r="B475" s="40" t="s">
        <v>1637</v>
      </c>
      <c r="C475" s="40" t="s">
        <v>1275</v>
      </c>
    </row>
    <row r="476" spans="1:3" x14ac:dyDescent="0.25">
      <c r="A476" s="40">
        <v>624</v>
      </c>
      <c r="B476" s="40" t="s">
        <v>2291</v>
      </c>
      <c r="C476" s="40" t="s">
        <v>1275</v>
      </c>
    </row>
    <row r="477" spans="1:3" x14ac:dyDescent="0.25">
      <c r="A477" s="40">
        <v>625</v>
      </c>
      <c r="B477" s="40" t="s">
        <v>2292</v>
      </c>
      <c r="C477" s="40" t="s">
        <v>1275</v>
      </c>
    </row>
    <row r="478" spans="1:3" x14ac:dyDescent="0.25">
      <c r="A478" s="40">
        <v>626</v>
      </c>
      <c r="B478" s="40" t="s">
        <v>1638</v>
      </c>
      <c r="C478" s="40" t="s">
        <v>1275</v>
      </c>
    </row>
    <row r="479" spans="1:3" x14ac:dyDescent="0.25">
      <c r="A479" s="40">
        <v>627</v>
      </c>
      <c r="B479" s="40" t="s">
        <v>1639</v>
      </c>
      <c r="C479" s="40" t="s">
        <v>1275</v>
      </c>
    </row>
    <row r="480" spans="1:3" x14ac:dyDescent="0.25">
      <c r="A480" s="40">
        <v>628</v>
      </c>
      <c r="B480" s="40" t="s">
        <v>1640</v>
      </c>
      <c r="C480" s="40" t="s">
        <v>1275</v>
      </c>
    </row>
    <row r="481" spans="1:3" x14ac:dyDescent="0.25">
      <c r="A481" s="40">
        <v>629</v>
      </c>
      <c r="B481" s="40" t="s">
        <v>1641</v>
      </c>
      <c r="C481" s="40" t="s">
        <v>1275</v>
      </c>
    </row>
    <row r="482" spans="1:3" x14ac:dyDescent="0.25">
      <c r="A482" s="40">
        <v>630</v>
      </c>
      <c r="B482" s="40" t="s">
        <v>1642</v>
      </c>
      <c r="C482" s="40" t="s">
        <v>1276</v>
      </c>
    </row>
    <row r="483" spans="1:3" x14ac:dyDescent="0.25">
      <c r="A483" s="40">
        <v>631</v>
      </c>
      <c r="B483" s="40" t="s">
        <v>1643</v>
      </c>
      <c r="C483" s="40" t="s">
        <v>1276</v>
      </c>
    </row>
    <row r="484" spans="1:3" x14ac:dyDescent="0.25">
      <c r="A484" s="40">
        <v>632</v>
      </c>
      <c r="B484" s="40" t="s">
        <v>1644</v>
      </c>
      <c r="C484" s="40" t="s">
        <v>1278</v>
      </c>
    </row>
    <row r="485" spans="1:3" x14ac:dyDescent="0.25">
      <c r="A485" s="40">
        <v>633</v>
      </c>
      <c r="B485" s="40" t="s">
        <v>1645</v>
      </c>
      <c r="C485" s="40" t="s">
        <v>1278</v>
      </c>
    </row>
    <row r="486" spans="1:3" x14ac:dyDescent="0.25">
      <c r="A486" s="40">
        <v>634</v>
      </c>
      <c r="B486" s="40" t="s">
        <v>1646</v>
      </c>
      <c r="C486" s="40" t="s">
        <v>1276</v>
      </c>
    </row>
    <row r="487" spans="1:3" x14ac:dyDescent="0.25">
      <c r="A487" s="40">
        <v>635</v>
      </c>
      <c r="B487" s="40" t="s">
        <v>1647</v>
      </c>
      <c r="C487" s="40" t="s">
        <v>1278</v>
      </c>
    </row>
    <row r="488" spans="1:3" x14ac:dyDescent="0.25">
      <c r="A488" s="40">
        <v>636</v>
      </c>
      <c r="B488" s="40" t="s">
        <v>2290</v>
      </c>
      <c r="C488" s="40" t="s">
        <v>1278</v>
      </c>
    </row>
    <row r="489" spans="1:3" x14ac:dyDescent="0.25">
      <c r="A489" s="40">
        <v>637</v>
      </c>
      <c r="B489" s="40" t="s">
        <v>1648</v>
      </c>
      <c r="C489" s="40" t="s">
        <v>1278</v>
      </c>
    </row>
    <row r="490" spans="1:3" x14ac:dyDescent="0.25">
      <c r="A490" s="40">
        <v>638</v>
      </c>
      <c r="B490" s="40" t="s">
        <v>2375</v>
      </c>
      <c r="C490" s="40" t="s">
        <v>1278</v>
      </c>
    </row>
    <row r="491" spans="1:3" x14ac:dyDescent="0.25">
      <c r="A491" s="40">
        <v>639</v>
      </c>
      <c r="B491" s="40" t="s">
        <v>1649</v>
      </c>
      <c r="C491" s="40" t="s">
        <v>1275</v>
      </c>
    </row>
    <row r="492" spans="1:3" x14ac:dyDescent="0.25">
      <c r="A492" s="40">
        <v>640</v>
      </c>
      <c r="B492" s="40" t="s">
        <v>1650</v>
      </c>
      <c r="C492" s="40" t="s">
        <v>1275</v>
      </c>
    </row>
    <row r="493" spans="1:3" x14ac:dyDescent="0.25">
      <c r="A493" s="40">
        <v>641</v>
      </c>
      <c r="B493" s="40" t="s">
        <v>1651</v>
      </c>
      <c r="C493" s="40" t="s">
        <v>1275</v>
      </c>
    </row>
    <row r="494" spans="1:3" x14ac:dyDescent="0.25">
      <c r="A494" s="40">
        <v>642</v>
      </c>
      <c r="B494" s="40" t="s">
        <v>1652</v>
      </c>
      <c r="C494" s="40" t="s">
        <v>1275</v>
      </c>
    </row>
    <row r="495" spans="1:3" x14ac:dyDescent="0.25">
      <c r="A495" s="40">
        <v>643</v>
      </c>
      <c r="B495" s="40" t="s">
        <v>1653</v>
      </c>
      <c r="C495" s="40" t="s">
        <v>1278</v>
      </c>
    </row>
    <row r="496" spans="1:3" x14ac:dyDescent="0.25">
      <c r="A496" s="40">
        <v>644</v>
      </c>
      <c r="B496" s="40" t="s">
        <v>2400</v>
      </c>
      <c r="C496" s="40" t="s">
        <v>1278</v>
      </c>
    </row>
    <row r="497" spans="1:3" x14ac:dyDescent="0.25">
      <c r="A497" s="40">
        <v>645</v>
      </c>
      <c r="B497" s="40" t="s">
        <v>1654</v>
      </c>
      <c r="C497" s="40" t="s">
        <v>1278</v>
      </c>
    </row>
    <row r="498" spans="1:3" x14ac:dyDescent="0.25">
      <c r="A498" s="40">
        <v>646</v>
      </c>
      <c r="B498" s="40" t="s">
        <v>1655</v>
      </c>
      <c r="C498" s="40" t="s">
        <v>1278</v>
      </c>
    </row>
    <row r="499" spans="1:3" x14ac:dyDescent="0.25">
      <c r="A499" s="40">
        <v>647</v>
      </c>
      <c r="B499" s="40" t="s">
        <v>1656</v>
      </c>
      <c r="C499" s="40" t="s">
        <v>1278</v>
      </c>
    </row>
    <row r="500" spans="1:3" x14ac:dyDescent="0.25">
      <c r="A500" s="40">
        <v>648</v>
      </c>
      <c r="B500" s="40" t="s">
        <v>1657</v>
      </c>
      <c r="C500" s="40" t="s">
        <v>1275</v>
      </c>
    </row>
    <row r="501" spans="1:3" x14ac:dyDescent="0.25">
      <c r="A501" s="40">
        <v>649</v>
      </c>
      <c r="B501" s="40" t="s">
        <v>1658</v>
      </c>
      <c r="C501" s="40" t="s">
        <v>1278</v>
      </c>
    </row>
    <row r="502" spans="1:3" x14ac:dyDescent="0.25">
      <c r="A502" s="40">
        <v>650</v>
      </c>
      <c r="B502" s="40" t="s">
        <v>2383</v>
      </c>
      <c r="C502" s="40" t="s">
        <v>1278</v>
      </c>
    </row>
    <row r="503" spans="1:3" x14ac:dyDescent="0.25">
      <c r="A503" s="40">
        <v>651</v>
      </c>
      <c r="B503" s="40" t="s">
        <v>2284</v>
      </c>
      <c r="C503" s="40" t="s">
        <v>1276</v>
      </c>
    </row>
    <row r="504" spans="1:3" x14ac:dyDescent="0.25">
      <c r="A504" s="40">
        <v>653</v>
      </c>
      <c r="B504" s="40" t="s">
        <v>2289</v>
      </c>
      <c r="C504" s="40" t="s">
        <v>1278</v>
      </c>
    </row>
    <row r="505" spans="1:3" x14ac:dyDescent="0.25">
      <c r="A505" s="40">
        <v>654</v>
      </c>
      <c r="B505" s="40" t="s">
        <v>2406</v>
      </c>
      <c r="C505" s="40" t="s">
        <v>1278</v>
      </c>
    </row>
    <row r="506" spans="1:3" x14ac:dyDescent="0.25">
      <c r="A506" s="40">
        <v>655</v>
      </c>
      <c r="B506" s="40" t="s">
        <v>1991</v>
      </c>
      <c r="C506" s="40" t="s">
        <v>1275</v>
      </c>
    </row>
    <row r="507" spans="1:3" x14ac:dyDescent="0.25">
      <c r="A507" s="40">
        <v>658</v>
      </c>
      <c r="B507" s="40" t="s">
        <v>2288</v>
      </c>
      <c r="C507" s="40" t="s">
        <v>1275</v>
      </c>
    </row>
    <row r="508" spans="1:3" x14ac:dyDescent="0.25">
      <c r="A508" s="40">
        <v>659</v>
      </c>
      <c r="B508" s="40" t="s">
        <v>1983</v>
      </c>
      <c r="C508" s="40" t="s">
        <v>1275</v>
      </c>
    </row>
    <row r="509" spans="1:3" x14ac:dyDescent="0.25">
      <c r="A509" s="40">
        <v>660</v>
      </c>
      <c r="B509" s="40" t="s">
        <v>2257</v>
      </c>
      <c r="C509" s="40" t="s">
        <v>1276</v>
      </c>
    </row>
    <row r="510" spans="1:3" x14ac:dyDescent="0.25">
      <c r="A510" s="40">
        <v>660</v>
      </c>
      <c r="B510" s="40" t="s">
        <v>2197</v>
      </c>
      <c r="C510" s="40" t="s">
        <v>1276</v>
      </c>
    </row>
    <row r="511" spans="1:3" x14ac:dyDescent="0.25">
      <c r="A511" s="40">
        <v>661</v>
      </c>
      <c r="B511" s="40" t="s">
        <v>1370</v>
      </c>
      <c r="C511" s="40" t="s">
        <v>1276</v>
      </c>
    </row>
    <row r="512" spans="1:3" x14ac:dyDescent="0.25">
      <c r="A512" s="40">
        <v>662</v>
      </c>
      <c r="B512" s="40" t="s">
        <v>2398</v>
      </c>
      <c r="C512" s="40" t="s">
        <v>1278</v>
      </c>
    </row>
    <row r="513" spans="1:3" x14ac:dyDescent="0.25">
      <c r="A513" s="40">
        <v>664</v>
      </c>
      <c r="B513" s="40" t="s">
        <v>2352</v>
      </c>
      <c r="C513" s="40" t="s">
        <v>1278</v>
      </c>
    </row>
    <row r="514" spans="1:3" x14ac:dyDescent="0.25">
      <c r="A514" s="40">
        <v>665</v>
      </c>
      <c r="B514" s="40" t="s">
        <v>2386</v>
      </c>
      <c r="C514" s="40" t="s">
        <v>1278</v>
      </c>
    </row>
    <row r="515" spans="1:3" x14ac:dyDescent="0.25">
      <c r="A515" s="40">
        <v>666</v>
      </c>
      <c r="B515" s="40" t="s">
        <v>2360</v>
      </c>
      <c r="C515" s="40" t="s">
        <v>1278</v>
      </c>
    </row>
    <row r="516" spans="1:3" x14ac:dyDescent="0.25">
      <c r="A516" s="40">
        <v>667</v>
      </c>
      <c r="B516" s="40" t="s">
        <v>2399</v>
      </c>
      <c r="C516" s="40" t="s">
        <v>1278</v>
      </c>
    </row>
    <row r="517" spans="1:3" x14ac:dyDescent="0.25">
      <c r="A517" s="40">
        <v>668</v>
      </c>
      <c r="B517" s="40" t="s">
        <v>2303</v>
      </c>
      <c r="C517" s="40" t="s">
        <v>1278</v>
      </c>
    </row>
    <row r="518" spans="1:3" x14ac:dyDescent="0.25">
      <c r="A518" s="40">
        <v>669</v>
      </c>
      <c r="B518" s="40" t="s">
        <v>2266</v>
      </c>
      <c r="C518" s="40" t="s">
        <v>1275</v>
      </c>
    </row>
    <row r="519" spans="1:3" x14ac:dyDescent="0.25">
      <c r="A519" s="40">
        <v>670</v>
      </c>
      <c r="B519" s="40" t="s">
        <v>2287</v>
      </c>
      <c r="C519" s="40" t="s">
        <v>1275</v>
      </c>
    </row>
    <row r="520" spans="1:3" x14ac:dyDescent="0.25">
      <c r="A520" s="40">
        <v>671</v>
      </c>
      <c r="B520" s="40" t="s">
        <v>2266</v>
      </c>
      <c r="C520" s="40" t="s">
        <v>1275</v>
      </c>
    </row>
    <row r="521" spans="1:3" x14ac:dyDescent="0.25">
      <c r="A521" s="40">
        <v>672</v>
      </c>
      <c r="B521" s="40" t="s">
        <v>2338</v>
      </c>
      <c r="C521" s="40" t="s">
        <v>1275</v>
      </c>
    </row>
    <row r="522" spans="1:3" x14ac:dyDescent="0.25">
      <c r="A522" s="40">
        <v>673</v>
      </c>
      <c r="B522" s="40" t="s">
        <v>2285</v>
      </c>
      <c r="C522" s="40" t="s">
        <v>1276</v>
      </c>
    </row>
    <row r="523" spans="1:3" x14ac:dyDescent="0.25">
      <c r="A523" s="40">
        <v>676</v>
      </c>
      <c r="B523" s="40" t="s">
        <v>2355</v>
      </c>
      <c r="C523" s="40" t="s">
        <v>1275</v>
      </c>
    </row>
    <row r="524" spans="1:3" x14ac:dyDescent="0.25">
      <c r="A524" s="40">
        <v>677</v>
      </c>
      <c r="B524" s="40" t="s">
        <v>1982</v>
      </c>
      <c r="C524" s="40" t="s">
        <v>1277</v>
      </c>
    </row>
    <row r="525" spans="1:3" x14ac:dyDescent="0.25">
      <c r="A525" s="40">
        <v>678</v>
      </c>
      <c r="B525" s="40" t="s">
        <v>2413</v>
      </c>
      <c r="C525" s="40" t="s">
        <v>1275</v>
      </c>
    </row>
    <row r="526" spans="1:3" x14ac:dyDescent="0.25">
      <c r="A526" s="40">
        <v>679</v>
      </c>
      <c r="B526" s="40" t="s">
        <v>1989</v>
      </c>
      <c r="C526" s="40" t="s">
        <v>1278</v>
      </c>
    </row>
    <row r="527" spans="1:3" x14ac:dyDescent="0.25">
      <c r="A527" s="40">
        <v>680</v>
      </c>
      <c r="B527" s="40" t="s">
        <v>1997</v>
      </c>
      <c r="C527" s="40" t="s">
        <v>1276</v>
      </c>
    </row>
    <row r="528" spans="1:3" x14ac:dyDescent="0.25">
      <c r="A528" s="40">
        <v>681</v>
      </c>
      <c r="B528" s="40" t="s">
        <v>2013</v>
      </c>
      <c r="C528" s="40" t="s">
        <v>1276</v>
      </c>
    </row>
    <row r="529" spans="1:3" x14ac:dyDescent="0.25">
      <c r="A529" s="40">
        <v>682</v>
      </c>
      <c r="B529" s="40" t="s">
        <v>1999</v>
      </c>
      <c r="C529" s="40" t="s">
        <v>1276</v>
      </c>
    </row>
    <row r="530" spans="1:3" x14ac:dyDescent="0.25">
      <c r="A530" s="40">
        <v>683</v>
      </c>
      <c r="B530" s="40" t="s">
        <v>2286</v>
      </c>
      <c r="C530" s="40" t="s">
        <v>1278</v>
      </c>
    </row>
    <row r="531" spans="1:3" x14ac:dyDescent="0.25">
      <c r="A531" s="40">
        <v>684</v>
      </c>
      <c r="B531" s="40" t="s">
        <v>1998</v>
      </c>
      <c r="C531" s="40" t="s">
        <v>1275</v>
      </c>
    </row>
    <row r="532" spans="1:3" x14ac:dyDescent="0.25">
      <c r="A532" s="40">
        <v>685</v>
      </c>
      <c r="B532" s="40" t="s">
        <v>2265</v>
      </c>
      <c r="C532" s="40" t="s">
        <v>1275</v>
      </c>
    </row>
    <row r="533" spans="1:3" x14ac:dyDescent="0.25">
      <c r="A533" s="40">
        <v>686</v>
      </c>
      <c r="B533" s="40" t="s">
        <v>2324</v>
      </c>
      <c r="C533" s="40" t="s">
        <v>1275</v>
      </c>
    </row>
    <row r="534" spans="1:3" x14ac:dyDescent="0.25">
      <c r="A534" s="40">
        <v>687</v>
      </c>
      <c r="B534" s="40" t="s">
        <v>2001</v>
      </c>
      <c r="C534" s="40" t="s">
        <v>1278</v>
      </c>
    </row>
    <row r="535" spans="1:3" x14ac:dyDescent="0.25">
      <c r="A535" s="40">
        <v>688</v>
      </c>
      <c r="B535" s="40" t="s">
        <v>2011</v>
      </c>
      <c r="C535" s="40" t="s">
        <v>1275</v>
      </c>
    </row>
    <row r="536" spans="1:3" x14ac:dyDescent="0.25">
      <c r="A536" s="40">
        <v>689</v>
      </c>
      <c r="B536" s="40" t="s">
        <v>1996</v>
      </c>
      <c r="C536" s="40" t="s">
        <v>1278</v>
      </c>
    </row>
    <row r="537" spans="1:3" x14ac:dyDescent="0.25">
      <c r="A537" s="40">
        <v>690</v>
      </c>
      <c r="B537" s="40" t="s">
        <v>1995</v>
      </c>
      <c r="C537" s="40" t="s">
        <v>1275</v>
      </c>
    </row>
    <row r="538" spans="1:3" x14ac:dyDescent="0.25">
      <c r="A538" s="40">
        <v>691</v>
      </c>
      <c r="B538" s="40" t="s">
        <v>2000</v>
      </c>
      <c r="C538" s="40" t="s">
        <v>1278</v>
      </c>
    </row>
    <row r="539" spans="1:3" x14ac:dyDescent="0.25">
      <c r="A539" s="40">
        <v>693</v>
      </c>
      <c r="B539" s="40" t="s">
        <v>2015</v>
      </c>
      <c r="C539" s="40" t="s">
        <v>1276</v>
      </c>
    </row>
    <row r="540" spans="1:3" x14ac:dyDescent="0.25">
      <c r="A540" s="40">
        <v>694</v>
      </c>
      <c r="B540" s="40" t="s">
        <v>2002</v>
      </c>
      <c r="C540" s="40" t="s">
        <v>1275</v>
      </c>
    </row>
    <row r="541" spans="1:3" x14ac:dyDescent="0.25">
      <c r="A541" s="40">
        <v>695</v>
      </c>
      <c r="B541" s="40" t="s">
        <v>2007</v>
      </c>
      <c r="C541" s="40" t="s">
        <v>1275</v>
      </c>
    </row>
    <row r="542" spans="1:3" x14ac:dyDescent="0.25">
      <c r="A542" s="40">
        <v>696</v>
      </c>
      <c r="B542" s="40" t="s">
        <v>2014</v>
      </c>
      <c r="C542" s="40" t="s">
        <v>1275</v>
      </c>
    </row>
    <row r="543" spans="1:3" x14ac:dyDescent="0.25">
      <c r="A543" s="40">
        <v>697</v>
      </c>
      <c r="B543" s="40" t="s">
        <v>2006</v>
      </c>
      <c r="C543" s="40" t="s">
        <v>1275</v>
      </c>
    </row>
    <row r="544" spans="1:3" x14ac:dyDescent="0.25">
      <c r="A544" s="40">
        <v>698</v>
      </c>
      <c r="B544" s="40" t="s">
        <v>2004</v>
      </c>
      <c r="C544" s="40" t="s">
        <v>1275</v>
      </c>
    </row>
    <row r="545" spans="1:3" x14ac:dyDescent="0.25">
      <c r="A545" s="40">
        <v>699</v>
      </c>
      <c r="B545" s="40" t="s">
        <v>2354</v>
      </c>
      <c r="C545" s="40" t="s">
        <v>1277</v>
      </c>
    </row>
    <row r="546" spans="1:3" x14ac:dyDescent="0.25">
      <c r="A546" s="40">
        <v>701</v>
      </c>
      <c r="B546" s="40" t="s">
        <v>2005</v>
      </c>
      <c r="C546" s="40" t="s">
        <v>1275</v>
      </c>
    </row>
    <row r="547" spans="1:3" x14ac:dyDescent="0.25">
      <c r="A547" s="40">
        <v>703</v>
      </c>
      <c r="B547" s="40" t="s">
        <v>1659</v>
      </c>
      <c r="C547" s="40" t="s">
        <v>1278</v>
      </c>
    </row>
    <row r="548" spans="1:3" x14ac:dyDescent="0.25">
      <c r="A548" s="40">
        <v>705</v>
      </c>
      <c r="B548" s="40" t="s">
        <v>1660</v>
      </c>
      <c r="C548" s="40" t="s">
        <v>1278</v>
      </c>
    </row>
    <row r="549" spans="1:3" x14ac:dyDescent="0.25">
      <c r="A549" s="40">
        <v>706</v>
      </c>
      <c r="B549" s="40" t="s">
        <v>2372</v>
      </c>
      <c r="C549" s="40" t="s">
        <v>1275</v>
      </c>
    </row>
    <row r="550" spans="1:3" x14ac:dyDescent="0.25">
      <c r="A550" s="40">
        <v>707</v>
      </c>
      <c r="B550" s="40" t="s">
        <v>1661</v>
      </c>
      <c r="C550" s="40" t="s">
        <v>1275</v>
      </c>
    </row>
    <row r="551" spans="1:3" x14ac:dyDescent="0.25">
      <c r="A551" s="40">
        <v>708</v>
      </c>
      <c r="B551" s="40" t="s">
        <v>1662</v>
      </c>
      <c r="C551" s="40" t="s">
        <v>1275</v>
      </c>
    </row>
    <row r="552" spans="1:3" x14ac:dyDescent="0.25">
      <c r="A552" s="40">
        <v>709</v>
      </c>
      <c r="B552" s="40" t="s">
        <v>1663</v>
      </c>
      <c r="C552" s="40" t="s">
        <v>1275</v>
      </c>
    </row>
    <row r="553" spans="1:3" x14ac:dyDescent="0.25">
      <c r="A553" s="40">
        <v>710</v>
      </c>
      <c r="B553" s="40" t="s">
        <v>1664</v>
      </c>
      <c r="C553" s="40" t="s">
        <v>1275</v>
      </c>
    </row>
    <row r="554" spans="1:3" x14ac:dyDescent="0.25">
      <c r="A554" s="40">
        <v>712</v>
      </c>
      <c r="B554" s="40" t="s">
        <v>1665</v>
      </c>
      <c r="C554" s="40" t="s">
        <v>1278</v>
      </c>
    </row>
    <row r="555" spans="1:3" x14ac:dyDescent="0.25">
      <c r="A555" s="40">
        <v>713</v>
      </c>
      <c r="B555" s="40" t="s">
        <v>1666</v>
      </c>
      <c r="C555" s="40" t="s">
        <v>1275</v>
      </c>
    </row>
    <row r="556" spans="1:3" x14ac:dyDescent="0.25">
      <c r="A556" s="40">
        <v>714</v>
      </c>
      <c r="B556" s="40" t="s">
        <v>1667</v>
      </c>
      <c r="C556" s="40" t="s">
        <v>1275</v>
      </c>
    </row>
    <row r="557" spans="1:3" x14ac:dyDescent="0.25">
      <c r="A557" s="40">
        <v>715</v>
      </c>
      <c r="B557" s="40" t="s">
        <v>1668</v>
      </c>
      <c r="C557" s="40" t="s">
        <v>1275</v>
      </c>
    </row>
    <row r="558" spans="1:3" x14ac:dyDescent="0.25">
      <c r="A558" s="40">
        <v>716</v>
      </c>
      <c r="B558" s="40" t="s">
        <v>1669</v>
      </c>
      <c r="C558" s="40" t="s">
        <v>1278</v>
      </c>
    </row>
    <row r="559" spans="1:3" x14ac:dyDescent="0.25">
      <c r="A559" s="40">
        <v>717</v>
      </c>
      <c r="B559" s="40" t="s">
        <v>1670</v>
      </c>
      <c r="C559" s="40" t="s">
        <v>1275</v>
      </c>
    </row>
    <row r="560" spans="1:3" x14ac:dyDescent="0.25">
      <c r="A560" s="40">
        <v>718</v>
      </c>
      <c r="B560" s="40" t="s">
        <v>1671</v>
      </c>
      <c r="C560" s="40" t="s">
        <v>1275</v>
      </c>
    </row>
    <row r="561" spans="1:3" x14ac:dyDescent="0.25">
      <c r="A561" s="40">
        <v>719</v>
      </c>
      <c r="B561" s="40" t="s">
        <v>1672</v>
      </c>
      <c r="C561" s="40" t="s">
        <v>1275</v>
      </c>
    </row>
    <row r="562" spans="1:3" x14ac:dyDescent="0.25">
      <c r="A562" s="40">
        <v>720</v>
      </c>
      <c r="B562" s="40" t="s">
        <v>1673</v>
      </c>
      <c r="C562" s="40" t="s">
        <v>1278</v>
      </c>
    </row>
    <row r="563" spans="1:3" x14ac:dyDescent="0.25">
      <c r="A563" s="40">
        <v>721</v>
      </c>
      <c r="B563" s="40" t="s">
        <v>1674</v>
      </c>
      <c r="C563" s="40" t="s">
        <v>1275</v>
      </c>
    </row>
    <row r="564" spans="1:3" x14ac:dyDescent="0.25">
      <c r="A564" s="40">
        <v>722</v>
      </c>
      <c r="B564" s="40" t="s">
        <v>1675</v>
      </c>
      <c r="C564" s="40" t="s">
        <v>1275</v>
      </c>
    </row>
    <row r="565" spans="1:3" x14ac:dyDescent="0.25">
      <c r="A565" s="40">
        <v>723</v>
      </c>
      <c r="B565" s="40" t="s">
        <v>1676</v>
      </c>
      <c r="C565" s="40" t="s">
        <v>1275</v>
      </c>
    </row>
    <row r="566" spans="1:3" x14ac:dyDescent="0.25">
      <c r="A566" s="40">
        <v>724</v>
      </c>
      <c r="B566" s="40" t="s">
        <v>1677</v>
      </c>
      <c r="C566" s="40" t="s">
        <v>1275</v>
      </c>
    </row>
    <row r="567" spans="1:3" x14ac:dyDescent="0.25">
      <c r="A567" s="40">
        <v>725</v>
      </c>
      <c r="B567" s="40" t="s">
        <v>1678</v>
      </c>
      <c r="C567" s="40" t="s">
        <v>1275</v>
      </c>
    </row>
    <row r="568" spans="1:3" x14ac:dyDescent="0.25">
      <c r="A568" s="40">
        <v>726</v>
      </c>
      <c r="B568" s="40" t="s">
        <v>1679</v>
      </c>
      <c r="C568" s="40" t="s">
        <v>1275</v>
      </c>
    </row>
    <row r="569" spans="1:3" x14ac:dyDescent="0.25">
      <c r="A569" s="40">
        <v>727</v>
      </c>
      <c r="B569" s="40" t="s">
        <v>1680</v>
      </c>
      <c r="C569" s="40" t="s">
        <v>1278</v>
      </c>
    </row>
    <row r="570" spans="1:3" x14ac:dyDescent="0.25">
      <c r="A570" s="40">
        <v>728</v>
      </c>
      <c r="B570" s="40" t="s">
        <v>1681</v>
      </c>
      <c r="C570" s="40" t="s">
        <v>1278</v>
      </c>
    </row>
    <row r="571" spans="1:3" x14ac:dyDescent="0.25">
      <c r="A571" s="40">
        <v>729</v>
      </c>
      <c r="B571" s="40" t="s">
        <v>1682</v>
      </c>
      <c r="C571" s="40" t="s">
        <v>1278</v>
      </c>
    </row>
    <row r="572" spans="1:3" x14ac:dyDescent="0.25">
      <c r="A572" s="40">
        <v>730</v>
      </c>
      <c r="B572" s="40" t="s">
        <v>1683</v>
      </c>
      <c r="C572" s="40" t="s">
        <v>1277</v>
      </c>
    </row>
    <row r="573" spans="1:3" x14ac:dyDescent="0.25">
      <c r="A573" s="40">
        <v>731</v>
      </c>
      <c r="B573" s="40" t="s">
        <v>1684</v>
      </c>
      <c r="C573" s="40" t="s">
        <v>1278</v>
      </c>
    </row>
    <row r="574" spans="1:3" x14ac:dyDescent="0.25">
      <c r="A574" s="40">
        <v>732</v>
      </c>
      <c r="B574" s="40" t="s">
        <v>1685</v>
      </c>
      <c r="C574" s="40" t="s">
        <v>1278</v>
      </c>
    </row>
    <row r="575" spans="1:3" x14ac:dyDescent="0.25">
      <c r="A575" s="40">
        <v>733</v>
      </c>
      <c r="B575" s="40" t="s">
        <v>1686</v>
      </c>
      <c r="C575" s="40" t="s">
        <v>1277</v>
      </c>
    </row>
    <row r="576" spans="1:3" x14ac:dyDescent="0.25">
      <c r="A576" s="40">
        <v>734</v>
      </c>
      <c r="B576" s="40" t="s">
        <v>1687</v>
      </c>
      <c r="C576" s="40" t="s">
        <v>1275</v>
      </c>
    </row>
    <row r="577" spans="1:3" x14ac:dyDescent="0.25">
      <c r="A577" s="40">
        <v>735</v>
      </c>
      <c r="B577" s="40" t="s">
        <v>1688</v>
      </c>
      <c r="C577" s="40" t="s">
        <v>1275</v>
      </c>
    </row>
    <row r="578" spans="1:3" x14ac:dyDescent="0.25">
      <c r="A578" s="40">
        <v>736</v>
      </c>
      <c r="B578" s="40" t="s">
        <v>1689</v>
      </c>
      <c r="C578" s="40" t="s">
        <v>1278</v>
      </c>
    </row>
    <row r="579" spans="1:3" x14ac:dyDescent="0.25">
      <c r="A579" s="40">
        <v>737</v>
      </c>
      <c r="B579" s="40" t="s">
        <v>1690</v>
      </c>
      <c r="C579" s="40" t="s">
        <v>1278</v>
      </c>
    </row>
    <row r="580" spans="1:3" x14ac:dyDescent="0.25">
      <c r="A580" s="40">
        <v>738</v>
      </c>
      <c r="B580" s="40" t="s">
        <v>1691</v>
      </c>
      <c r="C580" s="40" t="s">
        <v>1275</v>
      </c>
    </row>
    <row r="581" spans="1:3" x14ac:dyDescent="0.25">
      <c r="A581" s="40">
        <v>739</v>
      </c>
      <c r="B581" s="40" t="s">
        <v>1692</v>
      </c>
      <c r="C581" s="40" t="s">
        <v>1275</v>
      </c>
    </row>
    <row r="582" spans="1:3" x14ac:dyDescent="0.25">
      <c r="A582" s="40">
        <v>740</v>
      </c>
      <c r="B582" s="40" t="s">
        <v>1693</v>
      </c>
      <c r="C582" s="40" t="s">
        <v>1278</v>
      </c>
    </row>
    <row r="583" spans="1:3" x14ac:dyDescent="0.25">
      <c r="A583" s="40">
        <v>741</v>
      </c>
      <c r="B583" s="40" t="s">
        <v>2264</v>
      </c>
      <c r="C583" s="40" t="s">
        <v>1278</v>
      </c>
    </row>
    <row r="584" spans="1:3" x14ac:dyDescent="0.25">
      <c r="A584" s="40">
        <v>742</v>
      </c>
      <c r="B584" s="40" t="s">
        <v>1694</v>
      </c>
      <c r="C584" s="40" t="s">
        <v>1276</v>
      </c>
    </row>
    <row r="585" spans="1:3" x14ac:dyDescent="0.25">
      <c r="A585" s="40">
        <v>743</v>
      </c>
      <c r="B585" s="40" t="s">
        <v>1695</v>
      </c>
      <c r="C585" s="40" t="s">
        <v>1275</v>
      </c>
    </row>
    <row r="586" spans="1:3" x14ac:dyDescent="0.25">
      <c r="A586" s="40">
        <v>744</v>
      </c>
      <c r="B586" s="40" t="s">
        <v>1696</v>
      </c>
      <c r="C586" s="40" t="s">
        <v>1275</v>
      </c>
    </row>
    <row r="587" spans="1:3" x14ac:dyDescent="0.25">
      <c r="A587" s="40">
        <v>745</v>
      </c>
      <c r="B587" s="40" t="s">
        <v>1697</v>
      </c>
      <c r="C587" s="40" t="s">
        <v>1275</v>
      </c>
    </row>
    <row r="588" spans="1:3" x14ac:dyDescent="0.25">
      <c r="A588" s="40">
        <v>746</v>
      </c>
      <c r="B588" s="40" t="s">
        <v>1698</v>
      </c>
      <c r="C588" s="40" t="s">
        <v>1278</v>
      </c>
    </row>
    <row r="589" spans="1:3" x14ac:dyDescent="0.25">
      <c r="A589" s="40">
        <v>747</v>
      </c>
      <c r="B589" s="40" t="s">
        <v>1699</v>
      </c>
      <c r="C589" s="40" t="s">
        <v>1278</v>
      </c>
    </row>
    <row r="590" spans="1:3" x14ac:dyDescent="0.25">
      <c r="A590" s="40">
        <v>748</v>
      </c>
      <c r="B590" s="40" t="s">
        <v>2380</v>
      </c>
      <c r="C590" s="40" t="s">
        <v>1278</v>
      </c>
    </row>
    <row r="591" spans="1:3" x14ac:dyDescent="0.25">
      <c r="A591" s="40">
        <v>749</v>
      </c>
      <c r="B591" s="40" t="s">
        <v>1700</v>
      </c>
      <c r="C591" s="40" t="s">
        <v>1278</v>
      </c>
    </row>
    <row r="592" spans="1:3" x14ac:dyDescent="0.25">
      <c r="A592" s="40">
        <v>750</v>
      </c>
      <c r="B592" s="40" t="s">
        <v>1701</v>
      </c>
      <c r="C592" s="40" t="s">
        <v>1277</v>
      </c>
    </row>
    <row r="593" spans="1:3" x14ac:dyDescent="0.25">
      <c r="A593" s="40">
        <v>751</v>
      </c>
      <c r="B593" s="40" t="s">
        <v>2263</v>
      </c>
      <c r="C593" s="40" t="s">
        <v>1277</v>
      </c>
    </row>
    <row r="594" spans="1:3" x14ac:dyDescent="0.25">
      <c r="A594" s="40">
        <v>752</v>
      </c>
      <c r="B594" s="40" t="s">
        <v>1702</v>
      </c>
      <c r="C594" s="40" t="s">
        <v>1278</v>
      </c>
    </row>
    <row r="595" spans="1:3" x14ac:dyDescent="0.25">
      <c r="A595" s="40">
        <v>753</v>
      </c>
      <c r="B595" s="40" t="s">
        <v>1703</v>
      </c>
      <c r="C595" s="40" t="s">
        <v>1275</v>
      </c>
    </row>
    <row r="596" spans="1:3" x14ac:dyDescent="0.25">
      <c r="A596" s="40">
        <v>754</v>
      </c>
      <c r="B596" s="40" t="s">
        <v>1704</v>
      </c>
      <c r="C596" s="40" t="s">
        <v>1278</v>
      </c>
    </row>
    <row r="597" spans="1:3" x14ac:dyDescent="0.25">
      <c r="A597" s="40">
        <v>755</v>
      </c>
      <c r="B597" s="40" t="s">
        <v>1705</v>
      </c>
      <c r="C597" s="40" t="s">
        <v>1275</v>
      </c>
    </row>
    <row r="598" spans="1:3" x14ac:dyDescent="0.25">
      <c r="A598" s="40">
        <v>756</v>
      </c>
      <c r="B598" s="40" t="s">
        <v>1706</v>
      </c>
      <c r="C598" s="40" t="s">
        <v>1278</v>
      </c>
    </row>
    <row r="599" spans="1:3" x14ac:dyDescent="0.25">
      <c r="A599" s="40">
        <v>757</v>
      </c>
      <c r="B599" s="40" t="s">
        <v>1707</v>
      </c>
      <c r="C599" s="40" t="s">
        <v>1278</v>
      </c>
    </row>
    <row r="600" spans="1:3" x14ac:dyDescent="0.25">
      <c r="A600" s="40">
        <v>758</v>
      </c>
      <c r="B600" s="40" t="s">
        <v>2415</v>
      </c>
      <c r="C600" s="40" t="s">
        <v>1278</v>
      </c>
    </row>
    <row r="601" spans="1:3" x14ac:dyDescent="0.25">
      <c r="A601" s="40">
        <v>759</v>
      </c>
      <c r="B601" s="40" t="s">
        <v>1708</v>
      </c>
      <c r="C601" s="40" t="s">
        <v>1275</v>
      </c>
    </row>
    <row r="602" spans="1:3" x14ac:dyDescent="0.25">
      <c r="A602" s="40">
        <v>760</v>
      </c>
      <c r="B602" s="40" t="s">
        <v>1709</v>
      </c>
      <c r="C602" s="40" t="s">
        <v>1278</v>
      </c>
    </row>
    <row r="603" spans="1:3" x14ac:dyDescent="0.25">
      <c r="A603" s="40">
        <v>761</v>
      </c>
      <c r="B603" s="40" t="s">
        <v>1710</v>
      </c>
      <c r="C603" s="40" t="s">
        <v>1275</v>
      </c>
    </row>
    <row r="604" spans="1:3" x14ac:dyDescent="0.25">
      <c r="A604" s="40">
        <v>763</v>
      </c>
      <c r="B604" s="40" t="s">
        <v>1711</v>
      </c>
      <c r="C604" s="40" t="s">
        <v>1278</v>
      </c>
    </row>
    <row r="605" spans="1:3" x14ac:dyDescent="0.25">
      <c r="A605" s="40">
        <v>764</v>
      </c>
      <c r="B605" s="40" t="s">
        <v>1712</v>
      </c>
      <c r="C605" s="40" t="s">
        <v>1277</v>
      </c>
    </row>
    <row r="606" spans="1:3" x14ac:dyDescent="0.25">
      <c r="A606" s="40">
        <v>765</v>
      </c>
      <c r="B606" s="40" t="s">
        <v>1713</v>
      </c>
      <c r="C606" s="40" t="s">
        <v>1277</v>
      </c>
    </row>
    <row r="607" spans="1:3" x14ac:dyDescent="0.25">
      <c r="A607" s="40">
        <v>766</v>
      </c>
      <c r="B607" s="40" t="s">
        <v>1714</v>
      </c>
      <c r="C607" s="40" t="s">
        <v>1277</v>
      </c>
    </row>
    <row r="608" spans="1:3" x14ac:dyDescent="0.25">
      <c r="A608" s="40">
        <v>767</v>
      </c>
      <c r="B608" s="40" t="s">
        <v>2358</v>
      </c>
      <c r="C608" s="40" t="s">
        <v>1277</v>
      </c>
    </row>
    <row r="609" spans="1:3" x14ac:dyDescent="0.25">
      <c r="A609" s="40">
        <v>768</v>
      </c>
      <c r="B609" s="40" t="s">
        <v>2332</v>
      </c>
      <c r="C609" s="40" t="s">
        <v>1275</v>
      </c>
    </row>
    <row r="610" spans="1:3" x14ac:dyDescent="0.25">
      <c r="A610" s="40">
        <v>769</v>
      </c>
      <c r="B610" s="40" t="s">
        <v>2199</v>
      </c>
      <c r="C610" s="40" t="s">
        <v>1275</v>
      </c>
    </row>
    <row r="611" spans="1:3" x14ac:dyDescent="0.25">
      <c r="A611" s="40">
        <v>770</v>
      </c>
      <c r="B611" s="40" t="s">
        <v>1715</v>
      </c>
      <c r="C611" s="40" t="s">
        <v>1278</v>
      </c>
    </row>
    <row r="612" spans="1:3" x14ac:dyDescent="0.25">
      <c r="A612" s="40">
        <v>771</v>
      </c>
      <c r="B612" s="40" t="s">
        <v>1716</v>
      </c>
      <c r="C612" s="40" t="s">
        <v>1278</v>
      </c>
    </row>
    <row r="613" spans="1:3" x14ac:dyDescent="0.25">
      <c r="A613" s="40">
        <v>772</v>
      </c>
      <c r="B613" s="40" t="s">
        <v>1717</v>
      </c>
      <c r="C613" s="40" t="s">
        <v>1276</v>
      </c>
    </row>
    <row r="614" spans="1:3" x14ac:dyDescent="0.25">
      <c r="A614" s="40">
        <v>773</v>
      </c>
      <c r="B614" s="40" t="s">
        <v>1718</v>
      </c>
      <c r="C614" s="40" t="s">
        <v>1276</v>
      </c>
    </row>
    <row r="615" spans="1:3" x14ac:dyDescent="0.25">
      <c r="A615" s="40">
        <v>774</v>
      </c>
      <c r="B615" s="40" t="s">
        <v>1719</v>
      </c>
      <c r="C615" s="40" t="s">
        <v>1278</v>
      </c>
    </row>
    <row r="616" spans="1:3" x14ac:dyDescent="0.25">
      <c r="A616" s="40">
        <v>775</v>
      </c>
      <c r="B616" s="40" t="s">
        <v>2366</v>
      </c>
      <c r="C616" s="40" t="s">
        <v>1278</v>
      </c>
    </row>
    <row r="617" spans="1:3" x14ac:dyDescent="0.25">
      <c r="A617" s="40">
        <v>776</v>
      </c>
      <c r="B617" s="40" t="s">
        <v>1720</v>
      </c>
      <c r="C617" s="40" t="s">
        <v>1276</v>
      </c>
    </row>
    <row r="618" spans="1:3" x14ac:dyDescent="0.25">
      <c r="A618" s="40">
        <v>777</v>
      </c>
      <c r="B618" s="40" t="s">
        <v>1721</v>
      </c>
      <c r="C618" s="40" t="s">
        <v>1276</v>
      </c>
    </row>
    <row r="619" spans="1:3" x14ac:dyDescent="0.25">
      <c r="A619" s="40">
        <v>778</v>
      </c>
      <c r="B619" s="40" t="s">
        <v>1722</v>
      </c>
      <c r="C619" s="40" t="s">
        <v>1278</v>
      </c>
    </row>
    <row r="620" spans="1:3" x14ac:dyDescent="0.25">
      <c r="A620" s="40">
        <v>779</v>
      </c>
      <c r="B620" s="40" t="s">
        <v>1723</v>
      </c>
      <c r="C620" s="40" t="s">
        <v>1278</v>
      </c>
    </row>
    <row r="621" spans="1:3" x14ac:dyDescent="0.25">
      <c r="A621" s="40">
        <v>780</v>
      </c>
      <c r="B621" s="40" t="s">
        <v>1724</v>
      </c>
      <c r="C621" s="40" t="s">
        <v>1277</v>
      </c>
    </row>
    <row r="622" spans="1:3" x14ac:dyDescent="0.25">
      <c r="A622" s="40">
        <v>781</v>
      </c>
      <c r="B622" s="40" t="s">
        <v>1725</v>
      </c>
      <c r="C622" s="40" t="s">
        <v>1277</v>
      </c>
    </row>
    <row r="623" spans="1:3" x14ac:dyDescent="0.25">
      <c r="A623" s="40">
        <v>782</v>
      </c>
      <c r="B623" s="40" t="s">
        <v>2335</v>
      </c>
      <c r="C623" s="40" t="s">
        <v>1278</v>
      </c>
    </row>
    <row r="624" spans="1:3" x14ac:dyDescent="0.25">
      <c r="A624" s="40">
        <v>783</v>
      </c>
      <c r="B624" s="40" t="s">
        <v>1726</v>
      </c>
      <c r="C624" s="40" t="s">
        <v>1277</v>
      </c>
    </row>
    <row r="625" spans="1:3" x14ac:dyDescent="0.25">
      <c r="A625" s="40">
        <v>784</v>
      </c>
      <c r="B625" s="40" t="s">
        <v>1727</v>
      </c>
      <c r="C625" s="40" t="s">
        <v>1275</v>
      </c>
    </row>
    <row r="626" spans="1:3" x14ac:dyDescent="0.25">
      <c r="A626" s="40">
        <v>785</v>
      </c>
      <c r="B626" s="40" t="s">
        <v>2376</v>
      </c>
      <c r="C626" s="40" t="s">
        <v>1275</v>
      </c>
    </row>
    <row r="627" spans="1:3" x14ac:dyDescent="0.25">
      <c r="A627" s="40">
        <v>786</v>
      </c>
      <c r="B627" s="40" t="s">
        <v>1728</v>
      </c>
      <c r="C627" s="40" t="s">
        <v>1275</v>
      </c>
    </row>
    <row r="628" spans="1:3" x14ac:dyDescent="0.25">
      <c r="A628" s="40">
        <v>787</v>
      </c>
      <c r="B628" s="40" t="s">
        <v>1729</v>
      </c>
      <c r="C628" s="40" t="s">
        <v>1275</v>
      </c>
    </row>
    <row r="629" spans="1:3" x14ac:dyDescent="0.25">
      <c r="A629" s="40">
        <v>788</v>
      </c>
      <c r="B629" s="40" t="s">
        <v>1730</v>
      </c>
      <c r="C629" s="40" t="s">
        <v>1275</v>
      </c>
    </row>
    <row r="630" spans="1:3" x14ac:dyDescent="0.25">
      <c r="A630" s="40">
        <v>789</v>
      </c>
      <c r="B630" s="40" t="s">
        <v>2200</v>
      </c>
      <c r="C630" s="40" t="s">
        <v>1276</v>
      </c>
    </row>
    <row r="631" spans="1:3" x14ac:dyDescent="0.25">
      <c r="A631" s="40">
        <v>790</v>
      </c>
      <c r="B631" s="40" t="s">
        <v>1731</v>
      </c>
      <c r="C631" s="40" t="s">
        <v>1275</v>
      </c>
    </row>
    <row r="632" spans="1:3" x14ac:dyDescent="0.25">
      <c r="A632" s="40">
        <v>791</v>
      </c>
      <c r="B632" s="40" t="s">
        <v>1732</v>
      </c>
      <c r="C632" s="40" t="s">
        <v>1275</v>
      </c>
    </row>
    <row r="633" spans="1:3" x14ac:dyDescent="0.25">
      <c r="A633" s="40">
        <v>792</v>
      </c>
      <c r="B633" s="40" t="s">
        <v>2201</v>
      </c>
      <c r="C633" s="40" t="s">
        <v>1275</v>
      </c>
    </row>
    <row r="634" spans="1:3" x14ac:dyDescent="0.25">
      <c r="A634" s="40">
        <v>793</v>
      </c>
      <c r="B634" s="40" t="s">
        <v>2182</v>
      </c>
      <c r="C634" s="40" t="s">
        <v>1275</v>
      </c>
    </row>
    <row r="635" spans="1:3" x14ac:dyDescent="0.25">
      <c r="A635" s="40">
        <v>794</v>
      </c>
      <c r="B635" s="40" t="s">
        <v>1733</v>
      </c>
      <c r="C635" s="40" t="s">
        <v>1275</v>
      </c>
    </row>
    <row r="636" spans="1:3" x14ac:dyDescent="0.25">
      <c r="A636" s="40">
        <v>795</v>
      </c>
      <c r="B636" s="40" t="s">
        <v>1734</v>
      </c>
      <c r="C636" s="40" t="s">
        <v>1276</v>
      </c>
    </row>
    <row r="637" spans="1:3" x14ac:dyDescent="0.25">
      <c r="A637" s="40">
        <v>796</v>
      </c>
      <c r="B637" s="40" t="s">
        <v>1735</v>
      </c>
      <c r="C637" s="40" t="s">
        <v>1278</v>
      </c>
    </row>
    <row r="638" spans="1:3" s="83" customFormat="1" x14ac:dyDescent="0.25">
      <c r="A638" s="93">
        <v>797</v>
      </c>
      <c r="B638" s="93" t="s">
        <v>2492</v>
      </c>
      <c r="C638" s="93" t="s">
        <v>1275</v>
      </c>
    </row>
    <row r="639" spans="1:3" x14ac:dyDescent="0.25">
      <c r="A639" s="40">
        <v>798</v>
      </c>
      <c r="B639" s="40" t="s">
        <v>2281</v>
      </c>
      <c r="C639" s="40" t="s">
        <v>1276</v>
      </c>
    </row>
    <row r="640" spans="1:3" x14ac:dyDescent="0.25">
      <c r="A640" s="40">
        <v>799</v>
      </c>
      <c r="B640" s="40" t="s">
        <v>1736</v>
      </c>
      <c r="C640" s="40" t="s">
        <v>1278</v>
      </c>
    </row>
    <row r="641" spans="1:3" x14ac:dyDescent="0.25">
      <c r="A641" s="40">
        <v>800</v>
      </c>
      <c r="B641" s="40" t="s">
        <v>1737</v>
      </c>
      <c r="C641" s="40" t="s">
        <v>1275</v>
      </c>
    </row>
    <row r="642" spans="1:3" x14ac:dyDescent="0.25">
      <c r="A642" s="40">
        <v>801</v>
      </c>
      <c r="B642" s="40" t="s">
        <v>1738</v>
      </c>
      <c r="C642" s="40" t="s">
        <v>1275</v>
      </c>
    </row>
    <row r="643" spans="1:3" x14ac:dyDescent="0.25">
      <c r="A643" s="40">
        <v>802</v>
      </c>
      <c r="B643" s="40" t="s">
        <v>2403</v>
      </c>
      <c r="C643" s="40" t="s">
        <v>1276</v>
      </c>
    </row>
    <row r="644" spans="1:3" x14ac:dyDescent="0.25">
      <c r="A644" s="40">
        <v>803</v>
      </c>
      <c r="B644" s="40" t="s">
        <v>1739</v>
      </c>
      <c r="C644" s="40" t="s">
        <v>1276</v>
      </c>
    </row>
    <row r="645" spans="1:3" x14ac:dyDescent="0.25">
      <c r="A645" s="40">
        <v>804</v>
      </c>
      <c r="B645" s="40" t="s">
        <v>2342</v>
      </c>
      <c r="C645" s="40" t="s">
        <v>1276</v>
      </c>
    </row>
    <row r="646" spans="1:3" x14ac:dyDescent="0.25">
      <c r="A646" s="40">
        <v>805</v>
      </c>
      <c r="B646" s="40" t="s">
        <v>1740</v>
      </c>
      <c r="C646" s="40" t="s">
        <v>1278</v>
      </c>
    </row>
    <row r="647" spans="1:3" x14ac:dyDescent="0.25">
      <c r="A647" s="40">
        <v>806</v>
      </c>
      <c r="B647" s="40" t="s">
        <v>2396</v>
      </c>
      <c r="C647" s="40" t="s">
        <v>1278</v>
      </c>
    </row>
    <row r="648" spans="1:3" x14ac:dyDescent="0.25">
      <c r="A648" s="40">
        <v>807</v>
      </c>
      <c r="B648" s="40" t="s">
        <v>2368</v>
      </c>
      <c r="C648" s="40" t="s">
        <v>1278</v>
      </c>
    </row>
    <row r="649" spans="1:3" x14ac:dyDescent="0.25">
      <c r="A649" s="40">
        <v>808</v>
      </c>
      <c r="B649" s="40" t="s">
        <v>1741</v>
      </c>
      <c r="C649" s="40" t="s">
        <v>1278</v>
      </c>
    </row>
    <row r="650" spans="1:3" x14ac:dyDescent="0.25">
      <c r="A650" s="40">
        <v>809</v>
      </c>
      <c r="B650" s="40" t="s">
        <v>2260</v>
      </c>
      <c r="C650" s="40" t="s">
        <v>1278</v>
      </c>
    </row>
    <row r="651" spans="1:3" x14ac:dyDescent="0.25">
      <c r="A651" s="40">
        <v>810</v>
      </c>
      <c r="B651" s="40" t="s">
        <v>1742</v>
      </c>
      <c r="C651" s="40" t="s">
        <v>1275</v>
      </c>
    </row>
    <row r="652" spans="1:3" x14ac:dyDescent="0.25">
      <c r="A652" s="40">
        <v>811</v>
      </c>
      <c r="B652" s="40" t="s">
        <v>1743</v>
      </c>
      <c r="C652" s="40" t="s">
        <v>1275</v>
      </c>
    </row>
    <row r="653" spans="1:3" x14ac:dyDescent="0.25">
      <c r="A653" s="40">
        <v>812</v>
      </c>
      <c r="B653" s="40" t="s">
        <v>1744</v>
      </c>
      <c r="C653" s="40" t="s">
        <v>1275</v>
      </c>
    </row>
    <row r="654" spans="1:3" x14ac:dyDescent="0.25">
      <c r="A654" s="40">
        <v>813</v>
      </c>
      <c r="B654" s="40" t="s">
        <v>2172</v>
      </c>
      <c r="C654" s="40" t="s">
        <v>1275</v>
      </c>
    </row>
    <row r="655" spans="1:3" x14ac:dyDescent="0.25">
      <c r="A655" s="40">
        <v>813</v>
      </c>
      <c r="B655" s="40" t="s">
        <v>2167</v>
      </c>
      <c r="C655" s="40" t="s">
        <v>1275</v>
      </c>
    </row>
    <row r="656" spans="1:3" x14ac:dyDescent="0.25">
      <c r="A656" s="40">
        <v>815</v>
      </c>
      <c r="B656" s="40" t="s">
        <v>1745</v>
      </c>
      <c r="C656" s="40" t="s">
        <v>1275</v>
      </c>
    </row>
    <row r="657" spans="1:3" x14ac:dyDescent="0.25">
      <c r="A657" s="40">
        <v>816</v>
      </c>
      <c r="B657" s="40" t="s">
        <v>1746</v>
      </c>
      <c r="C657" s="40" t="s">
        <v>1275</v>
      </c>
    </row>
    <row r="658" spans="1:3" x14ac:dyDescent="0.25">
      <c r="A658" s="40">
        <v>817</v>
      </c>
      <c r="B658" s="40" t="s">
        <v>1747</v>
      </c>
      <c r="C658" s="40" t="s">
        <v>1277</v>
      </c>
    </row>
    <row r="659" spans="1:3" x14ac:dyDescent="0.25">
      <c r="A659" s="40">
        <v>818</v>
      </c>
      <c r="B659" s="40" t="s">
        <v>1748</v>
      </c>
      <c r="C659" s="40" t="s">
        <v>1275</v>
      </c>
    </row>
    <row r="660" spans="1:3" x14ac:dyDescent="0.25">
      <c r="A660" s="40">
        <v>819</v>
      </c>
      <c r="B660" s="40" t="s">
        <v>1749</v>
      </c>
      <c r="C660" s="40" t="s">
        <v>1278</v>
      </c>
    </row>
    <row r="661" spans="1:3" x14ac:dyDescent="0.25">
      <c r="A661" s="40">
        <v>821</v>
      </c>
      <c r="B661" s="40" t="s">
        <v>1750</v>
      </c>
      <c r="C661" s="40" t="s">
        <v>1275</v>
      </c>
    </row>
    <row r="662" spans="1:3" x14ac:dyDescent="0.25">
      <c r="A662" s="40">
        <v>822</v>
      </c>
      <c r="B662" s="40" t="s">
        <v>1751</v>
      </c>
      <c r="C662" s="40" t="s">
        <v>1276</v>
      </c>
    </row>
    <row r="663" spans="1:3" x14ac:dyDescent="0.25">
      <c r="A663" s="40">
        <v>823</v>
      </c>
      <c r="B663" s="40" t="s">
        <v>1752</v>
      </c>
      <c r="C663" s="40" t="s">
        <v>1275</v>
      </c>
    </row>
    <row r="664" spans="1:3" x14ac:dyDescent="0.25">
      <c r="A664" s="40">
        <v>824</v>
      </c>
      <c r="B664" s="40" t="s">
        <v>1753</v>
      </c>
      <c r="C664" s="40" t="s">
        <v>1276</v>
      </c>
    </row>
    <row r="665" spans="1:3" x14ac:dyDescent="0.25">
      <c r="A665" s="40">
        <v>825</v>
      </c>
      <c r="B665" s="40" t="s">
        <v>1754</v>
      </c>
      <c r="C665" s="40" t="s">
        <v>1277</v>
      </c>
    </row>
    <row r="666" spans="1:3" x14ac:dyDescent="0.25">
      <c r="A666" s="40">
        <v>826</v>
      </c>
      <c r="B666" s="40" t="s">
        <v>1755</v>
      </c>
      <c r="C666" s="40" t="s">
        <v>1275</v>
      </c>
    </row>
    <row r="667" spans="1:3" x14ac:dyDescent="0.25">
      <c r="A667" s="40">
        <v>827</v>
      </c>
      <c r="B667" s="40" t="s">
        <v>1756</v>
      </c>
      <c r="C667" s="40" t="s">
        <v>1275</v>
      </c>
    </row>
    <row r="668" spans="1:3" x14ac:dyDescent="0.25">
      <c r="A668" s="40">
        <v>828</v>
      </c>
      <c r="B668" s="40" t="s">
        <v>1757</v>
      </c>
      <c r="C668" s="40" t="s">
        <v>1275</v>
      </c>
    </row>
    <row r="669" spans="1:3" x14ac:dyDescent="0.25">
      <c r="A669" s="40">
        <v>829</v>
      </c>
      <c r="B669" s="40" t="s">
        <v>1758</v>
      </c>
      <c r="C669" s="40" t="s">
        <v>1277</v>
      </c>
    </row>
    <row r="670" spans="1:3" x14ac:dyDescent="0.25">
      <c r="A670" s="40">
        <v>830</v>
      </c>
      <c r="B670" s="40" t="s">
        <v>1759</v>
      </c>
      <c r="C670" s="40" t="s">
        <v>1276</v>
      </c>
    </row>
    <row r="671" spans="1:3" x14ac:dyDescent="0.25">
      <c r="A671" s="40">
        <v>831</v>
      </c>
      <c r="B671" s="40" t="s">
        <v>1760</v>
      </c>
      <c r="C671" s="40" t="s">
        <v>1277</v>
      </c>
    </row>
    <row r="672" spans="1:3" x14ac:dyDescent="0.25">
      <c r="A672" s="40">
        <v>832</v>
      </c>
      <c r="B672" s="40" t="s">
        <v>1761</v>
      </c>
      <c r="C672" s="40" t="s">
        <v>1278</v>
      </c>
    </row>
    <row r="673" spans="1:3" x14ac:dyDescent="0.25">
      <c r="A673" s="40">
        <v>833</v>
      </c>
      <c r="B673" s="40" t="s">
        <v>1762</v>
      </c>
      <c r="C673" s="40" t="s">
        <v>1275</v>
      </c>
    </row>
    <row r="674" spans="1:3" x14ac:dyDescent="0.25">
      <c r="A674" s="40">
        <v>834</v>
      </c>
      <c r="B674" s="40" t="s">
        <v>1763</v>
      </c>
      <c r="C674" s="40" t="s">
        <v>1275</v>
      </c>
    </row>
    <row r="675" spans="1:3" x14ac:dyDescent="0.25">
      <c r="A675" s="40">
        <v>835</v>
      </c>
      <c r="B675" s="40" t="s">
        <v>1764</v>
      </c>
      <c r="C675" s="40" t="s">
        <v>1275</v>
      </c>
    </row>
    <row r="676" spans="1:3" x14ac:dyDescent="0.25">
      <c r="A676" s="40">
        <v>836</v>
      </c>
      <c r="B676" s="40" t="s">
        <v>1765</v>
      </c>
      <c r="C676" s="40" t="s">
        <v>1275</v>
      </c>
    </row>
    <row r="677" spans="1:3" x14ac:dyDescent="0.25">
      <c r="A677" s="40">
        <v>837</v>
      </c>
      <c r="B677" s="40" t="s">
        <v>2259</v>
      </c>
      <c r="C677" s="40" t="s">
        <v>1278</v>
      </c>
    </row>
    <row r="678" spans="1:3" x14ac:dyDescent="0.25">
      <c r="A678" s="40">
        <v>838</v>
      </c>
      <c r="B678" s="40" t="s">
        <v>1766</v>
      </c>
      <c r="C678" s="40" t="s">
        <v>1276</v>
      </c>
    </row>
    <row r="679" spans="1:3" x14ac:dyDescent="0.25">
      <c r="A679" s="40">
        <v>839</v>
      </c>
      <c r="B679" s="40" t="s">
        <v>1767</v>
      </c>
      <c r="C679" s="40" t="s">
        <v>1275</v>
      </c>
    </row>
    <row r="680" spans="1:3" x14ac:dyDescent="0.25">
      <c r="A680" s="40">
        <v>840</v>
      </c>
      <c r="B680" s="40" t="s">
        <v>2390</v>
      </c>
      <c r="C680" s="40" t="s">
        <v>1278</v>
      </c>
    </row>
    <row r="681" spans="1:3" x14ac:dyDescent="0.25">
      <c r="A681" s="40">
        <v>841</v>
      </c>
      <c r="B681" s="40" t="s">
        <v>1768</v>
      </c>
      <c r="C681" s="40" t="s">
        <v>1275</v>
      </c>
    </row>
    <row r="682" spans="1:3" x14ac:dyDescent="0.25">
      <c r="A682" s="40">
        <v>842</v>
      </c>
      <c r="B682" s="40" t="s">
        <v>1769</v>
      </c>
      <c r="C682" s="40" t="s">
        <v>1276</v>
      </c>
    </row>
    <row r="683" spans="1:3" x14ac:dyDescent="0.25">
      <c r="A683" s="40">
        <v>843</v>
      </c>
      <c r="B683" s="40" t="s">
        <v>1770</v>
      </c>
      <c r="C683" s="40" t="s">
        <v>1276</v>
      </c>
    </row>
    <row r="684" spans="1:3" x14ac:dyDescent="0.25">
      <c r="A684" s="40">
        <v>844</v>
      </c>
      <c r="B684" s="40" t="s">
        <v>1771</v>
      </c>
      <c r="C684" s="40" t="s">
        <v>1276</v>
      </c>
    </row>
    <row r="685" spans="1:3" x14ac:dyDescent="0.25">
      <c r="A685" s="40">
        <v>845</v>
      </c>
      <c r="B685" s="40" t="s">
        <v>1772</v>
      </c>
      <c r="C685" s="40" t="s">
        <v>1275</v>
      </c>
    </row>
    <row r="686" spans="1:3" x14ac:dyDescent="0.25">
      <c r="A686" s="40">
        <v>849</v>
      </c>
      <c r="B686" s="40" t="s">
        <v>1773</v>
      </c>
      <c r="C686" s="40" t="s">
        <v>1275</v>
      </c>
    </row>
    <row r="687" spans="1:3" x14ac:dyDescent="0.25">
      <c r="A687" s="40">
        <v>850</v>
      </c>
      <c r="B687" s="40" t="s">
        <v>1774</v>
      </c>
      <c r="C687" s="40" t="s">
        <v>1275</v>
      </c>
    </row>
    <row r="688" spans="1:3" x14ac:dyDescent="0.25">
      <c r="A688" s="40">
        <v>851</v>
      </c>
      <c r="B688" s="40" t="s">
        <v>1775</v>
      </c>
      <c r="C688" s="40" t="s">
        <v>1278</v>
      </c>
    </row>
    <row r="689" spans="1:3" x14ac:dyDescent="0.25">
      <c r="A689" s="40">
        <v>852</v>
      </c>
      <c r="B689" s="40" t="s">
        <v>1776</v>
      </c>
      <c r="C689" s="40" t="s">
        <v>1278</v>
      </c>
    </row>
    <row r="690" spans="1:3" x14ac:dyDescent="0.25">
      <c r="A690" s="40">
        <v>853</v>
      </c>
      <c r="B690" s="40" t="s">
        <v>2343</v>
      </c>
      <c r="C690" s="40" t="s">
        <v>1278</v>
      </c>
    </row>
    <row r="691" spans="1:3" x14ac:dyDescent="0.25">
      <c r="A691" s="40">
        <v>854</v>
      </c>
      <c r="B691" s="40" t="s">
        <v>1777</v>
      </c>
      <c r="C691" s="40" t="s">
        <v>1278</v>
      </c>
    </row>
    <row r="692" spans="1:3" x14ac:dyDescent="0.25">
      <c r="A692" s="40">
        <v>855</v>
      </c>
      <c r="B692" s="40" t="s">
        <v>1778</v>
      </c>
      <c r="C692" s="40" t="s">
        <v>1278</v>
      </c>
    </row>
    <row r="693" spans="1:3" x14ac:dyDescent="0.25">
      <c r="A693" s="40">
        <v>856</v>
      </c>
      <c r="B693" s="40" t="s">
        <v>1779</v>
      </c>
      <c r="C693" s="40" t="s">
        <v>1278</v>
      </c>
    </row>
    <row r="694" spans="1:3" x14ac:dyDescent="0.25">
      <c r="A694" s="40">
        <v>857</v>
      </c>
      <c r="B694" s="40" t="s">
        <v>1780</v>
      </c>
      <c r="C694" s="40" t="s">
        <v>1278</v>
      </c>
    </row>
    <row r="695" spans="1:3" x14ac:dyDescent="0.25">
      <c r="A695" s="40">
        <v>858</v>
      </c>
      <c r="B695" s="40" t="s">
        <v>1781</v>
      </c>
      <c r="C695" s="40" t="s">
        <v>1275</v>
      </c>
    </row>
    <row r="696" spans="1:3" x14ac:dyDescent="0.25">
      <c r="A696" s="40">
        <v>859</v>
      </c>
      <c r="B696" s="40" t="s">
        <v>1782</v>
      </c>
      <c r="C696" s="40" t="s">
        <v>1276</v>
      </c>
    </row>
    <row r="697" spans="1:3" x14ac:dyDescent="0.25">
      <c r="A697" s="40">
        <v>860</v>
      </c>
      <c r="B697" s="40" t="s">
        <v>1783</v>
      </c>
      <c r="C697" s="40" t="s">
        <v>1275</v>
      </c>
    </row>
    <row r="698" spans="1:3" x14ac:dyDescent="0.25">
      <c r="A698" s="40">
        <v>861</v>
      </c>
      <c r="B698" s="40" t="s">
        <v>1784</v>
      </c>
      <c r="C698" s="40" t="s">
        <v>1275</v>
      </c>
    </row>
    <row r="699" spans="1:3" x14ac:dyDescent="0.25">
      <c r="A699" s="40">
        <v>862</v>
      </c>
      <c r="B699" s="40" t="s">
        <v>2359</v>
      </c>
      <c r="C699" s="40" t="s">
        <v>1278</v>
      </c>
    </row>
    <row r="700" spans="1:3" x14ac:dyDescent="0.25">
      <c r="A700" s="40">
        <v>863</v>
      </c>
      <c r="B700" s="40" t="s">
        <v>1785</v>
      </c>
      <c r="C700" s="40" t="s">
        <v>1275</v>
      </c>
    </row>
    <row r="701" spans="1:3" x14ac:dyDescent="0.25">
      <c r="A701" s="40">
        <v>864</v>
      </c>
      <c r="B701" s="40" t="s">
        <v>1786</v>
      </c>
      <c r="C701" s="40" t="s">
        <v>1278</v>
      </c>
    </row>
    <row r="702" spans="1:3" x14ac:dyDescent="0.25">
      <c r="A702" s="40">
        <v>865</v>
      </c>
      <c r="B702" s="40" t="s">
        <v>1787</v>
      </c>
      <c r="C702" s="40" t="s">
        <v>1275</v>
      </c>
    </row>
    <row r="703" spans="1:3" x14ac:dyDescent="0.25">
      <c r="A703" s="40">
        <v>866</v>
      </c>
      <c r="B703" s="40" t="s">
        <v>1788</v>
      </c>
      <c r="C703" s="40" t="s">
        <v>1275</v>
      </c>
    </row>
    <row r="704" spans="1:3" x14ac:dyDescent="0.25">
      <c r="A704" s="40">
        <v>867</v>
      </c>
      <c r="B704" s="40" t="s">
        <v>1789</v>
      </c>
      <c r="C704" s="40" t="s">
        <v>1276</v>
      </c>
    </row>
    <row r="705" spans="1:3" x14ac:dyDescent="0.25">
      <c r="A705" s="40">
        <v>868</v>
      </c>
      <c r="B705" s="40" t="s">
        <v>1790</v>
      </c>
      <c r="C705" s="40" t="s">
        <v>1275</v>
      </c>
    </row>
    <row r="706" spans="1:3" x14ac:dyDescent="0.25">
      <c r="A706" s="40">
        <v>869</v>
      </c>
      <c r="B706" s="40" t="s">
        <v>1791</v>
      </c>
      <c r="C706" s="40" t="s">
        <v>1278</v>
      </c>
    </row>
    <row r="707" spans="1:3" x14ac:dyDescent="0.25">
      <c r="A707" s="40">
        <v>870</v>
      </c>
      <c r="B707" s="40" t="s">
        <v>1792</v>
      </c>
      <c r="C707" s="40" t="s">
        <v>1277</v>
      </c>
    </row>
    <row r="708" spans="1:3" x14ac:dyDescent="0.25">
      <c r="A708" s="40">
        <v>871</v>
      </c>
      <c r="B708" s="40" t="s">
        <v>2202</v>
      </c>
      <c r="C708" s="40" t="s">
        <v>1277</v>
      </c>
    </row>
    <row r="709" spans="1:3" x14ac:dyDescent="0.25">
      <c r="A709" s="40">
        <v>872</v>
      </c>
      <c r="B709" s="40" t="s">
        <v>1793</v>
      </c>
      <c r="C709" s="40" t="s">
        <v>1278</v>
      </c>
    </row>
    <row r="710" spans="1:3" x14ac:dyDescent="0.25">
      <c r="A710" s="40">
        <v>873</v>
      </c>
      <c r="B710" s="40" t="s">
        <v>1794</v>
      </c>
      <c r="C710" s="40" t="s">
        <v>1277</v>
      </c>
    </row>
    <row r="711" spans="1:3" x14ac:dyDescent="0.25">
      <c r="A711" s="40">
        <v>874</v>
      </c>
      <c r="B711" s="40" t="s">
        <v>1795</v>
      </c>
      <c r="C711" s="40" t="s">
        <v>1278</v>
      </c>
    </row>
    <row r="712" spans="1:3" x14ac:dyDescent="0.25">
      <c r="A712" s="40">
        <v>875</v>
      </c>
      <c r="B712" s="40" t="s">
        <v>2280</v>
      </c>
      <c r="C712" s="40" t="s">
        <v>1275</v>
      </c>
    </row>
    <row r="713" spans="1:3" x14ac:dyDescent="0.25">
      <c r="A713" s="40">
        <v>876</v>
      </c>
      <c r="B713" s="40" t="s">
        <v>1796</v>
      </c>
      <c r="C713" s="40" t="s">
        <v>1275</v>
      </c>
    </row>
    <row r="714" spans="1:3" x14ac:dyDescent="0.25">
      <c r="A714" s="40">
        <v>877</v>
      </c>
      <c r="B714" s="40" t="s">
        <v>1797</v>
      </c>
      <c r="C714" s="40" t="s">
        <v>1278</v>
      </c>
    </row>
    <row r="715" spans="1:3" x14ac:dyDescent="0.25">
      <c r="A715" s="40">
        <v>878</v>
      </c>
      <c r="B715" s="40" t="s">
        <v>2166</v>
      </c>
      <c r="C715" s="40" t="s">
        <v>1278</v>
      </c>
    </row>
    <row r="716" spans="1:3" x14ac:dyDescent="0.25">
      <c r="A716" s="40">
        <v>879</v>
      </c>
      <c r="B716" s="40" t="s">
        <v>1798</v>
      </c>
      <c r="C716" s="40" t="s">
        <v>1275</v>
      </c>
    </row>
    <row r="717" spans="1:3" x14ac:dyDescent="0.25">
      <c r="A717" s="40">
        <v>880</v>
      </c>
      <c r="B717" s="40" t="s">
        <v>2408</v>
      </c>
      <c r="C717" s="40" t="s">
        <v>1277</v>
      </c>
    </row>
    <row r="718" spans="1:3" x14ac:dyDescent="0.25">
      <c r="A718" s="40">
        <v>881</v>
      </c>
      <c r="B718" s="40" t="s">
        <v>1799</v>
      </c>
      <c r="C718" s="40" t="s">
        <v>1277</v>
      </c>
    </row>
    <row r="719" spans="1:3" x14ac:dyDescent="0.25">
      <c r="A719" s="40">
        <v>882</v>
      </c>
      <c r="B719" s="40" t="s">
        <v>1800</v>
      </c>
      <c r="C719" s="40" t="s">
        <v>1278</v>
      </c>
    </row>
    <row r="720" spans="1:3" x14ac:dyDescent="0.25">
      <c r="A720" s="40">
        <v>883</v>
      </c>
      <c r="B720" s="40" t="s">
        <v>1801</v>
      </c>
      <c r="C720" s="40" t="s">
        <v>1275</v>
      </c>
    </row>
    <row r="721" spans="1:3" x14ac:dyDescent="0.25">
      <c r="A721" s="40">
        <v>884</v>
      </c>
      <c r="B721" s="40" t="s">
        <v>1802</v>
      </c>
      <c r="C721" s="40" t="s">
        <v>1275</v>
      </c>
    </row>
    <row r="722" spans="1:3" x14ac:dyDescent="0.25">
      <c r="A722" s="40">
        <v>885</v>
      </c>
      <c r="B722" s="40" t="s">
        <v>1803</v>
      </c>
      <c r="C722" s="40" t="s">
        <v>1277</v>
      </c>
    </row>
    <row r="723" spans="1:3" x14ac:dyDescent="0.25">
      <c r="A723" s="40">
        <v>886</v>
      </c>
      <c r="B723" s="40" t="s">
        <v>1804</v>
      </c>
      <c r="C723" s="40" t="s">
        <v>1278</v>
      </c>
    </row>
    <row r="724" spans="1:3" x14ac:dyDescent="0.25">
      <c r="A724" s="40">
        <v>887</v>
      </c>
      <c r="B724" s="40" t="s">
        <v>2378</v>
      </c>
      <c r="C724" s="40" t="s">
        <v>1275</v>
      </c>
    </row>
    <row r="725" spans="1:3" x14ac:dyDescent="0.25">
      <c r="A725" s="40">
        <v>888</v>
      </c>
      <c r="B725" s="40" t="s">
        <v>2277</v>
      </c>
      <c r="C725" s="40" t="s">
        <v>1278</v>
      </c>
    </row>
    <row r="726" spans="1:3" x14ac:dyDescent="0.25">
      <c r="A726" s="40">
        <v>889</v>
      </c>
      <c r="B726" s="40" t="s">
        <v>2258</v>
      </c>
      <c r="C726" s="40" t="s">
        <v>1275</v>
      </c>
    </row>
    <row r="727" spans="1:3" x14ac:dyDescent="0.25">
      <c r="A727" s="40">
        <v>890</v>
      </c>
      <c r="B727" s="40" t="s">
        <v>1805</v>
      </c>
      <c r="C727" s="40" t="s">
        <v>1277</v>
      </c>
    </row>
    <row r="728" spans="1:3" x14ac:dyDescent="0.25">
      <c r="A728" s="40">
        <v>891</v>
      </c>
      <c r="B728" s="40" t="s">
        <v>1806</v>
      </c>
      <c r="C728" s="40" t="s">
        <v>1277</v>
      </c>
    </row>
    <row r="729" spans="1:3" x14ac:dyDescent="0.25">
      <c r="A729" s="40">
        <v>892</v>
      </c>
      <c r="B729" s="40" t="s">
        <v>1807</v>
      </c>
      <c r="C729" s="40" t="s">
        <v>1275</v>
      </c>
    </row>
    <row r="730" spans="1:3" x14ac:dyDescent="0.25">
      <c r="A730" s="40">
        <v>893</v>
      </c>
      <c r="B730" s="40" t="s">
        <v>1808</v>
      </c>
      <c r="C730" s="40" t="s">
        <v>1276</v>
      </c>
    </row>
    <row r="731" spans="1:3" x14ac:dyDescent="0.25">
      <c r="A731" s="40">
        <v>894</v>
      </c>
      <c r="B731" s="40" t="s">
        <v>2155</v>
      </c>
      <c r="C731" s="40" t="s">
        <v>1278</v>
      </c>
    </row>
    <row r="732" spans="1:3" x14ac:dyDescent="0.25">
      <c r="A732" s="40">
        <v>895</v>
      </c>
      <c r="B732" s="40" t="s">
        <v>2391</v>
      </c>
      <c r="C732" s="40" t="s">
        <v>1278</v>
      </c>
    </row>
    <row r="733" spans="1:3" x14ac:dyDescent="0.25">
      <c r="A733" s="40">
        <v>896</v>
      </c>
      <c r="B733" s="40" t="s">
        <v>1809</v>
      </c>
      <c r="C733" s="40" t="s">
        <v>1275</v>
      </c>
    </row>
    <row r="734" spans="1:3" x14ac:dyDescent="0.25">
      <c r="A734" s="40">
        <v>897</v>
      </c>
      <c r="B734" s="40" t="s">
        <v>1810</v>
      </c>
      <c r="C734" s="40" t="s">
        <v>1275</v>
      </c>
    </row>
    <row r="735" spans="1:3" x14ac:dyDescent="0.25">
      <c r="A735" s="40">
        <v>899</v>
      </c>
      <c r="B735" s="40" t="s">
        <v>1811</v>
      </c>
      <c r="C735" s="40" t="s">
        <v>1276</v>
      </c>
    </row>
    <row r="736" spans="1:3" x14ac:dyDescent="0.25">
      <c r="A736" s="40">
        <v>900</v>
      </c>
      <c r="B736" s="40" t="s">
        <v>1812</v>
      </c>
      <c r="C736" s="40" t="s">
        <v>1275</v>
      </c>
    </row>
    <row r="737" spans="1:3" x14ac:dyDescent="0.25">
      <c r="A737" s="40">
        <v>901</v>
      </c>
      <c r="B737" s="40" t="s">
        <v>1813</v>
      </c>
      <c r="C737" s="40" t="s">
        <v>1275</v>
      </c>
    </row>
    <row r="738" spans="1:3" x14ac:dyDescent="0.25">
      <c r="A738" s="40">
        <v>902</v>
      </c>
      <c r="B738" s="40" t="s">
        <v>1814</v>
      </c>
      <c r="C738" s="40" t="s">
        <v>1275</v>
      </c>
    </row>
    <row r="739" spans="1:3" x14ac:dyDescent="0.25">
      <c r="A739" s="40">
        <v>903</v>
      </c>
      <c r="B739" s="40" t="s">
        <v>1815</v>
      </c>
      <c r="C739" s="40" t="s">
        <v>1278</v>
      </c>
    </row>
    <row r="740" spans="1:3" x14ac:dyDescent="0.25">
      <c r="A740" s="40">
        <v>904</v>
      </c>
      <c r="B740" s="40" t="s">
        <v>1816</v>
      </c>
      <c r="C740" s="40" t="s">
        <v>1275</v>
      </c>
    </row>
    <row r="741" spans="1:3" x14ac:dyDescent="0.25">
      <c r="A741" s="40">
        <v>905</v>
      </c>
      <c r="B741" s="40" t="s">
        <v>1817</v>
      </c>
      <c r="C741" s="40" t="s">
        <v>1278</v>
      </c>
    </row>
    <row r="742" spans="1:3" x14ac:dyDescent="0.25">
      <c r="A742" s="40">
        <v>906</v>
      </c>
      <c r="B742" s="40" t="s">
        <v>1818</v>
      </c>
      <c r="C742" s="40" t="s">
        <v>1275</v>
      </c>
    </row>
    <row r="743" spans="1:3" x14ac:dyDescent="0.25">
      <c r="A743" s="40">
        <v>907</v>
      </c>
      <c r="B743" s="40" t="s">
        <v>1819</v>
      </c>
      <c r="C743" s="40" t="s">
        <v>1275</v>
      </c>
    </row>
    <row r="744" spans="1:3" x14ac:dyDescent="0.25">
      <c r="A744" s="40">
        <v>908</v>
      </c>
      <c r="B744" s="40" t="s">
        <v>1820</v>
      </c>
      <c r="C744" s="40" t="s">
        <v>1275</v>
      </c>
    </row>
    <row r="745" spans="1:3" x14ac:dyDescent="0.25">
      <c r="A745" s="40">
        <v>909</v>
      </c>
      <c r="B745" s="40" t="s">
        <v>1821</v>
      </c>
      <c r="C745" s="40" t="s">
        <v>1275</v>
      </c>
    </row>
    <row r="746" spans="1:3" x14ac:dyDescent="0.25">
      <c r="A746" s="40">
        <v>910</v>
      </c>
      <c r="B746" s="40" t="s">
        <v>1822</v>
      </c>
      <c r="C746" s="40" t="s">
        <v>1278</v>
      </c>
    </row>
    <row r="747" spans="1:3" x14ac:dyDescent="0.25">
      <c r="A747" s="40">
        <v>911</v>
      </c>
      <c r="B747" s="40" t="s">
        <v>1823</v>
      </c>
      <c r="C747" s="40" t="s">
        <v>1275</v>
      </c>
    </row>
    <row r="748" spans="1:3" x14ac:dyDescent="0.25">
      <c r="A748" s="40">
        <v>912</v>
      </c>
      <c r="B748" s="40" t="s">
        <v>1824</v>
      </c>
      <c r="C748" s="40" t="s">
        <v>1276</v>
      </c>
    </row>
    <row r="749" spans="1:3" x14ac:dyDescent="0.25">
      <c r="A749" s="40">
        <v>913</v>
      </c>
      <c r="B749" s="40" t="s">
        <v>1825</v>
      </c>
      <c r="C749" s="40" t="s">
        <v>1275</v>
      </c>
    </row>
    <row r="750" spans="1:3" x14ac:dyDescent="0.25">
      <c r="A750" s="40">
        <v>914</v>
      </c>
      <c r="B750" s="40" t="s">
        <v>1826</v>
      </c>
      <c r="C750" s="40" t="s">
        <v>1275</v>
      </c>
    </row>
    <row r="751" spans="1:3" x14ac:dyDescent="0.25">
      <c r="A751" s="40">
        <v>915</v>
      </c>
      <c r="B751" s="40" t="s">
        <v>1827</v>
      </c>
      <c r="C751" s="40" t="s">
        <v>1275</v>
      </c>
    </row>
    <row r="752" spans="1:3" x14ac:dyDescent="0.25">
      <c r="A752" s="40">
        <v>916</v>
      </c>
      <c r="B752" s="40" t="s">
        <v>1828</v>
      </c>
      <c r="C752" s="40" t="s">
        <v>1275</v>
      </c>
    </row>
    <row r="753" spans="1:3" x14ac:dyDescent="0.25">
      <c r="A753" s="40">
        <v>917</v>
      </c>
      <c r="B753" s="40" t="s">
        <v>1829</v>
      </c>
      <c r="C753" s="40" t="s">
        <v>1275</v>
      </c>
    </row>
    <row r="754" spans="1:3" x14ac:dyDescent="0.25">
      <c r="A754" s="40">
        <v>918</v>
      </c>
      <c r="B754" s="40" t="s">
        <v>1830</v>
      </c>
      <c r="C754" s="40" t="s">
        <v>1275</v>
      </c>
    </row>
    <row r="755" spans="1:3" x14ac:dyDescent="0.25">
      <c r="A755" s="40">
        <v>919</v>
      </c>
      <c r="B755" s="40" t="s">
        <v>2365</v>
      </c>
      <c r="C755" s="40" t="s">
        <v>1275</v>
      </c>
    </row>
    <row r="756" spans="1:3" x14ac:dyDescent="0.25">
      <c r="A756" s="40">
        <v>921</v>
      </c>
      <c r="B756" s="40" t="s">
        <v>1831</v>
      </c>
      <c r="C756" s="40" t="s">
        <v>1278</v>
      </c>
    </row>
    <row r="757" spans="1:3" x14ac:dyDescent="0.25">
      <c r="A757" s="40">
        <v>923</v>
      </c>
      <c r="B757" s="40" t="s">
        <v>1832</v>
      </c>
      <c r="C757" s="40" t="s">
        <v>1276</v>
      </c>
    </row>
    <row r="758" spans="1:3" x14ac:dyDescent="0.25">
      <c r="A758" s="40">
        <v>924</v>
      </c>
      <c r="B758" s="40" t="s">
        <v>2367</v>
      </c>
      <c r="C758" s="40" t="s">
        <v>1278</v>
      </c>
    </row>
    <row r="759" spans="1:3" x14ac:dyDescent="0.25">
      <c r="A759" s="40">
        <v>925</v>
      </c>
      <c r="B759" s="40" t="s">
        <v>1833</v>
      </c>
      <c r="C759" s="40" t="s">
        <v>1275</v>
      </c>
    </row>
    <row r="760" spans="1:3" x14ac:dyDescent="0.25">
      <c r="A760" s="40">
        <v>926</v>
      </c>
      <c r="B760" s="40" t="s">
        <v>2361</v>
      </c>
      <c r="C760" s="40" t="s">
        <v>1278</v>
      </c>
    </row>
    <row r="761" spans="1:3" x14ac:dyDescent="0.25">
      <c r="A761" s="40">
        <v>927</v>
      </c>
      <c r="B761" s="40" t="s">
        <v>2279</v>
      </c>
      <c r="C761" s="40" t="s">
        <v>1275</v>
      </c>
    </row>
    <row r="762" spans="1:3" x14ac:dyDescent="0.25">
      <c r="A762" s="40">
        <v>928</v>
      </c>
      <c r="B762" s="40" t="s">
        <v>1923</v>
      </c>
      <c r="C762" s="40" t="s">
        <v>1278</v>
      </c>
    </row>
    <row r="763" spans="1:3" x14ac:dyDescent="0.25">
      <c r="A763" s="40">
        <v>929</v>
      </c>
      <c r="B763" s="40" t="s">
        <v>1935</v>
      </c>
      <c r="C763" s="40" t="s">
        <v>1275</v>
      </c>
    </row>
    <row r="764" spans="1:3" x14ac:dyDescent="0.25">
      <c r="A764" s="40">
        <v>930</v>
      </c>
      <c r="B764" s="40" t="s">
        <v>1930</v>
      </c>
      <c r="C764" s="40" t="s">
        <v>1275</v>
      </c>
    </row>
    <row r="765" spans="1:3" x14ac:dyDescent="0.25">
      <c r="A765" s="40">
        <v>931</v>
      </c>
      <c r="B765" s="40" t="s">
        <v>1834</v>
      </c>
      <c r="C765" s="40" t="s">
        <v>1275</v>
      </c>
    </row>
    <row r="766" spans="1:3" x14ac:dyDescent="0.25">
      <c r="A766" s="40">
        <v>932</v>
      </c>
      <c r="B766" s="40" t="s">
        <v>1835</v>
      </c>
      <c r="C766" s="40" t="s">
        <v>1275</v>
      </c>
    </row>
    <row r="767" spans="1:3" x14ac:dyDescent="0.25">
      <c r="A767" s="40">
        <v>933</v>
      </c>
      <c r="B767" s="40" t="s">
        <v>1954</v>
      </c>
      <c r="C767" s="40" t="s">
        <v>1276</v>
      </c>
    </row>
    <row r="768" spans="1:3" x14ac:dyDescent="0.25">
      <c r="A768" s="40">
        <v>934</v>
      </c>
      <c r="B768" s="40" t="s">
        <v>1913</v>
      </c>
      <c r="C768" s="40" t="s">
        <v>1276</v>
      </c>
    </row>
    <row r="769" spans="1:3" x14ac:dyDescent="0.25">
      <c r="A769" s="40">
        <v>935</v>
      </c>
      <c r="B769" s="40" t="s">
        <v>1836</v>
      </c>
      <c r="C769" s="40" t="s">
        <v>1275</v>
      </c>
    </row>
    <row r="770" spans="1:3" x14ac:dyDescent="0.25">
      <c r="A770" s="40">
        <v>936</v>
      </c>
      <c r="B770" s="40" t="s">
        <v>1837</v>
      </c>
      <c r="C770" s="40" t="s">
        <v>1278</v>
      </c>
    </row>
    <row r="771" spans="1:3" x14ac:dyDescent="0.25">
      <c r="A771" s="40">
        <v>937</v>
      </c>
      <c r="B771" s="40" t="s">
        <v>1838</v>
      </c>
      <c r="C771" s="40" t="s">
        <v>1278</v>
      </c>
    </row>
    <row r="772" spans="1:3" x14ac:dyDescent="0.25">
      <c r="A772" s="40">
        <v>938</v>
      </c>
      <c r="B772" s="40" t="s">
        <v>1839</v>
      </c>
      <c r="C772" s="40" t="s">
        <v>1275</v>
      </c>
    </row>
    <row r="773" spans="1:3" x14ac:dyDescent="0.25">
      <c r="A773" s="40">
        <v>939</v>
      </c>
      <c r="B773" s="40" t="s">
        <v>1840</v>
      </c>
      <c r="C773" s="40" t="s">
        <v>1275</v>
      </c>
    </row>
    <row r="774" spans="1:3" x14ac:dyDescent="0.25">
      <c r="A774" s="40">
        <v>940</v>
      </c>
      <c r="B774" s="40" t="s">
        <v>2388</v>
      </c>
      <c r="C774" s="40" t="s">
        <v>1278</v>
      </c>
    </row>
    <row r="775" spans="1:3" x14ac:dyDescent="0.25">
      <c r="A775" s="40">
        <v>941</v>
      </c>
      <c r="B775" s="40" t="s">
        <v>1841</v>
      </c>
      <c r="C775" s="40" t="s">
        <v>1278</v>
      </c>
    </row>
    <row r="776" spans="1:3" x14ac:dyDescent="0.25">
      <c r="A776" s="40">
        <v>942</v>
      </c>
      <c r="B776" s="40" t="s">
        <v>1842</v>
      </c>
      <c r="C776" s="40" t="s">
        <v>1278</v>
      </c>
    </row>
    <row r="777" spans="1:3" x14ac:dyDescent="0.25">
      <c r="A777" s="40">
        <v>943</v>
      </c>
      <c r="B777" s="40" t="s">
        <v>1843</v>
      </c>
      <c r="C777" s="40" t="s">
        <v>1275</v>
      </c>
    </row>
    <row r="778" spans="1:3" x14ac:dyDescent="0.25">
      <c r="A778" s="40">
        <v>944</v>
      </c>
      <c r="B778" s="40" t="s">
        <v>1844</v>
      </c>
      <c r="C778" s="40" t="s">
        <v>1278</v>
      </c>
    </row>
    <row r="779" spans="1:3" x14ac:dyDescent="0.25">
      <c r="A779" s="40">
        <v>945</v>
      </c>
      <c r="B779" s="40" t="s">
        <v>1845</v>
      </c>
      <c r="C779" s="40" t="s">
        <v>1276</v>
      </c>
    </row>
    <row r="780" spans="1:3" x14ac:dyDescent="0.25">
      <c r="A780" s="40">
        <v>946</v>
      </c>
      <c r="B780" s="40" t="s">
        <v>1846</v>
      </c>
      <c r="C780" s="40" t="s">
        <v>1275</v>
      </c>
    </row>
    <row r="781" spans="1:3" x14ac:dyDescent="0.25">
      <c r="A781" s="40">
        <v>947</v>
      </c>
      <c r="B781" s="40" t="s">
        <v>1847</v>
      </c>
      <c r="C781" s="40" t="s">
        <v>1275</v>
      </c>
    </row>
    <row r="782" spans="1:3" x14ac:dyDescent="0.25">
      <c r="A782" s="40">
        <v>948</v>
      </c>
      <c r="B782" s="40" t="s">
        <v>1848</v>
      </c>
      <c r="C782" s="40" t="s">
        <v>1278</v>
      </c>
    </row>
    <row r="783" spans="1:3" x14ac:dyDescent="0.25">
      <c r="A783" s="40">
        <v>949</v>
      </c>
      <c r="B783" s="40" t="s">
        <v>1849</v>
      </c>
      <c r="C783" s="40" t="s">
        <v>1275</v>
      </c>
    </row>
    <row r="784" spans="1:3" x14ac:dyDescent="0.25">
      <c r="A784" s="40">
        <v>950</v>
      </c>
      <c r="B784" s="40" t="s">
        <v>1850</v>
      </c>
      <c r="C784" s="40" t="s">
        <v>1278</v>
      </c>
    </row>
    <row r="785" spans="1:3" x14ac:dyDescent="0.25">
      <c r="A785" s="40">
        <v>951</v>
      </c>
      <c r="B785" s="40" t="s">
        <v>1851</v>
      </c>
      <c r="C785" s="40" t="s">
        <v>1275</v>
      </c>
    </row>
    <row r="786" spans="1:3" x14ac:dyDescent="0.25">
      <c r="A786" s="40">
        <v>952</v>
      </c>
      <c r="B786" s="40" t="s">
        <v>1852</v>
      </c>
      <c r="C786" s="40" t="s">
        <v>1275</v>
      </c>
    </row>
    <row r="787" spans="1:3" x14ac:dyDescent="0.25">
      <c r="A787" s="40">
        <v>953</v>
      </c>
      <c r="B787" s="40" t="s">
        <v>1853</v>
      </c>
      <c r="C787" s="40" t="s">
        <v>1275</v>
      </c>
    </row>
    <row r="788" spans="1:3" x14ac:dyDescent="0.25">
      <c r="A788" s="40">
        <v>954</v>
      </c>
      <c r="B788" s="40" t="s">
        <v>1854</v>
      </c>
      <c r="C788" s="40" t="s">
        <v>1278</v>
      </c>
    </row>
    <row r="789" spans="1:3" x14ac:dyDescent="0.25">
      <c r="A789" s="40">
        <v>955</v>
      </c>
      <c r="B789" s="40" t="s">
        <v>1855</v>
      </c>
      <c r="C789" s="40" t="s">
        <v>1275</v>
      </c>
    </row>
    <row r="790" spans="1:3" x14ac:dyDescent="0.25">
      <c r="A790" s="40">
        <v>956</v>
      </c>
      <c r="B790" s="40" t="s">
        <v>2409</v>
      </c>
      <c r="C790" s="40" t="s">
        <v>1278</v>
      </c>
    </row>
    <row r="791" spans="1:3" x14ac:dyDescent="0.25">
      <c r="A791" s="40">
        <v>957</v>
      </c>
      <c r="B791" s="40" t="s">
        <v>1856</v>
      </c>
      <c r="C791" s="40" t="s">
        <v>1275</v>
      </c>
    </row>
    <row r="792" spans="1:3" x14ac:dyDescent="0.25">
      <c r="A792" s="40">
        <v>958</v>
      </c>
      <c r="B792" s="40" t="s">
        <v>1857</v>
      </c>
      <c r="C792" s="40" t="s">
        <v>1275</v>
      </c>
    </row>
    <row r="793" spans="1:3" x14ac:dyDescent="0.25">
      <c r="A793" s="40">
        <v>959</v>
      </c>
      <c r="B793" s="40" t="s">
        <v>2278</v>
      </c>
      <c r="C793" s="40" t="s">
        <v>1276</v>
      </c>
    </row>
    <row r="794" spans="1:3" x14ac:dyDescent="0.25">
      <c r="A794" s="40">
        <v>960</v>
      </c>
      <c r="B794" s="40" t="s">
        <v>1858</v>
      </c>
      <c r="C794" s="40" t="s">
        <v>1277</v>
      </c>
    </row>
    <row r="795" spans="1:3" x14ac:dyDescent="0.25">
      <c r="A795" s="40">
        <v>961</v>
      </c>
      <c r="B795" s="40" t="s">
        <v>1859</v>
      </c>
      <c r="C795" s="40" t="s">
        <v>1275</v>
      </c>
    </row>
    <row r="796" spans="1:3" x14ac:dyDescent="0.25">
      <c r="A796" s="40">
        <v>962</v>
      </c>
      <c r="B796" s="40" t="s">
        <v>1860</v>
      </c>
      <c r="C796" s="40" t="s">
        <v>1277</v>
      </c>
    </row>
    <row r="797" spans="1:3" x14ac:dyDescent="0.25">
      <c r="A797" s="40">
        <v>963</v>
      </c>
      <c r="B797" s="40" t="s">
        <v>1861</v>
      </c>
      <c r="C797" s="40" t="s">
        <v>1276</v>
      </c>
    </row>
    <row r="798" spans="1:3" x14ac:dyDescent="0.25">
      <c r="A798" s="40">
        <v>964</v>
      </c>
      <c r="B798" s="40" t="s">
        <v>1862</v>
      </c>
      <c r="C798" s="40" t="s">
        <v>1278</v>
      </c>
    </row>
    <row r="799" spans="1:3" x14ac:dyDescent="0.25">
      <c r="A799" s="40">
        <v>965</v>
      </c>
      <c r="B799" s="40" t="s">
        <v>2293</v>
      </c>
      <c r="C799" s="40" t="s">
        <v>1278</v>
      </c>
    </row>
    <row r="800" spans="1:3" x14ac:dyDescent="0.25">
      <c r="A800" s="40">
        <v>966</v>
      </c>
      <c r="B800" s="40" t="s">
        <v>2152</v>
      </c>
      <c r="C800" s="40" t="s">
        <v>1275</v>
      </c>
    </row>
    <row r="801" spans="1:3" x14ac:dyDescent="0.25">
      <c r="A801" s="40">
        <v>967</v>
      </c>
      <c r="B801" s="40" t="s">
        <v>1863</v>
      </c>
      <c r="C801" s="40" t="s">
        <v>1275</v>
      </c>
    </row>
    <row r="802" spans="1:3" x14ac:dyDescent="0.25">
      <c r="A802" s="40">
        <v>968</v>
      </c>
      <c r="B802" s="40" t="s">
        <v>1864</v>
      </c>
      <c r="C802" s="40" t="s">
        <v>1277</v>
      </c>
    </row>
    <row r="803" spans="1:3" x14ac:dyDescent="0.25">
      <c r="A803" s="40">
        <v>969</v>
      </c>
      <c r="B803" s="40" t="s">
        <v>1865</v>
      </c>
      <c r="C803" s="40" t="s">
        <v>1278</v>
      </c>
    </row>
    <row r="804" spans="1:3" x14ac:dyDescent="0.25">
      <c r="A804" s="40">
        <v>970</v>
      </c>
      <c r="B804" s="40" t="s">
        <v>2377</v>
      </c>
      <c r="C804" s="40" t="s">
        <v>1275</v>
      </c>
    </row>
    <row r="805" spans="1:3" x14ac:dyDescent="0.25">
      <c r="A805" s="40">
        <v>971</v>
      </c>
      <c r="B805" s="40" t="s">
        <v>1866</v>
      </c>
      <c r="C805" s="40" t="s">
        <v>1275</v>
      </c>
    </row>
    <row r="806" spans="1:3" x14ac:dyDescent="0.25">
      <c r="A806" s="40">
        <v>972</v>
      </c>
      <c r="B806" s="40" t="s">
        <v>1867</v>
      </c>
      <c r="C806" s="40" t="s">
        <v>1275</v>
      </c>
    </row>
    <row r="807" spans="1:3" x14ac:dyDescent="0.25">
      <c r="A807" s="40">
        <v>973</v>
      </c>
      <c r="B807" s="40" t="s">
        <v>1868</v>
      </c>
      <c r="C807" s="40" t="s">
        <v>1275</v>
      </c>
    </row>
    <row r="808" spans="1:3" x14ac:dyDescent="0.25">
      <c r="A808" s="40">
        <v>974</v>
      </c>
      <c r="B808" s="40" t="s">
        <v>1869</v>
      </c>
      <c r="C808" s="40" t="s">
        <v>1275</v>
      </c>
    </row>
    <row r="809" spans="1:3" x14ac:dyDescent="0.25">
      <c r="A809" s="40">
        <v>976</v>
      </c>
      <c r="B809" s="40" t="s">
        <v>1870</v>
      </c>
      <c r="C809" s="40" t="s">
        <v>1275</v>
      </c>
    </row>
    <row r="810" spans="1:3" x14ac:dyDescent="0.25">
      <c r="A810" s="40">
        <v>977</v>
      </c>
      <c r="B810" s="40" t="s">
        <v>1904</v>
      </c>
      <c r="C810" s="40" t="s">
        <v>1275</v>
      </c>
    </row>
    <row r="811" spans="1:3" x14ac:dyDescent="0.25">
      <c r="A811" s="40">
        <v>978</v>
      </c>
      <c r="B811" s="40" t="s">
        <v>1871</v>
      </c>
      <c r="C811" s="40" t="s">
        <v>1275</v>
      </c>
    </row>
    <row r="812" spans="1:3" x14ac:dyDescent="0.25">
      <c r="A812" s="40">
        <v>979</v>
      </c>
      <c r="B812" s="40" t="s">
        <v>1872</v>
      </c>
      <c r="C812" s="40" t="s">
        <v>1275</v>
      </c>
    </row>
    <row r="813" spans="1:3" x14ac:dyDescent="0.25">
      <c r="A813" s="40">
        <v>980</v>
      </c>
      <c r="B813" s="40" t="s">
        <v>1873</v>
      </c>
      <c r="C813" s="40" t="s">
        <v>1275</v>
      </c>
    </row>
    <row r="814" spans="1:3" x14ac:dyDescent="0.25">
      <c r="A814" s="40">
        <v>981</v>
      </c>
      <c r="B814" s="40" t="s">
        <v>1874</v>
      </c>
      <c r="C814" s="40" t="s">
        <v>1275</v>
      </c>
    </row>
    <row r="815" spans="1:3" x14ac:dyDescent="0.25">
      <c r="A815" s="40">
        <v>982</v>
      </c>
      <c r="B815" s="40" t="s">
        <v>1875</v>
      </c>
      <c r="C815" s="40" t="s">
        <v>1275</v>
      </c>
    </row>
    <row r="816" spans="1:3" x14ac:dyDescent="0.25">
      <c r="A816" s="40">
        <v>983</v>
      </c>
      <c r="B816" s="40" t="s">
        <v>1876</v>
      </c>
      <c r="C816" s="40" t="s">
        <v>1275</v>
      </c>
    </row>
    <row r="817" spans="1:3" x14ac:dyDescent="0.25">
      <c r="A817" s="40">
        <v>984</v>
      </c>
      <c r="B817" s="40" t="s">
        <v>1877</v>
      </c>
      <c r="C817" s="40" t="s">
        <v>1277</v>
      </c>
    </row>
    <row r="818" spans="1:3" x14ac:dyDescent="0.25">
      <c r="A818" s="40">
        <v>985</v>
      </c>
      <c r="B818" s="40" t="s">
        <v>1878</v>
      </c>
      <c r="C818" s="40" t="s">
        <v>1278</v>
      </c>
    </row>
    <row r="819" spans="1:3" x14ac:dyDescent="0.25">
      <c r="A819" s="40">
        <v>986</v>
      </c>
      <c r="B819" s="40" t="s">
        <v>1879</v>
      </c>
      <c r="C819" s="40" t="s">
        <v>1278</v>
      </c>
    </row>
    <row r="820" spans="1:3" x14ac:dyDescent="0.25">
      <c r="A820" s="40">
        <v>987</v>
      </c>
      <c r="B820" s="40" t="s">
        <v>1880</v>
      </c>
      <c r="C820" s="40" t="s">
        <v>1278</v>
      </c>
    </row>
    <row r="821" spans="1:3" x14ac:dyDescent="0.25">
      <c r="A821" s="40">
        <v>988</v>
      </c>
      <c r="B821" s="40" t="s">
        <v>1881</v>
      </c>
      <c r="C821" s="40" t="s">
        <v>1275</v>
      </c>
    </row>
    <row r="822" spans="1:3" x14ac:dyDescent="0.25">
      <c r="A822" s="40">
        <v>989</v>
      </c>
      <c r="B822" s="40" t="s">
        <v>1882</v>
      </c>
      <c r="C822" s="40" t="s">
        <v>1275</v>
      </c>
    </row>
    <row r="823" spans="1:3" x14ac:dyDescent="0.25">
      <c r="A823" s="40">
        <v>990</v>
      </c>
      <c r="B823" s="40" t="s">
        <v>2410</v>
      </c>
      <c r="C823" s="40" t="s">
        <v>1278</v>
      </c>
    </row>
    <row r="824" spans="1:3" s="66" customFormat="1" x14ac:dyDescent="0.25">
      <c r="A824" s="40">
        <v>991</v>
      </c>
      <c r="B824" s="40" t="s">
        <v>1883</v>
      </c>
      <c r="C824" s="40" t="s">
        <v>1278</v>
      </c>
    </row>
    <row r="825" spans="1:3" s="66" customFormat="1" x14ac:dyDescent="0.25">
      <c r="A825" s="40">
        <v>993</v>
      </c>
      <c r="B825" s="40" t="s">
        <v>1884</v>
      </c>
      <c r="C825" s="40" t="s">
        <v>1275</v>
      </c>
    </row>
    <row r="826" spans="1:3" s="66" customFormat="1" x14ac:dyDescent="0.25">
      <c r="A826" s="40">
        <v>994</v>
      </c>
      <c r="B826" s="40" t="s">
        <v>2262</v>
      </c>
      <c r="C826" s="40" t="s">
        <v>1275</v>
      </c>
    </row>
    <row r="827" spans="1:3" s="83" customFormat="1" x14ac:dyDescent="0.25">
      <c r="A827" s="40">
        <v>995</v>
      </c>
      <c r="B827" s="40" t="s">
        <v>1885</v>
      </c>
      <c r="C827" s="40" t="s">
        <v>1277</v>
      </c>
    </row>
    <row r="828" spans="1:3" s="83" customFormat="1" x14ac:dyDescent="0.25">
      <c r="A828" s="40">
        <v>996</v>
      </c>
      <c r="B828" s="40" t="s">
        <v>1886</v>
      </c>
      <c r="C828" s="40" t="s">
        <v>1275</v>
      </c>
    </row>
  </sheetData>
  <autoFilter ref="A1:C823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9" t="s">
        <v>2436</v>
      </c>
      <c r="B1" s="160"/>
      <c r="C1" s="160"/>
      <c r="D1" s="160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9" t="s">
        <v>2446</v>
      </c>
      <c r="B25" s="160"/>
      <c r="C25" s="160"/>
      <c r="D25" s="160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54">
        <v>335756590</v>
      </c>
      <c r="B27" s="54">
        <v>720</v>
      </c>
      <c r="C27" s="67" t="s">
        <v>2481</v>
      </c>
      <c r="D27" s="67" t="s">
        <v>2482</v>
      </c>
    </row>
    <row r="28" spans="1:4" ht="15.75" x14ac:dyDescent="0.25">
      <c r="A28" s="54">
        <v>335756603</v>
      </c>
      <c r="B28" s="54">
        <v>822</v>
      </c>
      <c r="C28" s="67" t="s">
        <v>2481</v>
      </c>
      <c r="D28" s="67" t="s">
        <v>2482</v>
      </c>
    </row>
    <row r="29" spans="1:4" ht="15.75" x14ac:dyDescent="0.25">
      <c r="A29" s="54">
        <v>335756614</v>
      </c>
      <c r="B29" s="54">
        <v>137</v>
      </c>
      <c r="C29" s="67" t="s">
        <v>2481</v>
      </c>
      <c r="D29" s="67" t="s">
        <v>2482</v>
      </c>
    </row>
    <row r="30" spans="1:4" ht="15.75" x14ac:dyDescent="0.25">
      <c r="A30" s="54">
        <v>335756621</v>
      </c>
      <c r="B30" s="54">
        <v>175</v>
      </c>
      <c r="C30" s="67" t="s">
        <v>2481</v>
      </c>
      <c r="D30" s="67" t="s">
        <v>2482</v>
      </c>
    </row>
    <row r="31" spans="1:4" ht="15.75" x14ac:dyDescent="0.25">
      <c r="A31" s="54">
        <v>335756627</v>
      </c>
      <c r="B31" s="54">
        <v>378</v>
      </c>
      <c r="C31" s="67" t="s">
        <v>2481</v>
      </c>
      <c r="D31" s="67" t="s">
        <v>2482</v>
      </c>
    </row>
    <row r="32" spans="1:4" s="68" customFormat="1" ht="15.75" x14ac:dyDescent="0.25">
      <c r="A32" s="54">
        <v>335757579</v>
      </c>
      <c r="B32" s="54">
        <v>801</v>
      </c>
      <c r="C32" s="67" t="s">
        <v>2481</v>
      </c>
      <c r="D32" s="67" t="s">
        <v>2482</v>
      </c>
    </row>
    <row r="33" spans="1:4" s="68" customFormat="1" ht="15.75" x14ac:dyDescent="0.25">
      <c r="A33" s="54">
        <v>335757580</v>
      </c>
      <c r="B33" s="54">
        <v>642</v>
      </c>
      <c r="C33" s="67" t="s">
        <v>2481</v>
      </c>
      <c r="D33" s="67" t="s">
        <v>2482</v>
      </c>
    </row>
    <row r="34" spans="1:4" s="68" customFormat="1" ht="15.75" x14ac:dyDescent="0.25">
      <c r="A34" s="54">
        <v>335757581</v>
      </c>
      <c r="B34" s="54">
        <v>438</v>
      </c>
      <c r="C34" s="67" t="s">
        <v>2481</v>
      </c>
      <c r="D34" s="67" t="s">
        <v>2482</v>
      </c>
    </row>
    <row r="35" spans="1:4" s="68" customFormat="1" ht="15.75" x14ac:dyDescent="0.25">
      <c r="A35" s="54">
        <v>335757582</v>
      </c>
      <c r="B35" s="54">
        <v>461</v>
      </c>
      <c r="C35" s="67" t="s">
        <v>2481</v>
      </c>
      <c r="D35" s="67" t="s">
        <v>2482</v>
      </c>
    </row>
    <row r="36" spans="1:4" s="68" customFormat="1" ht="15.75" x14ac:dyDescent="0.25">
      <c r="A36" s="54">
        <v>335757584</v>
      </c>
      <c r="B36" s="54">
        <v>568</v>
      </c>
      <c r="C36" s="67" t="s">
        <v>2481</v>
      </c>
      <c r="D36" s="67" t="s">
        <v>2482</v>
      </c>
    </row>
    <row r="37" spans="1:4" s="68" customFormat="1" ht="15.75" x14ac:dyDescent="0.25">
      <c r="A37" s="54">
        <v>335757585</v>
      </c>
      <c r="B37" s="54">
        <v>552</v>
      </c>
      <c r="C37" s="67" t="s">
        <v>2481</v>
      </c>
      <c r="D37" s="67" t="s">
        <v>2482</v>
      </c>
    </row>
    <row r="38" spans="1:4" s="68" customFormat="1" ht="15.75" x14ac:dyDescent="0.25">
      <c r="A38" s="54">
        <v>335757586</v>
      </c>
      <c r="B38" s="54">
        <v>495</v>
      </c>
      <c r="C38" s="67" t="s">
        <v>2481</v>
      </c>
      <c r="D38" s="67" t="s">
        <v>2482</v>
      </c>
    </row>
    <row r="39" spans="1:4" s="70" customFormat="1" ht="15.75" x14ac:dyDescent="0.25">
      <c r="A39" s="54">
        <v>335757587</v>
      </c>
      <c r="B39" s="54">
        <v>396</v>
      </c>
      <c r="C39" s="67" t="s">
        <v>2481</v>
      </c>
      <c r="D39" s="67" t="s">
        <v>2482</v>
      </c>
    </row>
    <row r="40" spans="1:4" s="70" customFormat="1" ht="15.75" x14ac:dyDescent="0.25">
      <c r="A40" s="54">
        <v>335757588</v>
      </c>
      <c r="B40" s="54">
        <v>703</v>
      </c>
      <c r="C40" s="67" t="s">
        <v>2481</v>
      </c>
      <c r="D40" s="67" t="s">
        <v>2482</v>
      </c>
    </row>
    <row r="41" spans="1:4" s="70" customFormat="1" ht="15.75" x14ac:dyDescent="0.25">
      <c r="A41" s="54">
        <v>335757589</v>
      </c>
      <c r="B41" s="54">
        <v>136</v>
      </c>
      <c r="C41" s="67" t="s">
        <v>2481</v>
      </c>
      <c r="D41" s="67" t="s">
        <v>2482</v>
      </c>
    </row>
    <row r="42" spans="1:4" s="70" customFormat="1" ht="15.75" x14ac:dyDescent="0.25">
      <c r="A42" s="54">
        <v>335757538</v>
      </c>
      <c r="B42" s="54">
        <v>954</v>
      </c>
      <c r="C42" s="67" t="s">
        <v>2481</v>
      </c>
      <c r="D42" s="67" t="s">
        <v>2482</v>
      </c>
    </row>
    <row r="43" spans="1:4" s="70" customFormat="1" ht="15.75" x14ac:dyDescent="0.25">
      <c r="A43" s="54">
        <v>335757569</v>
      </c>
      <c r="B43" s="54">
        <v>276</v>
      </c>
      <c r="C43" s="67" t="s">
        <v>2481</v>
      </c>
      <c r="D43" s="67" t="s">
        <v>2482</v>
      </c>
    </row>
    <row r="44" spans="1:4" s="70" customFormat="1" ht="15.75" x14ac:dyDescent="0.25">
      <c r="A44" s="54">
        <v>335757542</v>
      </c>
      <c r="B44" s="54">
        <v>98</v>
      </c>
      <c r="C44" s="67" t="s">
        <v>2481</v>
      </c>
      <c r="D44" s="67" t="s">
        <v>2482</v>
      </c>
    </row>
    <row r="45" spans="1:4" s="70" customFormat="1" ht="15.75" x14ac:dyDescent="0.25">
      <c r="A45" s="54">
        <v>335757555</v>
      </c>
      <c r="B45" s="54">
        <v>85</v>
      </c>
      <c r="C45" s="67" t="s">
        <v>2481</v>
      </c>
      <c r="D45" s="67" t="s">
        <v>2482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2449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2450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2443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2451</v>
      </c>
      <c r="D51" s="58">
        <f>D49/D48</f>
        <v>1</v>
      </c>
    </row>
    <row r="52" spans="1:4" ht="15.75" thickBot="1" x14ac:dyDescent="0.3">
      <c r="A52" s="51"/>
      <c r="B52" s="51"/>
      <c r="C52" s="64" t="s">
        <v>2452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100" priority="119152"/>
  </conditionalFormatting>
  <conditionalFormatting sqref="A7:A11">
    <cfRule type="duplicateValues" dxfId="99" priority="119156"/>
    <cfRule type="duplicateValues" dxfId="98" priority="119157"/>
  </conditionalFormatting>
  <conditionalFormatting sqref="A7:A11">
    <cfRule type="duplicateValues" dxfId="97" priority="119160"/>
    <cfRule type="duplicateValues" dxfId="96" priority="119161"/>
  </conditionalFormatting>
  <conditionalFormatting sqref="B37:B39">
    <cfRule type="duplicateValues" dxfId="95" priority="219"/>
    <cfRule type="duplicateValues" dxfId="94" priority="220"/>
  </conditionalFormatting>
  <conditionalFormatting sqref="B37:B39">
    <cfRule type="duplicateValues" dxfId="93" priority="218"/>
  </conditionalFormatting>
  <conditionalFormatting sqref="B37:B39">
    <cfRule type="duplicateValues" dxfId="92" priority="217"/>
  </conditionalFormatting>
  <conditionalFormatting sqref="B37:B39">
    <cfRule type="duplicateValues" dxfId="91" priority="215"/>
    <cfRule type="duplicateValues" dxfId="90" priority="216"/>
  </conditionalFormatting>
  <conditionalFormatting sqref="B3">
    <cfRule type="duplicateValues" dxfId="89" priority="193"/>
    <cfRule type="duplicateValues" dxfId="88" priority="194"/>
  </conditionalFormatting>
  <conditionalFormatting sqref="B3">
    <cfRule type="duplicateValues" dxfId="87" priority="192"/>
  </conditionalFormatting>
  <conditionalFormatting sqref="B3">
    <cfRule type="duplicateValues" dxfId="86" priority="191"/>
  </conditionalFormatting>
  <conditionalFormatting sqref="B3">
    <cfRule type="duplicateValues" dxfId="85" priority="189"/>
    <cfRule type="duplicateValues" dxfId="84" priority="190"/>
  </conditionalFormatting>
  <conditionalFormatting sqref="A4:A6">
    <cfRule type="duplicateValues" dxfId="83" priority="188"/>
  </conditionalFormatting>
  <conditionalFormatting sqref="A4:A6">
    <cfRule type="duplicateValues" dxfId="82" priority="186"/>
    <cfRule type="duplicateValues" dxfId="81" priority="187"/>
  </conditionalFormatting>
  <conditionalFormatting sqref="A4:A6">
    <cfRule type="duplicateValues" dxfId="80" priority="184"/>
    <cfRule type="duplicateValues" dxfId="79" priority="185"/>
  </conditionalFormatting>
  <conditionalFormatting sqref="A3:A6">
    <cfRule type="duplicateValues" dxfId="78" priority="165"/>
  </conditionalFormatting>
  <conditionalFormatting sqref="A3:A6">
    <cfRule type="duplicateValues" dxfId="77" priority="163"/>
    <cfRule type="duplicateValues" dxfId="76" priority="164"/>
  </conditionalFormatting>
  <conditionalFormatting sqref="A3:A6">
    <cfRule type="duplicateValues" dxfId="75" priority="161"/>
    <cfRule type="duplicateValues" dxfId="74" priority="162"/>
  </conditionalFormatting>
  <conditionalFormatting sqref="B4:B6">
    <cfRule type="duplicateValues" dxfId="73" priority="158"/>
    <cfRule type="duplicateValues" dxfId="72" priority="159"/>
  </conditionalFormatting>
  <conditionalFormatting sqref="B4:B6">
    <cfRule type="duplicateValues" dxfId="71" priority="157"/>
  </conditionalFormatting>
  <conditionalFormatting sqref="B4:B6">
    <cfRule type="duplicateValues" dxfId="70" priority="156"/>
  </conditionalFormatting>
  <conditionalFormatting sqref="B4:B6">
    <cfRule type="duplicateValues" dxfId="69" priority="154"/>
    <cfRule type="duplicateValues" dxfId="68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1" t="s">
        <v>58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164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ATM'!$A$2:$B$820,2,0)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145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ATM'!$A$2:$B$820,2,0)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144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ATM'!$A$2:$B$820,2,0)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144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ATM'!$A$2:$B$820,2,0)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143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ATM'!$A$2:$B$820,2,0)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142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ATM'!$A$2:$B$820,2,0)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103.5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ATM'!$A$2:$B$820,2,0)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102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ATM'!$A$2:$B$820,2,0)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102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ATM'!$A$2:$B$820,2,0)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108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ATM'!$A$2:$B$820,2,0)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61.15079861111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ATM'!$A$2:$B$820,2,0)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67" priority="51"/>
  </conditionalFormatting>
  <conditionalFormatting sqref="E9:E1048576 E1:E2">
    <cfRule type="duplicateValues" dxfId="66" priority="99232"/>
  </conditionalFormatting>
  <conditionalFormatting sqref="E4">
    <cfRule type="duplicateValues" dxfId="65" priority="44"/>
  </conditionalFormatting>
  <conditionalFormatting sqref="E5:E8">
    <cfRule type="duplicateValues" dxfId="64" priority="42"/>
  </conditionalFormatting>
  <conditionalFormatting sqref="B12">
    <cfRule type="duplicateValues" dxfId="63" priority="16"/>
    <cfRule type="duplicateValues" dxfId="62" priority="17"/>
    <cfRule type="duplicateValues" dxfId="61" priority="18"/>
  </conditionalFormatting>
  <conditionalFormatting sqref="B12">
    <cfRule type="duplicateValues" dxfId="60" priority="15"/>
  </conditionalFormatting>
  <conditionalFormatting sqref="B12">
    <cfRule type="duplicateValues" dxfId="59" priority="13"/>
    <cfRule type="duplicateValues" dxfId="58" priority="14"/>
  </conditionalFormatting>
  <conditionalFormatting sqref="B12">
    <cfRule type="duplicateValues" dxfId="57" priority="10"/>
    <cfRule type="duplicateValues" dxfId="56" priority="11"/>
    <cfRule type="duplicateValues" dxfId="55" priority="12"/>
  </conditionalFormatting>
  <conditionalFormatting sqref="B12">
    <cfRule type="duplicateValues" dxfId="54" priority="9"/>
  </conditionalFormatting>
  <conditionalFormatting sqref="B12">
    <cfRule type="duplicateValues" dxfId="53" priority="7"/>
    <cfRule type="duplicateValues" dxfId="52" priority="8"/>
  </conditionalFormatting>
  <conditionalFormatting sqref="B12">
    <cfRule type="duplicateValues" dxfId="51" priority="6"/>
  </conditionalFormatting>
  <conditionalFormatting sqref="B12">
    <cfRule type="duplicateValues" dxfId="50" priority="3"/>
    <cfRule type="duplicateValues" dxfId="49" priority="4"/>
    <cfRule type="duplicateValues" dxfId="48" priority="5"/>
  </conditionalFormatting>
  <conditionalFormatting sqref="B12">
    <cfRule type="duplicateValues" dxfId="47" priority="2"/>
  </conditionalFormatting>
  <conditionalFormatting sqref="B12">
    <cfRule type="duplicateValues" dxfId="46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ATM'!$A$2:$B$822,2,0)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7">
        <v>576</v>
      </c>
      <c r="B407" s="88" t="s">
        <v>2485</v>
      </c>
      <c r="C407" s="88" t="s">
        <v>2486</v>
      </c>
      <c r="D407" s="32" t="s">
        <v>72</v>
      </c>
      <c r="E407" s="88" t="s">
        <v>90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ATM'!$A$2:$B$822,2,0)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ATM'!$A$2:$B$822,2,0)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5">
        <v>600</v>
      </c>
      <c r="B792" s="32" t="s">
        <v>2493</v>
      </c>
      <c r="C792" s="29" t="str">
        <f>VLOOKUP(A792,'LISTADO ATM'!$A$2:$B$899,2,0)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2021-01-31T20:30:30Z</cp:lastPrinted>
  <dcterms:created xsi:type="dcterms:W3CDTF">2014-10-01T23:18:29Z</dcterms:created>
  <dcterms:modified xsi:type="dcterms:W3CDTF">2021-03-02T19:16:21Z</dcterms:modified>
</cp:coreProperties>
</file>