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Marzo\05\"/>
    </mc:Choice>
  </mc:AlternateContent>
  <bookViews>
    <workbookView xWindow="0" yWindow="0" windowWidth="14610" windowHeight="4575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REPORTE!$A$4:$Q$98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</workbook>
</file>

<file path=xl/calcChain.xml><?xml version="1.0" encoding="utf-8"?>
<calcChain xmlns="http://schemas.openxmlformats.org/spreadsheetml/2006/main">
  <c r="A98" i="1" l="1"/>
  <c r="A97" i="1"/>
  <c r="A96" i="1"/>
  <c r="A95" i="1"/>
  <c r="A94" i="1"/>
  <c r="A93" i="1"/>
  <c r="K98" i="1"/>
  <c r="J98" i="1"/>
  <c r="I98" i="1"/>
  <c r="H98" i="1"/>
  <c r="G98" i="1"/>
  <c r="F98" i="1"/>
  <c r="K97" i="1"/>
  <c r="J97" i="1"/>
  <c r="I97" i="1"/>
  <c r="H97" i="1"/>
  <c r="G97" i="1"/>
  <c r="F97" i="1"/>
  <c r="K96" i="1"/>
  <c r="J96" i="1"/>
  <c r="I96" i="1"/>
  <c r="H96" i="1"/>
  <c r="G96" i="1"/>
  <c r="F96" i="1"/>
  <c r="K95" i="1"/>
  <c r="J95" i="1"/>
  <c r="I95" i="1"/>
  <c r="H95" i="1"/>
  <c r="G95" i="1"/>
  <c r="F95" i="1"/>
  <c r="K94" i="1"/>
  <c r="J94" i="1"/>
  <c r="I94" i="1"/>
  <c r="H94" i="1"/>
  <c r="G94" i="1"/>
  <c r="F94" i="1"/>
  <c r="K93" i="1"/>
  <c r="J93" i="1"/>
  <c r="I93" i="1"/>
  <c r="H93" i="1"/>
  <c r="G93" i="1"/>
  <c r="F93" i="1"/>
  <c r="F84" i="1"/>
  <c r="G84" i="1"/>
  <c r="H84" i="1"/>
  <c r="I84" i="1"/>
  <c r="J84" i="1"/>
  <c r="K84" i="1"/>
  <c r="A85" i="1" l="1"/>
  <c r="A86" i="1"/>
  <c r="A87" i="1"/>
  <c r="A88" i="1"/>
  <c r="A89" i="1"/>
  <c r="A90" i="1"/>
  <c r="A91" i="1"/>
  <c r="A92" i="1"/>
  <c r="F85" i="1"/>
  <c r="G85" i="1"/>
  <c r="H85" i="1"/>
  <c r="I85" i="1"/>
  <c r="J85" i="1"/>
  <c r="K85" i="1"/>
  <c r="F86" i="1"/>
  <c r="G86" i="1"/>
  <c r="H86" i="1"/>
  <c r="I86" i="1"/>
  <c r="J86" i="1"/>
  <c r="K86" i="1"/>
  <c r="F87" i="1"/>
  <c r="G87" i="1"/>
  <c r="H87" i="1"/>
  <c r="I87" i="1"/>
  <c r="J87" i="1"/>
  <c r="K87" i="1"/>
  <c r="F88" i="1"/>
  <c r="G88" i="1"/>
  <c r="H88" i="1"/>
  <c r="I88" i="1"/>
  <c r="J88" i="1"/>
  <c r="K88" i="1"/>
  <c r="F89" i="1"/>
  <c r="G89" i="1"/>
  <c r="H89" i="1"/>
  <c r="I89" i="1"/>
  <c r="J89" i="1"/>
  <c r="K89" i="1"/>
  <c r="F90" i="1"/>
  <c r="G90" i="1"/>
  <c r="H90" i="1"/>
  <c r="I90" i="1"/>
  <c r="J90" i="1"/>
  <c r="K90" i="1"/>
  <c r="F91" i="1"/>
  <c r="G91" i="1"/>
  <c r="H91" i="1"/>
  <c r="I91" i="1"/>
  <c r="J91" i="1"/>
  <c r="K91" i="1"/>
  <c r="F92" i="1"/>
  <c r="G92" i="1"/>
  <c r="H92" i="1"/>
  <c r="I92" i="1"/>
  <c r="J92" i="1"/>
  <c r="K92" i="1"/>
  <c r="A77" i="1"/>
  <c r="A78" i="1"/>
  <c r="A79" i="1"/>
  <c r="A80" i="1"/>
  <c r="A81" i="1"/>
  <c r="A82" i="1"/>
  <c r="A83" i="1"/>
  <c r="A84" i="1"/>
  <c r="F77" i="1"/>
  <c r="G77" i="1"/>
  <c r="H77" i="1"/>
  <c r="I77" i="1"/>
  <c r="J77" i="1"/>
  <c r="K77" i="1"/>
  <c r="F78" i="1"/>
  <c r="G78" i="1"/>
  <c r="H78" i="1"/>
  <c r="I78" i="1"/>
  <c r="J78" i="1"/>
  <c r="K78" i="1"/>
  <c r="F79" i="1"/>
  <c r="G79" i="1"/>
  <c r="H79" i="1"/>
  <c r="I79" i="1"/>
  <c r="J79" i="1"/>
  <c r="K79" i="1"/>
  <c r="F80" i="1"/>
  <c r="G80" i="1"/>
  <c r="H80" i="1"/>
  <c r="I80" i="1"/>
  <c r="J80" i="1"/>
  <c r="K80" i="1"/>
  <c r="F81" i="1"/>
  <c r="G81" i="1"/>
  <c r="H81" i="1"/>
  <c r="I81" i="1"/>
  <c r="J81" i="1"/>
  <c r="K81" i="1"/>
  <c r="F82" i="1"/>
  <c r="G82" i="1"/>
  <c r="H82" i="1"/>
  <c r="I82" i="1"/>
  <c r="J82" i="1"/>
  <c r="K82" i="1"/>
  <c r="F83" i="1"/>
  <c r="G83" i="1"/>
  <c r="H83" i="1"/>
  <c r="I83" i="1"/>
  <c r="J83" i="1"/>
  <c r="K83" i="1"/>
  <c r="A14" i="3"/>
  <c r="F14" i="3"/>
  <c r="H14" i="3"/>
  <c r="I14" i="3"/>
  <c r="J14" i="3"/>
  <c r="A73" i="1"/>
  <c r="A74" i="1"/>
  <c r="A75" i="1"/>
  <c r="A76" i="1"/>
  <c r="F73" i="1"/>
  <c r="G73" i="1"/>
  <c r="H73" i="1"/>
  <c r="I73" i="1"/>
  <c r="J73" i="1"/>
  <c r="K73" i="1"/>
  <c r="F74" i="1"/>
  <c r="G74" i="1"/>
  <c r="H74" i="1"/>
  <c r="I74" i="1"/>
  <c r="J74" i="1"/>
  <c r="K74" i="1"/>
  <c r="F75" i="1"/>
  <c r="G75" i="1"/>
  <c r="H75" i="1"/>
  <c r="I75" i="1"/>
  <c r="J75" i="1"/>
  <c r="K75" i="1"/>
  <c r="F76" i="1"/>
  <c r="G76" i="1"/>
  <c r="H76" i="1"/>
  <c r="I76" i="1"/>
  <c r="J76" i="1"/>
  <c r="K76" i="1"/>
  <c r="A72" i="1" l="1"/>
  <c r="F72" i="1"/>
  <c r="G72" i="1"/>
  <c r="H72" i="1"/>
  <c r="I72" i="1"/>
  <c r="J72" i="1"/>
  <c r="K72" i="1"/>
  <c r="A71" i="1"/>
  <c r="F71" i="1"/>
  <c r="G71" i="1"/>
  <c r="H71" i="1"/>
  <c r="I71" i="1"/>
  <c r="J71" i="1"/>
  <c r="K71" i="1"/>
  <c r="A70" i="1"/>
  <c r="F70" i="1"/>
  <c r="G70" i="1"/>
  <c r="H70" i="1"/>
  <c r="I70" i="1"/>
  <c r="J70" i="1"/>
  <c r="K70" i="1"/>
  <c r="A69" i="1"/>
  <c r="F69" i="1"/>
  <c r="G69" i="1"/>
  <c r="H69" i="1"/>
  <c r="I69" i="1"/>
  <c r="J69" i="1"/>
  <c r="K69" i="1"/>
  <c r="A68" i="1"/>
  <c r="F68" i="1"/>
  <c r="G68" i="1"/>
  <c r="H68" i="1"/>
  <c r="I68" i="1"/>
  <c r="J68" i="1"/>
  <c r="K68" i="1"/>
  <c r="A67" i="1" l="1"/>
  <c r="A66" i="1"/>
  <c r="A65" i="1"/>
  <c r="A64" i="1"/>
  <c r="A63" i="1"/>
  <c r="A62" i="1"/>
  <c r="A61" i="1"/>
  <c r="F67" i="1"/>
  <c r="G67" i="1"/>
  <c r="H67" i="1"/>
  <c r="I67" i="1"/>
  <c r="J67" i="1"/>
  <c r="K67" i="1"/>
  <c r="F66" i="1"/>
  <c r="G66" i="1"/>
  <c r="H66" i="1"/>
  <c r="I66" i="1"/>
  <c r="J66" i="1"/>
  <c r="K66" i="1"/>
  <c r="F65" i="1"/>
  <c r="G65" i="1"/>
  <c r="H65" i="1"/>
  <c r="I65" i="1"/>
  <c r="J65" i="1"/>
  <c r="K65" i="1"/>
  <c r="F64" i="1"/>
  <c r="G64" i="1"/>
  <c r="H64" i="1"/>
  <c r="I64" i="1"/>
  <c r="J64" i="1"/>
  <c r="K64" i="1"/>
  <c r="F63" i="1"/>
  <c r="G63" i="1"/>
  <c r="H63" i="1"/>
  <c r="I63" i="1"/>
  <c r="J63" i="1"/>
  <c r="K63" i="1"/>
  <c r="F62" i="1"/>
  <c r="G62" i="1"/>
  <c r="H62" i="1"/>
  <c r="I62" i="1"/>
  <c r="J62" i="1"/>
  <c r="K62" i="1"/>
  <c r="F61" i="1"/>
  <c r="G61" i="1"/>
  <c r="H61" i="1"/>
  <c r="I61" i="1"/>
  <c r="J61" i="1"/>
  <c r="K61" i="1"/>
  <c r="A60" i="1"/>
  <c r="A59" i="1"/>
  <c r="F60" i="1"/>
  <c r="G60" i="1"/>
  <c r="H60" i="1"/>
  <c r="I60" i="1"/>
  <c r="J60" i="1"/>
  <c r="K60" i="1"/>
  <c r="F59" i="1"/>
  <c r="G59" i="1"/>
  <c r="H59" i="1"/>
  <c r="I59" i="1"/>
  <c r="J59" i="1"/>
  <c r="K59" i="1"/>
  <c r="B28" i="16"/>
  <c r="C23" i="16"/>
  <c r="C24" i="16"/>
  <c r="C25" i="16"/>
  <c r="C26" i="16"/>
  <c r="C27" i="16"/>
  <c r="A25" i="16"/>
  <c r="A26" i="16"/>
  <c r="A27" i="16"/>
  <c r="A58" i="1"/>
  <c r="A57" i="1"/>
  <c r="A56" i="1"/>
  <c r="A55" i="1"/>
  <c r="A54" i="1"/>
  <c r="A53" i="1"/>
  <c r="A52" i="1"/>
  <c r="A51" i="1"/>
  <c r="A50" i="1"/>
  <c r="A49" i="1"/>
  <c r="A48" i="1"/>
  <c r="A47" i="1"/>
  <c r="F58" i="1"/>
  <c r="G58" i="1"/>
  <c r="H58" i="1"/>
  <c r="I58" i="1"/>
  <c r="J58" i="1"/>
  <c r="K58" i="1"/>
  <c r="F57" i="1"/>
  <c r="G57" i="1"/>
  <c r="H57" i="1"/>
  <c r="I57" i="1"/>
  <c r="J57" i="1"/>
  <c r="K57" i="1"/>
  <c r="F56" i="1"/>
  <c r="G56" i="1"/>
  <c r="H56" i="1"/>
  <c r="I56" i="1"/>
  <c r="J56" i="1"/>
  <c r="K56" i="1"/>
  <c r="F55" i="1"/>
  <c r="G55" i="1"/>
  <c r="H55" i="1"/>
  <c r="I55" i="1"/>
  <c r="J55" i="1"/>
  <c r="K55" i="1"/>
  <c r="F54" i="1"/>
  <c r="G54" i="1"/>
  <c r="H54" i="1"/>
  <c r="I54" i="1"/>
  <c r="J54" i="1"/>
  <c r="K54" i="1"/>
  <c r="F53" i="1"/>
  <c r="G53" i="1"/>
  <c r="H53" i="1"/>
  <c r="I53" i="1"/>
  <c r="J53" i="1"/>
  <c r="K53" i="1"/>
  <c r="F52" i="1"/>
  <c r="G52" i="1"/>
  <c r="H52" i="1"/>
  <c r="I52" i="1"/>
  <c r="J52" i="1"/>
  <c r="K52" i="1"/>
  <c r="F51" i="1"/>
  <c r="G51" i="1"/>
  <c r="H51" i="1"/>
  <c r="I51" i="1"/>
  <c r="J51" i="1"/>
  <c r="K51" i="1"/>
  <c r="F50" i="1"/>
  <c r="G50" i="1"/>
  <c r="H50" i="1"/>
  <c r="I50" i="1"/>
  <c r="J50" i="1"/>
  <c r="K50" i="1"/>
  <c r="F49" i="1"/>
  <c r="G49" i="1"/>
  <c r="H49" i="1"/>
  <c r="I49" i="1"/>
  <c r="J49" i="1"/>
  <c r="K49" i="1"/>
  <c r="F48" i="1"/>
  <c r="G48" i="1"/>
  <c r="H48" i="1"/>
  <c r="I48" i="1"/>
  <c r="J48" i="1"/>
  <c r="K48" i="1"/>
  <c r="F47" i="1"/>
  <c r="G47" i="1"/>
  <c r="H47" i="1"/>
  <c r="I47" i="1"/>
  <c r="J47" i="1"/>
  <c r="K47" i="1"/>
  <c r="B63" i="16"/>
  <c r="B45" i="16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F46" i="1"/>
  <c r="G46" i="1"/>
  <c r="H46" i="1"/>
  <c r="I46" i="1"/>
  <c r="J46" i="1"/>
  <c r="K46" i="1"/>
  <c r="F45" i="1"/>
  <c r="G45" i="1"/>
  <c r="H45" i="1"/>
  <c r="I45" i="1"/>
  <c r="J45" i="1"/>
  <c r="K45" i="1"/>
  <c r="F44" i="1"/>
  <c r="G44" i="1"/>
  <c r="H44" i="1"/>
  <c r="I44" i="1"/>
  <c r="J44" i="1"/>
  <c r="K44" i="1"/>
  <c r="F43" i="1"/>
  <c r="G43" i="1"/>
  <c r="H43" i="1"/>
  <c r="I43" i="1"/>
  <c r="J43" i="1"/>
  <c r="K43" i="1"/>
  <c r="F42" i="1"/>
  <c r="G42" i="1"/>
  <c r="H42" i="1"/>
  <c r="I42" i="1"/>
  <c r="J42" i="1"/>
  <c r="K42" i="1"/>
  <c r="F41" i="1"/>
  <c r="G41" i="1"/>
  <c r="H41" i="1"/>
  <c r="I41" i="1"/>
  <c r="J41" i="1"/>
  <c r="K41" i="1"/>
  <c r="F40" i="1"/>
  <c r="G40" i="1"/>
  <c r="H40" i="1"/>
  <c r="I40" i="1"/>
  <c r="J40" i="1"/>
  <c r="K40" i="1"/>
  <c r="F39" i="1"/>
  <c r="G39" i="1"/>
  <c r="H39" i="1"/>
  <c r="I39" i="1"/>
  <c r="J39" i="1"/>
  <c r="K39" i="1"/>
  <c r="F38" i="1"/>
  <c r="G38" i="1"/>
  <c r="H38" i="1"/>
  <c r="I38" i="1"/>
  <c r="J38" i="1"/>
  <c r="K38" i="1"/>
  <c r="F37" i="1"/>
  <c r="G37" i="1"/>
  <c r="H37" i="1"/>
  <c r="I37" i="1"/>
  <c r="J37" i="1"/>
  <c r="K37" i="1"/>
  <c r="F36" i="1"/>
  <c r="G36" i="1"/>
  <c r="H36" i="1"/>
  <c r="I36" i="1"/>
  <c r="J36" i="1"/>
  <c r="K36" i="1"/>
  <c r="F35" i="1"/>
  <c r="G35" i="1"/>
  <c r="H35" i="1"/>
  <c r="I35" i="1"/>
  <c r="J35" i="1"/>
  <c r="K35" i="1"/>
  <c r="F34" i="1"/>
  <c r="G34" i="1"/>
  <c r="H34" i="1"/>
  <c r="I34" i="1"/>
  <c r="J34" i="1"/>
  <c r="K34" i="1"/>
  <c r="F33" i="1"/>
  <c r="G33" i="1"/>
  <c r="H33" i="1"/>
  <c r="I33" i="1"/>
  <c r="J33" i="1"/>
  <c r="K33" i="1"/>
  <c r="A9" i="16"/>
  <c r="C9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A24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B10" i="16"/>
  <c r="A48" i="16" l="1"/>
  <c r="F32" i="1" l="1"/>
  <c r="G32" i="1"/>
  <c r="H32" i="1"/>
  <c r="I32" i="1"/>
  <c r="J32" i="1"/>
  <c r="K32" i="1"/>
  <c r="F31" i="1"/>
  <c r="G31" i="1"/>
  <c r="H31" i="1"/>
  <c r="I31" i="1"/>
  <c r="J31" i="1"/>
  <c r="K31" i="1"/>
  <c r="F30" i="1"/>
  <c r="G30" i="1"/>
  <c r="H30" i="1"/>
  <c r="I30" i="1"/>
  <c r="J30" i="1"/>
  <c r="K30" i="1"/>
  <c r="F29" i="1"/>
  <c r="G29" i="1"/>
  <c r="H29" i="1"/>
  <c r="I29" i="1"/>
  <c r="J29" i="1"/>
  <c r="K29" i="1"/>
  <c r="F28" i="1"/>
  <c r="G28" i="1"/>
  <c r="H28" i="1"/>
  <c r="I28" i="1"/>
  <c r="J28" i="1"/>
  <c r="K28" i="1"/>
  <c r="F27" i="1"/>
  <c r="G27" i="1"/>
  <c r="H27" i="1"/>
  <c r="I27" i="1"/>
  <c r="J27" i="1"/>
  <c r="K27" i="1"/>
  <c r="A32" i="1"/>
  <c r="A31" i="1"/>
  <c r="A30" i="1"/>
  <c r="A29" i="1"/>
  <c r="A28" i="1"/>
  <c r="A27" i="1"/>
  <c r="F26" i="1"/>
  <c r="G26" i="1"/>
  <c r="H26" i="1"/>
  <c r="I26" i="1"/>
  <c r="J26" i="1"/>
  <c r="K26" i="1"/>
  <c r="A26" i="1"/>
  <c r="F25" i="1"/>
  <c r="G25" i="1"/>
  <c r="H25" i="1"/>
  <c r="I25" i="1"/>
  <c r="J25" i="1"/>
  <c r="K25" i="1"/>
  <c r="F24" i="1"/>
  <c r="G24" i="1"/>
  <c r="H24" i="1"/>
  <c r="I24" i="1"/>
  <c r="J24" i="1"/>
  <c r="K24" i="1"/>
  <c r="F23" i="1"/>
  <c r="G23" i="1"/>
  <c r="H23" i="1"/>
  <c r="I23" i="1"/>
  <c r="J23" i="1"/>
  <c r="K23" i="1"/>
  <c r="F22" i="1"/>
  <c r="G22" i="1"/>
  <c r="H22" i="1"/>
  <c r="I22" i="1"/>
  <c r="J22" i="1"/>
  <c r="K22" i="1"/>
  <c r="F21" i="1"/>
  <c r="G21" i="1"/>
  <c r="H21" i="1"/>
  <c r="I21" i="1"/>
  <c r="J21" i="1"/>
  <c r="K21" i="1"/>
  <c r="F20" i="1"/>
  <c r="G20" i="1"/>
  <c r="H20" i="1"/>
  <c r="I20" i="1"/>
  <c r="J20" i="1"/>
  <c r="K20" i="1"/>
  <c r="F19" i="1"/>
  <c r="G19" i="1"/>
  <c r="H19" i="1"/>
  <c r="I19" i="1"/>
  <c r="J19" i="1"/>
  <c r="K19" i="1"/>
  <c r="F18" i="1"/>
  <c r="G18" i="1"/>
  <c r="H18" i="1"/>
  <c r="I18" i="1"/>
  <c r="J18" i="1"/>
  <c r="K18" i="1"/>
  <c r="F17" i="1"/>
  <c r="G17" i="1"/>
  <c r="H17" i="1"/>
  <c r="I17" i="1"/>
  <c r="J17" i="1"/>
  <c r="K17" i="1"/>
  <c r="F16" i="1"/>
  <c r="G16" i="1"/>
  <c r="H16" i="1"/>
  <c r="I16" i="1"/>
  <c r="J16" i="1"/>
  <c r="K16" i="1"/>
  <c r="F15" i="1"/>
  <c r="G15" i="1"/>
  <c r="H15" i="1"/>
  <c r="I15" i="1"/>
  <c r="J15" i="1"/>
  <c r="K15" i="1"/>
  <c r="F14" i="1"/>
  <c r="G14" i="1"/>
  <c r="H14" i="1"/>
  <c r="I14" i="1"/>
  <c r="J14" i="1"/>
  <c r="K14" i="1"/>
  <c r="F13" i="1"/>
  <c r="G13" i="1"/>
  <c r="H13" i="1"/>
  <c r="I13" i="1"/>
  <c r="J13" i="1"/>
  <c r="K13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F12" i="1"/>
  <c r="G12" i="1"/>
  <c r="H12" i="1"/>
  <c r="I12" i="1"/>
  <c r="J12" i="1"/>
  <c r="K12" i="1"/>
  <c r="A12" i="1"/>
  <c r="F11" i="1" l="1"/>
  <c r="G11" i="1"/>
  <c r="H11" i="1"/>
  <c r="I11" i="1"/>
  <c r="J11" i="1"/>
  <c r="K11" i="1"/>
  <c r="F10" i="1"/>
  <c r="G10" i="1"/>
  <c r="H10" i="1"/>
  <c r="I10" i="1"/>
  <c r="J10" i="1"/>
  <c r="K10" i="1"/>
  <c r="F9" i="1"/>
  <c r="G9" i="1"/>
  <c r="H9" i="1"/>
  <c r="I9" i="1"/>
  <c r="J9" i="1"/>
  <c r="K9" i="1"/>
  <c r="F8" i="1"/>
  <c r="G8" i="1"/>
  <c r="H8" i="1"/>
  <c r="I8" i="1"/>
  <c r="J8" i="1"/>
  <c r="K8" i="1"/>
  <c r="A11" i="1"/>
  <c r="A10" i="1"/>
  <c r="A9" i="1"/>
  <c r="A8" i="1"/>
  <c r="F7" i="1" l="1"/>
  <c r="G7" i="1"/>
  <c r="H7" i="1"/>
  <c r="I7" i="1"/>
  <c r="J7" i="1"/>
  <c r="K7" i="1"/>
  <c r="A7" i="1"/>
  <c r="A6" i="1" l="1"/>
  <c r="F6" i="1"/>
  <c r="G6" i="1"/>
  <c r="H6" i="1"/>
  <c r="I6" i="1"/>
  <c r="J6" i="1"/>
  <c r="K6" i="1"/>
  <c r="A5" i="1" l="1"/>
  <c r="F5" i="1"/>
  <c r="G5" i="1"/>
  <c r="H5" i="1"/>
  <c r="I5" i="1"/>
  <c r="J5" i="1"/>
  <c r="K5" i="1"/>
  <c r="B17" i="9" l="1"/>
  <c r="B12" i="9"/>
  <c r="I7" i="9"/>
  <c r="I6" i="9"/>
  <c r="C5" i="9"/>
  <c r="C4" i="9"/>
  <c r="C3" i="9"/>
  <c r="D2" i="9"/>
  <c r="D3" i="9" s="1"/>
  <c r="D4" i="9" s="1"/>
  <c r="D5" i="9" s="1"/>
  <c r="D6" i="9" s="1"/>
  <c r="C792" i="4"/>
  <c r="C538" i="4"/>
  <c r="C487" i="4"/>
  <c r="C192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50" i="15"/>
  <c r="D52" i="15" s="1"/>
  <c r="D49" i="15"/>
  <c r="D51" i="15" s="1"/>
  <c r="D48" i="15"/>
  <c r="D21" i="15"/>
  <c r="D23" i="15" s="1"/>
  <c r="D20" i="15"/>
  <c r="D22" i="15" s="1"/>
  <c r="D19" i="15"/>
</calcChain>
</file>

<file path=xl/comments1.xml><?xml version="1.0" encoding="utf-8"?>
<comments xmlns="http://schemas.openxmlformats.org/spreadsheetml/2006/main">
  <authors/>
  <commentList/>
</comments>
</file>

<file path=xl/sharedStrings.xml><?xml version="1.0" encoding="utf-8"?>
<sst xmlns="http://schemas.openxmlformats.org/spreadsheetml/2006/main" count="13319" uniqueCount="2548">
  <si>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</si>
  <si>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</si>
  <si>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</si>
  <si>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</si>
  <si>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</si>
  <si>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</si>
  <si>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</si>
  <si>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</si>
  <si>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</si>
  <si>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</si>
  <si>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</si>
  <si>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</si>
  <si>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</si>
  <si>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</si>
  <si>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</si>
  <si>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</si>
  <si>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</si>
  <si>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</si>
  <si>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</si>
  <si>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</si>
  <si>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</si>
  <si>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</si>
  <si>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</si>
  <si>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</si>
  <si>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</si>
  <si>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</si>
  <si>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</si>
  <si>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</si>
  <si>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</si>
  <si>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</si>
  <si>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</si>
  <si>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</si>
  <si>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</si>
  <si>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</si>
  <si>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</si>
  <si>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</si>
  <si>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</si>
  <si>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</si>
  <si>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</si>
  <si>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</si>
  <si>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</si>
  <si>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</si>
  <si>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</si>
  <si>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</si>
  <si>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</si>
  <si>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</si>
  <si>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</si>
  <si>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</si>
  <si>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</si>
  <si>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</si>
  <si>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</si>
  <si>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</si>
  <si>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</si>
  <si>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</si>
  <si>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</si>
  <si>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</si>
  <si>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</si>
  <si>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</si>
  <si>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</si>
  <si>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</si>
  <si>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</si>
  <si>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</si>
  <si>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</si>
  <si>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</si>
  <si>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</si>
  <si>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</si>
  <si>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</si>
  <si>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</si>
  <si>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</si>
  <si>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</si>
  <si>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</si>
  <si>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</si>
  <si>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</si>
  <si>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</si>
  <si>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</si>
  <si>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</si>
  <si>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</si>
  <si>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</si>
  <si>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</si>
  <si>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</si>
  <si>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</si>
  <si>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</si>
  <si>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</si>
  <si>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</si>
  <si>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</si>
  <si>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</si>
  <si>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</si>
  <si>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</si>
  <si>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</si>
  <si>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</si>
  <si>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</si>
  <si>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</si>
  <si>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</si>
  <si>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</si>
  <si>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</si>
  <si>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</si>
  <si>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</si>
  <si>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</si>
  <si>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</si>
  <si>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</si>
  <si>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</si>
  <si>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</si>
  <si>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</si>
  <si>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</si>
  <si>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</si>
  <si>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</si>
  <si>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</si>
  <si>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</si>
  <si>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</si>
  <si>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</si>
  <si>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</si>
  <si>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</si>
  <si>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</si>
  <si>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</si>
  <si>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</si>
  <si>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</si>
  <si>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</si>
  <si>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</si>
  <si>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</si>
  <si>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</si>
  <si>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</si>
  <si>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</si>
  <si>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</si>
  <si>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</si>
  <si>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</si>
  <si>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</si>
  <si>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</si>
  <si>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</si>
  <si>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</si>
  <si>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</si>
  <si>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</si>
  <si>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</si>
  <si>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</si>
  <si>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</si>
  <si>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</si>
  <si>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</si>
  <si>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</si>
  <si>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</si>
  <si>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</si>
  <si>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</si>
  <si>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</si>
  <si>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</si>
  <si>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</si>
  <si>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</si>
  <si>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</si>
  <si>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</si>
  <si>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</si>
  <si>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</si>
  <si>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</si>
  <si>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</si>
  <si>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</si>
  <si>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</si>
  <si>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</si>
  <si>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</si>
  <si>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</si>
  <si>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</si>
  <si>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</si>
  <si>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</si>
  <si>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</si>
  <si>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</si>
  <si>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</si>
  <si>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</si>
  <si>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</si>
  <si>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</si>
  <si>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</si>
  <si>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</si>
  <si>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</si>
  <si>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</si>
  <si>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</si>
  <si>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</si>
  <si>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</si>
  <si>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</si>
  <si>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</si>
  <si>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</si>
  <si>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</si>
  <si>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</si>
  <si>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</si>
  <si>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</si>
  <si>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</si>
  <si>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</si>
  <si>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</si>
  <si>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</si>
  <si>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</si>
  <si>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</si>
  <si>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</si>
  <si>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</si>
  <si>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</si>
  <si>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</si>
  <si>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</si>
  <si>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</si>
  <si>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</si>
  <si>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</si>
  <si>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</si>
  <si>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</si>
  <si>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</si>
  <si>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</si>
  <si>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</si>
  <si>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</si>
  <si>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</si>
  <si>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</si>
  <si>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</si>
  <si>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</si>
  <si>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</si>
  <si>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</si>
  <si>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</si>
  <si>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</si>
  <si>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</si>
  <si>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</si>
  <si>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</si>
  <si>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</si>
  <si>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</si>
  <si>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</si>
  <si>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</si>
  <si>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</si>
  <si>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</si>
  <si>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</si>
  <si>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</si>
  <si>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</si>
  <si>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</si>
  <si>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</si>
  <si>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</si>
  <si>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</si>
  <si>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</si>
  <si>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</si>
  <si>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</si>
  <si>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</si>
  <si>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</si>
  <si>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</si>
  <si>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</si>
  <si>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</si>
  <si>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</si>
  <si>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</si>
  <si>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</si>
  <si>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</si>
  <si>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</si>
  <si>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</si>
  <si>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</si>
  <si>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</si>
  <si>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</si>
  <si>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</si>
  <si>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</si>
  <si>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</si>
  <si>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</si>
  <si>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</si>
  <si>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</si>
  <si>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</si>
  <si>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</si>
  <si>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</si>
  <si>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</si>
  <si>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</si>
  <si>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</si>
  <si>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</si>
  <si>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</si>
  <si>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</si>
  <si>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</si>
  <si>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</si>
  <si>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</si>
  <si>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</si>
  <si>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</si>
  <si>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</si>
  <si>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</si>
  <si>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</si>
  <si>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</si>
  <si>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</si>
  <si>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</si>
  <si>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</si>
  <si>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</si>
  <si>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</si>
  <si>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</si>
  <si>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</si>
  <si>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</si>
  <si>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</si>
  <si>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</si>
  <si>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</si>
  <si>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</si>
  <si>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</si>
  <si>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</si>
  <si>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</si>
  <si>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</si>
  <si>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</si>
  <si>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</si>
  <si>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</si>
  <si>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</si>
  <si>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</si>
  <si>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</si>
  <si>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</si>
  <si>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</si>
  <si>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</si>
  <si>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</si>
  <si>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</si>
  <si>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</si>
  <si>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</si>
  <si>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</si>
  <si>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</si>
  <si>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</si>
  <si>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</si>
  <si>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</si>
  <si>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</si>
  <si>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</si>
  <si>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</si>
  <si>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</si>
  <si>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</si>
  <si>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</si>
  <si>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</si>
  <si>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</si>
  <si>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</si>
  <si>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</si>
  <si>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</si>
  <si>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</si>
  <si>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</si>
  <si>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</si>
  <si>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</si>
  <si>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</si>
  <si>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</si>
  <si>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</si>
  <si>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</si>
  <si>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</si>
  <si>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</si>
  <si>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</si>
  <si>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</si>
  <si>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</si>
  <si>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</si>
  <si>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</si>
  <si>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</si>
  <si>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</si>
  <si>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</si>
  <si>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</si>
  <si>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</si>
  <si>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</si>
  <si>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</si>
  <si>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</si>
  <si>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</si>
  <si>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</si>
  <si>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</si>
  <si>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</si>
  <si>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</si>
  <si>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</si>
  <si>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</si>
  <si>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</si>
  <si>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</si>
  <si>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</si>
  <si>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</si>
  <si>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</si>
  <si>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</si>
  <si>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</si>
  <si>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</si>
  <si>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</si>
  <si>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</si>
  <si>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</si>
  <si>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</si>
  <si>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</si>
  <si>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</si>
  <si>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</si>
  <si>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</si>
  <si>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</si>
  <si>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</si>
  <si>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</si>
  <si>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</si>
  <si>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</si>
  <si>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</si>
  <si>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</si>
  <si>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</si>
  <si>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</si>
  <si>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</si>
  <si>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</si>
  <si>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</si>
  <si>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</si>
  <si>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</si>
  <si>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</si>
  <si>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</si>
  <si>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</si>
  <si>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</si>
  <si>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</si>
  <si>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</si>
  <si>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</si>
  <si>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</si>
  <si>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</si>
  <si>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</si>
  <si>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</si>
  <si>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</si>
  <si>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</si>
  <si>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</si>
  <si>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</si>
  <si>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</si>
  <si>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</si>
  <si>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</si>
  <si>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</si>
  <si>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</si>
  <si>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</si>
  <si>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</si>
  <si>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</si>
  <si>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</si>
  <si>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</si>
  <si>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</si>
  <si>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</si>
  <si>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</si>
  <si>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</si>
  <si>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</si>
  <si>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</si>
  <si>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</si>
  <si>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</si>
  <si>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</si>
  <si>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</si>
  <si>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</si>
  <si>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</si>
  <si>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</si>
  <si>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</si>
  <si>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</si>
  <si>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</si>
  <si>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</si>
  <si>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</si>
  <si>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</si>
  <si>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</si>
  <si>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</si>
  <si>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</si>
  <si>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</si>
  <si>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</si>
  <si>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</si>
  <si>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</si>
  <si>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</si>
  <si>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</si>
  <si>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</si>
  <si>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</si>
  <si>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</si>
  <si>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</si>
  <si>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</si>
  <si>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</si>
  <si>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</si>
  <si>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</si>
  <si>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</si>
  <si>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</si>
  <si>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</si>
  <si>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</si>
  <si>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</si>
  <si>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</si>
  <si>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</si>
  <si>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</si>
  <si>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</si>
  <si>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</si>
  <si>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</si>
  <si>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</si>
  <si>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</si>
  <si>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</si>
  <si>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</si>
  <si>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</si>
  <si>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</si>
  <si>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</si>
  <si>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</si>
  <si>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</si>
  <si>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</si>
  <si>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</si>
  <si>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</si>
  <si>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</si>
  <si>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</si>
  <si>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</si>
  <si>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</si>
  <si>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</si>
  <si>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</si>
  <si>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</si>
  <si>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</si>
  <si>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</si>
  <si>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</si>
  <si>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</si>
  <si>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</si>
  <si>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</si>
  <si>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</si>
  <si>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</si>
  <si>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</si>
  <si>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</si>
  <si>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</si>
  <si>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</si>
  <si>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</si>
  <si>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</si>
  <si>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</si>
  <si>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</si>
  <si>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</si>
  <si>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</si>
  <si>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</si>
  <si>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</si>
  <si>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</si>
  <si>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</si>
  <si>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</si>
  <si>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</si>
  <si>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</si>
  <si>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</si>
  <si>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</si>
  <si>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</si>
  <si>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</si>
  <si>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</si>
  <si>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</si>
  <si>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</si>
  <si>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</si>
  <si>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</si>
  <si>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</si>
  <si>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</si>
  <si>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</si>
  <si>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</si>
  <si>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</si>
  <si>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</si>
  <si>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</si>
  <si>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</si>
  <si>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</si>
  <si>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</si>
  <si>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</si>
  <si>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</si>
  <si>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</si>
  <si>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</si>
  <si>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</si>
  <si>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</si>
  <si>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</si>
  <si>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</si>
  <si>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</si>
  <si>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</si>
  <si>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</si>
  <si>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</si>
  <si>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</si>
  <si>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</si>
  <si>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</si>
  <si>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</si>
  <si>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</si>
  <si>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</si>
  <si>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</si>
  <si>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</si>
  <si>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</si>
  <si>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</si>
  <si>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</si>
  <si>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</si>
  <si>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</si>
  <si>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</si>
  <si>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</si>
  <si>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</si>
  <si>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</si>
  <si>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</si>
  <si>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</si>
  <si>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</si>
  <si>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</si>
  <si>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</si>
  <si>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</si>
  <si>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</si>
  <si>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</si>
  <si>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</si>
  <si>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</si>
  <si>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</si>
  <si>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</si>
  <si>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</si>
  <si>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</si>
  <si>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</si>
  <si>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</si>
  <si>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</si>
  <si>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</si>
  <si>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</si>
  <si>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</si>
  <si>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</si>
  <si>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</si>
  <si>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</si>
  <si>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</si>
  <si>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</si>
  <si>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</si>
  <si>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</si>
  <si>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</si>
  <si>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</si>
  <si>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</si>
  <si>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</si>
  <si>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</si>
  <si>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</si>
  <si>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</si>
  <si>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</si>
  <si>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</si>
  <si>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</si>
  <si>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</si>
  <si>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</si>
  <si>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</si>
  <si>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</si>
  <si>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</si>
  <si>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</si>
  <si>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</si>
  <si>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</si>
  <si>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</si>
  <si>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</si>
  <si>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</si>
  <si>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</si>
  <si>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</si>
  <si>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</si>
  <si>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</si>
  <si>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</si>
  <si>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</si>
  <si>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</si>
  <si>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</si>
  <si>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</si>
  <si>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</si>
  <si>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</si>
  <si>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</si>
  <si>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</si>
  <si>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</si>
  <si>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</si>
  <si>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</si>
  <si>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</si>
  <si>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</si>
  <si>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</si>
  <si>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</si>
  <si>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</si>
  <si>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</si>
  <si>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</si>
  <si>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</si>
  <si>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</si>
  <si>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</si>
  <si>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</si>
  <si>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</si>
  <si>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</si>
  <si>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</si>
  <si>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</si>
  <si>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</si>
  <si>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</si>
  <si>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</si>
  <si>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</si>
  <si>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</si>
  <si>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</si>
  <si>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</si>
  <si>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</si>
  <si>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</si>
  <si>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</si>
  <si>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</si>
  <si>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</si>
  <si>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</si>
  <si>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</si>
  <si>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</si>
  <si>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</si>
  <si>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</si>
  <si>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</si>
  <si>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</si>
  <si>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</si>
  <si>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</si>
  <si>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</si>
  <si>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</si>
  <si>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</si>
  <si>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</si>
  <si>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</si>
  <si>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</si>
  <si>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</si>
  <si>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</si>
  <si>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</si>
  <si>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</si>
  <si>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</si>
  <si>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</si>
  <si>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</si>
  <si>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</si>
  <si>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</si>
  <si>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</si>
  <si>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</si>
  <si>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</si>
  <si>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</si>
  <si>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</si>
  <si>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</si>
  <si>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</si>
  <si>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</si>
  <si>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</si>
  <si>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</si>
  <si>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</si>
  <si>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</si>
  <si>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</si>
  <si>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</si>
  <si>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</si>
  <si>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</si>
  <si>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</si>
  <si>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</si>
  <si>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</si>
  <si>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</si>
  <si>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</si>
  <si>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</si>
  <si>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</si>
  <si>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</si>
  <si>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</si>
  <si>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</si>
  <si>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</si>
  <si>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</si>
  <si>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</si>
  <si>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</si>
  <si>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</si>
  <si>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</si>
  <si>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</si>
  <si>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</si>
  <si>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</si>
  <si>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</si>
  <si>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</si>
  <si>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</si>
  <si>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</si>
  <si>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</si>
  <si>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</si>
  <si>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</si>
  <si>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</si>
  <si>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</si>
  <si>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</si>
  <si>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</si>
  <si>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</si>
  <si>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</si>
  <si>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</si>
  <si>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</si>
  <si>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</si>
  <si>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</si>
  <si>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</si>
  <si>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</si>
  <si>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</si>
  <si>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</si>
  <si>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</si>
  <si>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</si>
  <si>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</si>
  <si>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</si>
  <si>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</si>
  <si>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</si>
  <si>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</si>
  <si>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</si>
  <si>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</si>
  <si>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</si>
  <si>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</si>
  <si>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</si>
  <si>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</si>
  <si>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</si>
  <si>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</si>
  <si>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</si>
  <si>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</si>
  <si>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</si>
  <si>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</si>
  <si>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</si>
  <si>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</si>
  <si>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</si>
  <si>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</si>
  <si>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</si>
  <si>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</si>
  <si>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</si>
  <si>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</si>
  <si>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</si>
  <si>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</si>
  <si>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</si>
  <si>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</si>
  <si>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</si>
  <si>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</si>
  <si>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</si>
  <si>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</si>
  <si>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</si>
  <si>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</si>
  <si>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</si>
  <si>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</si>
  <si>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</si>
  <si>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</si>
  <si>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</si>
  <si>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</si>
  <si>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</si>
  <si>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</si>
  <si>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</si>
  <si>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</si>
  <si>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</si>
  <si>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</si>
  <si>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</si>
  <si>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</si>
  <si>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</si>
  <si>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</si>
  <si>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</si>
  <si>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</si>
  <si>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</si>
  <si>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</si>
  <si>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</si>
  <si>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</si>
  <si>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</si>
  <si>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</si>
  <si>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</si>
  <si>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</si>
  <si>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</si>
  <si>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</si>
  <si>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</si>
  <si>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</si>
  <si>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</si>
  <si>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</si>
  <si>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</si>
  <si>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</si>
  <si>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</si>
  <si>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</si>
  <si>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</si>
  <si>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</si>
  <si>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</si>
  <si>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</si>
  <si>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</si>
  <si>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</si>
  <si>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</si>
  <si>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</si>
  <si>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</si>
  <si>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</si>
  <si>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</si>
  <si>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</si>
  <si>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</si>
  <si>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</si>
  <si>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</si>
  <si>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</si>
  <si>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</si>
  <si>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</si>
  <si>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</si>
  <si>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</si>
  <si>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</si>
  <si>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</si>
  <si>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</si>
  <si>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</si>
  <si>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</si>
  <si>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</si>
  <si>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</si>
  <si>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</si>
  <si>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</si>
  <si>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</si>
  <si>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</si>
  <si>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</si>
  <si>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</si>
  <si>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</si>
  <si>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</si>
  <si>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</si>
  <si>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</si>
  <si>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</si>
  <si>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</si>
  <si>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</si>
  <si>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</si>
  <si>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</si>
  <si>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</si>
  <si>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</si>
  <si>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</si>
  <si>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</si>
  <si>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</si>
  <si>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</si>
  <si>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</si>
  <si>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</si>
  <si>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</si>
  <si>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</si>
  <si>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</si>
  <si>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</si>
  <si>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</si>
  <si>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</si>
  <si>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</si>
  <si>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</si>
  <si>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</si>
  <si>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</si>
  <si>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</si>
  <si>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</si>
  <si>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</si>
  <si>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</si>
  <si>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</si>
  <si>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</si>
  <si>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</si>
  <si>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</si>
  <si>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</si>
  <si>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</si>
  <si>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</si>
  <si>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</si>
  <si>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</si>
  <si>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</si>
  <si>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</si>
  <si>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</si>
  <si>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</si>
  <si>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</si>
  <si>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</si>
  <si>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</si>
  <si>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</si>
  <si>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</si>
  <si>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</si>
  <si>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</si>
  <si>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</si>
  <si>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</si>
  <si>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</si>
  <si>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</si>
  <si>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</si>
  <si>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</si>
  <si>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</si>
  <si>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</si>
  <si>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</si>
  <si>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</si>
  <si>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</si>
  <si>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</si>
  <si>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</si>
  <si>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</si>
  <si>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</si>
  <si>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</si>
  <si>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</si>
  <si>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</si>
  <si>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</si>
  <si>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</si>
  <si>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</si>
  <si>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</si>
  <si>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</si>
  <si>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</si>
  <si>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</si>
  <si>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</si>
  <si>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</si>
  <si>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</si>
  <si>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</si>
  <si>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</si>
  <si>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</si>
  <si>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</si>
  <si>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</si>
  <si>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</si>
  <si>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</si>
  <si>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</si>
  <si>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</si>
  <si>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</si>
  <si>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</si>
  <si>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</si>
  <si>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</si>
  <si>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</si>
  <si>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</si>
  <si>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</si>
  <si>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</si>
  <si>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</si>
  <si>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</si>
  <si>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</si>
  <si>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</si>
  <si>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</si>
  <si>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</si>
  <si>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</si>
  <si>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</si>
  <si>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</si>
  <si>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</si>
  <si>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</si>
  <si>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</si>
  <si>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</si>
  <si>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</si>
  <si>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</si>
  <si>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</si>
  <si>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</si>
  <si>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</si>
  <si>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</si>
  <si>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</si>
  <si>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</si>
  <si>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</si>
  <si>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</si>
  <si>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</si>
  <si>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</si>
  <si>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</si>
  <si>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</si>
  <si>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</si>
  <si>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</si>
  <si>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</si>
  <si>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</si>
  <si>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</si>
  <si>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</si>
  <si>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</si>
  <si>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</si>
  <si>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</si>
  <si>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</si>
  <si>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</si>
  <si>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</si>
  <si>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</si>
  <si>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</si>
  <si>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</si>
  <si>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</si>
  <si>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</si>
  <si>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</si>
  <si>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</si>
  <si>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</si>
  <si>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</si>
  <si>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</si>
  <si>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</si>
  <si>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</si>
  <si>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</si>
  <si>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</si>
  <si>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</si>
  <si>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</si>
  <si>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</si>
  <si>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</si>
  <si>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</si>
  <si>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</si>
  <si>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</si>
  <si>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</si>
  <si>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</si>
  <si>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</si>
  <si>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</si>
  <si>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</si>
  <si>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</si>
  <si>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</si>
  <si>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</si>
  <si>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</si>
  <si>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</si>
  <si>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</si>
  <si>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</si>
  <si>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</si>
  <si>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</si>
  <si>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</si>
  <si>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</si>
  <si>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</si>
  <si>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</si>
  <si>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</si>
  <si>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</si>
  <si>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</si>
  <si>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</si>
  <si>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</si>
  <si>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</si>
  <si>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</si>
  <si>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</si>
  <si>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</si>
  <si>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</si>
  <si>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</si>
  <si>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</si>
  <si>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</si>
  <si>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</si>
  <si>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</si>
  <si>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</si>
  <si>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</si>
  <si>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</si>
  <si>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</si>
  <si>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</si>
  <si>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</si>
  <si>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</si>
  <si>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</si>
  <si>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</si>
  <si>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</si>
  <si>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</si>
  <si>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</si>
  <si>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</si>
  <si>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</si>
  <si>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</si>
  <si>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</si>
  <si>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</si>
  <si>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</si>
  <si>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</si>
  <si>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</si>
  <si>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</si>
  <si>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</si>
  <si>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</si>
  <si>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</si>
  <si>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</si>
  <si>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</si>
  <si>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</si>
  <si>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</si>
  <si>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</si>
  <si>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</si>
  <si>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</si>
  <si>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</si>
  <si>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</si>
  <si>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</si>
  <si>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</si>
  <si>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</si>
  <si>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</si>
  <si>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</si>
  <si>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</si>
  <si>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</si>
  <si>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</si>
  <si>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</si>
  <si>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</si>
  <si>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</si>
  <si>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</si>
  <si>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</si>
  <si>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</si>
  <si>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</si>
  <si>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</si>
  <si>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</si>
  <si>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</si>
  <si>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</si>
  <si>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</si>
  <si>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</si>
  <si>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</si>
  <si>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</si>
  <si>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</si>
  <si>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</si>
  <si>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</si>
  <si>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</si>
  <si>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</si>
  <si>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</si>
  <si>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</si>
  <si>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</si>
  <si>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</si>
  <si>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</si>
  <si>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</si>
  <si>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</si>
  <si>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</si>
  <si>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</si>
  <si>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</si>
  <si>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</si>
  <si>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</si>
  <si>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</si>
  <si>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</si>
  <si>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</si>
  <si>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</si>
  <si>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</si>
  <si>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</si>
  <si>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</si>
  <si>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</si>
  <si>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</si>
  <si>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</si>
  <si>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</si>
  <si>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</si>
  <si>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</si>
  <si>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</si>
  <si>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</si>
  <si>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</si>
  <si>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</si>
  <si>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</si>
  <si>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</si>
  <si>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</si>
  <si>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</si>
  <si>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</si>
  <si>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</si>
  <si>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</si>
  <si>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</si>
  <si>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</si>
  <si>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</si>
  <si>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</si>
  <si>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</si>
  <si>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</si>
  <si>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</si>
  <si>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</si>
  <si>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</si>
  <si>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</si>
  <si>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</si>
  <si>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</si>
  <si>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</si>
  <si>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</si>
  <si>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</si>
  <si>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</si>
  <si>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</si>
  <si>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</si>
  <si>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</si>
  <si>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</si>
  <si>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</si>
  <si>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</si>
  <si>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</si>
  <si>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</si>
  <si>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</si>
  <si>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</si>
  <si>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</si>
  <si>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</si>
  <si>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</si>
  <si>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</si>
  <si>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</si>
  <si>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</si>
  <si>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</si>
  <si>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</si>
  <si>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</si>
  <si>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</si>
  <si>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</si>
  <si>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</si>
  <si>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</si>
  <si>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</si>
  <si>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</si>
  <si>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</si>
  <si>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</si>
  <si>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</si>
  <si>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</si>
  <si>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</si>
  <si>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</si>
  <si>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</si>
  <si>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</si>
  <si>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</si>
  <si>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</si>
  <si>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</si>
  <si>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</si>
  <si>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</si>
  <si>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</si>
  <si>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</si>
  <si>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</si>
  <si>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</si>
  <si>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</si>
  <si>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</si>
  <si>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</si>
  <si>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</si>
  <si>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</si>
  <si>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</si>
  <si>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</si>
  <si>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</si>
  <si>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</si>
  <si>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</si>
  <si>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</si>
  <si>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</si>
  <si>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</si>
  <si>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</si>
  <si>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</si>
  <si>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</si>
  <si>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</si>
  <si>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</si>
  <si>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</si>
  <si>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</si>
  <si>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</si>
  <si>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</si>
  <si>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</si>
  <si>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</si>
  <si>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</si>
  <si>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</si>
  <si>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</si>
  <si>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</si>
  <si>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</si>
  <si>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</si>
  <si>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</si>
  <si>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</si>
  <si>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</si>
  <si>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</si>
  <si>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</si>
  <si>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</si>
  <si>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</si>
  <si>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</si>
  <si>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</si>
  <si>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</si>
  <si>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</si>
  <si>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</si>
  <si>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</si>
  <si>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</si>
  <si>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</si>
  <si>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</si>
  <si>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</si>
  <si>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</si>
  <si>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</si>
  <si>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</si>
  <si>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</si>
  <si>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</si>
  <si>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</si>
  <si>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</si>
  <si>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</si>
  <si>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</si>
  <si>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</si>
  <si>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</si>
  <si>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</si>
  <si>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</si>
  <si>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</si>
  <si>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</si>
  <si>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</si>
  <si>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</si>
  <si>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</si>
  <si>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</si>
  <si>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</si>
  <si>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</si>
  <si>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</si>
  <si>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</si>
  <si>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</si>
  <si>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</si>
  <si>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</si>
  <si>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</si>
  <si>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</si>
  <si>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</si>
  <si>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</si>
  <si>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</si>
  <si>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</si>
  <si>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</si>
  <si>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</si>
  <si>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</si>
  <si>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</si>
  <si>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</si>
  <si>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</si>
  <si>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</si>
  <si>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</si>
  <si>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</si>
  <si>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</si>
  <si>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</si>
  <si>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</si>
  <si>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</si>
  <si>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</si>
  <si>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</si>
  <si>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</si>
  <si>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</si>
  <si>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</si>
  <si>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</si>
  <si>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</si>
  <si>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</si>
  <si>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</si>
  <si>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</si>
  <si>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</si>
  <si>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</si>
  <si>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</si>
  <si>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</si>
  <si>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</si>
  <si>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</si>
  <si>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</si>
  <si>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</si>
  <si>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</si>
  <si>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</si>
  <si>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</si>
  <si>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</si>
  <si>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</si>
  <si>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</si>
  <si>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</si>
  <si>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</si>
  <si>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</si>
  <si>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</si>
  <si>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</si>
  <si>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</si>
  <si>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</si>
  <si>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</si>
  <si>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</si>
  <si>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</si>
  <si>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</si>
  <si>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</si>
  <si>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</si>
  <si>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</si>
  <si>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</si>
  <si>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</si>
  <si>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</si>
  <si>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</si>
  <si>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</si>
  <si>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</si>
  <si>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</si>
  <si>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</si>
  <si>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</si>
  <si>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</si>
  <si>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</si>
  <si>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</si>
  <si>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</si>
  <si>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</si>
  <si>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</si>
  <si>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</si>
  <si>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</si>
  <si>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</si>
  <si>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</si>
  <si>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</si>
  <si>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</si>
  <si>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</si>
  <si>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</si>
  <si>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</si>
  <si>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</si>
  <si>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</si>
  <si>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</si>
  <si>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</si>
  <si>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</si>
  <si>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</si>
  <si>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</si>
  <si>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</si>
  <si>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</si>
  <si>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</si>
  <si>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</si>
  <si>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</si>
  <si>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</si>
  <si>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</si>
  <si>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</si>
  <si>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</si>
  <si>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</si>
  <si>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</si>
  <si>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</si>
  <si>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</si>
  <si>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</si>
  <si>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</si>
  <si>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</si>
  <si>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</si>
  <si>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</si>
  <si>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</si>
  <si>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</si>
  <si>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</si>
  <si>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</si>
  <si>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</si>
  <si>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</si>
  <si>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</si>
  <si>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</si>
  <si>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</si>
  <si>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</si>
  <si>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</si>
  <si>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</si>
  <si>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</si>
  <si>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</si>
  <si>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</si>
  <si>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</si>
  <si>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</si>
  <si>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</si>
  <si>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</si>
  <si>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</si>
  <si>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</si>
  <si>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</si>
  <si>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</si>
  <si>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</si>
  <si>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</si>
  <si>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</si>
  <si>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</si>
  <si>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</si>
  <si>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</si>
  <si>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</si>
  <si>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</si>
  <si>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</si>
  <si>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</si>
  <si>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</si>
  <si>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</si>
  <si>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</si>
  <si>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</si>
  <si>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</si>
  <si>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</si>
  <si>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</si>
  <si>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</si>
  <si>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</si>
  <si>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</si>
  <si>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</si>
  <si>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</si>
  <si>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</si>
  <si>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</si>
  <si>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</si>
  <si>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</si>
  <si>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</si>
  <si>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</si>
  <si>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</si>
  <si>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</si>
  <si>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</si>
  <si>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</si>
  <si>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</si>
  <si>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</si>
  <si>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</si>
  <si>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</si>
  <si>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</si>
  <si>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</si>
  <si>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</si>
  <si>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</si>
  <si>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</si>
  <si>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</si>
  <si>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</si>
  <si>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</si>
  <si>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</si>
  <si>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</si>
  <si>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</si>
  <si>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</si>
  <si>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</si>
  <si>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</si>
  <si>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</si>
  <si>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</si>
  <si>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</si>
  <si>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</si>
  <si>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</si>
  <si>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</si>
  <si>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</si>
  <si>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</si>
  <si>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</si>
  <si>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</si>
  <si>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</si>
  <si>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</si>
  <si>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</si>
  <si>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</si>
  <si>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</si>
  <si>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</si>
  <si>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</si>
  <si>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</si>
  <si>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</si>
  <si>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</si>
  <si>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</si>
  <si>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</si>
  <si>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</si>
  <si>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</si>
  <si>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</si>
  <si>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</si>
  <si>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</si>
  <si>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</si>
  <si>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</si>
  <si>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</si>
  <si>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</si>
  <si>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</si>
  <si>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</si>
  <si>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</si>
  <si>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</si>
  <si>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</si>
  <si>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</si>
  <si>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</si>
  <si>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</si>
  <si>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</si>
  <si>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</si>
  <si>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</si>
  <si>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</si>
  <si>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</si>
  <si>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</si>
  <si>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</si>
  <si>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</si>
  <si>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</si>
  <si>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</si>
  <si>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</si>
  <si>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</si>
  <si>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</si>
  <si>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</si>
  <si>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</si>
  <si>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</si>
  <si>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</si>
  <si>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</si>
  <si>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</si>
  <si>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</si>
  <si>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</si>
  <si>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</si>
  <si>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</si>
  <si>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</si>
  <si>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</si>
  <si>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</si>
  <si>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</si>
  <si>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</si>
  <si>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</si>
  <si>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</si>
  <si>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</si>
  <si>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</si>
  <si>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</si>
  <si>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</si>
  <si>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</si>
  <si>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</si>
  <si>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</si>
  <si>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</si>
  <si>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</si>
  <si>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</si>
  <si>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</si>
  <si>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</si>
  <si>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</si>
  <si>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</si>
  <si>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</si>
  <si>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</si>
  <si>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</si>
  <si>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</si>
  <si>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</si>
  <si>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</si>
  <si>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</si>
  <si>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</si>
  <si>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</si>
  <si>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</si>
  <si>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</si>
  <si>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</si>
  <si>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</si>
  <si>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</si>
  <si>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</si>
  <si>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</si>
  <si>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</si>
  <si>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</si>
  <si>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</si>
  <si>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</si>
  <si>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</si>
  <si>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</si>
  <si>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</si>
  <si>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</si>
  <si>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</si>
  <si>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</si>
  <si>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</si>
  <si>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</si>
  <si>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</si>
  <si>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</si>
  <si>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</si>
  <si>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</si>
  <si>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</si>
  <si>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</si>
  <si>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</si>
  <si>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</si>
  <si>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</si>
  <si>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</si>
  <si>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</si>
  <si>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</si>
  <si>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</si>
  <si>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</si>
  <si>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</si>
  <si>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</si>
  <si>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</si>
  <si>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</si>
  <si>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</si>
  <si>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</si>
  <si>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</si>
  <si>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</si>
  <si>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</si>
  <si>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</si>
  <si>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</si>
  <si>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</si>
  <si>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</si>
  <si>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</si>
  <si>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</si>
  <si>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</si>
  <si>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</si>
  <si>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</si>
  <si>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</si>
  <si>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</si>
  <si>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</si>
  <si>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</si>
  <si>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</si>
  <si>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</si>
  <si>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</si>
  <si>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</si>
  <si>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</si>
  <si>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</si>
  <si>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</si>
  <si>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</si>
  <si>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</si>
  <si>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</si>
  <si>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</si>
  <si>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</si>
  <si>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</si>
  <si>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</si>
  <si>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</si>
  <si>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</si>
  <si>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</si>
  <si>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</si>
  <si>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</si>
  <si>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</si>
  <si>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</si>
  <si>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</si>
  <si>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</si>
  <si>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</si>
  <si>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</si>
  <si>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</si>
  <si>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</si>
  <si>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</si>
  <si>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</si>
  <si>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</si>
  <si>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</si>
  <si>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</si>
  <si>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</si>
  <si>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</si>
  <si>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</si>
  <si>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</si>
  <si>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</si>
  <si>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</si>
  <si>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</si>
  <si>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</si>
  <si>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</si>
  <si>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</si>
  <si>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</si>
  <si>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</si>
  <si>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</si>
  <si>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</si>
  <si>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</si>
  <si>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</si>
  <si>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</si>
  <si>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</si>
  <si>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</si>
  <si>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</si>
  <si>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</si>
  <si>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</si>
  <si>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</si>
  <si>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</si>
  <si>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</si>
  <si>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</si>
  <si>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</si>
  <si>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</si>
  <si>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</si>
  <si>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</si>
  <si>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</si>
  <si>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</si>
  <si>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</si>
  <si>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</si>
  <si>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</si>
  <si>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</si>
  <si>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</si>
  <si>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</si>
  <si>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</si>
  <si>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</si>
  <si>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</si>
  <si>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</si>
  <si>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</si>
  <si>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</si>
  <si>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</si>
  <si>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</si>
  <si>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</si>
  <si>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</si>
  <si>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</si>
  <si>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</si>
  <si>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</si>
  <si>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</si>
  <si>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</si>
  <si>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</si>
  <si>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</si>
  <si>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</si>
  <si>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</si>
  <si>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</si>
  <si>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</si>
  <si>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</si>
  <si>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</si>
  <si>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</si>
  <si>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</si>
  <si>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</si>
  <si>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</si>
  <si>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</si>
  <si>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</si>
  <si>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</si>
  <si>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</si>
  <si>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</si>
  <si>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</si>
  <si>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</si>
  <si>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</si>
  <si>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</si>
  <si>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</si>
  <si>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</si>
  <si>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</si>
  <si>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</si>
  <si>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</si>
  <si>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</si>
  <si>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</si>
  <si>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</si>
  <si>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</si>
  <si>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</si>
  <si>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</si>
  <si>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</si>
  <si>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</si>
  <si>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</si>
  <si>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</si>
  <si>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</si>
  <si>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</si>
  <si>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</si>
  <si>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</si>
  <si>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</si>
  <si>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</si>
  <si>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</si>
  <si>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</si>
  <si>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</si>
  <si>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</si>
  <si>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</si>
  <si>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</si>
  <si>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</si>
  <si>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</si>
  <si>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</si>
  <si>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</si>
  <si>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</si>
  <si>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</si>
  <si>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</si>
  <si>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</si>
  <si>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</si>
  <si>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</si>
  <si>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</si>
  <si>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</si>
  <si>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</si>
  <si>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</si>
  <si>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</si>
  <si>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</si>
  <si>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</si>
  <si>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</si>
  <si>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</si>
  <si>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</si>
  <si>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</si>
  <si>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</si>
  <si>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</si>
  <si>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</si>
  <si>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</si>
  <si>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</si>
  <si>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</si>
  <si>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</si>
  <si>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</si>
  <si>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</si>
  <si>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</si>
  <si>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</si>
  <si>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</si>
  <si>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</si>
  <si>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</si>
  <si>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</si>
  <si>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</si>
  <si>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</si>
  <si>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</si>
  <si>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</si>
  <si>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</si>
  <si>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</si>
  <si>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</si>
  <si>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</si>
  <si>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</si>
  <si>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</si>
  <si>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</si>
  <si>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</si>
  <si>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</si>
  <si>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</si>
  <si>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</si>
  <si>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</si>
  <si>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</si>
  <si>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</si>
  <si>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</si>
  <si>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</si>
  <si>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</si>
  <si>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</si>
  <si>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</si>
  <si>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</si>
  <si>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</si>
  <si>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</si>
  <si>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</si>
  <si>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</si>
  <si>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</si>
  <si>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</si>
  <si>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</si>
  <si>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</si>
  <si>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</si>
  <si>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</si>
  <si>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</si>
  <si>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</si>
  <si>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</si>
  <si>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</si>
  <si>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</si>
  <si>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</si>
  <si>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</si>
  <si>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</si>
  <si>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</si>
  <si>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</si>
  <si>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</si>
  <si>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</si>
  <si>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</si>
  <si>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</si>
  <si>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</si>
  <si>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</si>
  <si>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</si>
  <si>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</si>
  <si>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</si>
  <si>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</si>
  <si>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</si>
  <si>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</si>
  <si>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</si>
  <si>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</si>
  <si>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</si>
  <si>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</si>
  <si>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</si>
  <si>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</si>
  <si>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</si>
  <si>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</si>
  <si>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</si>
  <si>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</si>
  <si>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</si>
  <si>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</si>
  <si>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</si>
  <si>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</si>
  <si>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</si>
  <si>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</si>
  <si>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</si>
  <si>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</si>
  <si>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</si>
  <si>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</si>
  <si>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</si>
  <si>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</si>
  <si>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</si>
  <si>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</si>
  <si>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</si>
  <si>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</si>
  <si>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</si>
  <si>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</si>
  <si>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</si>
  <si>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</si>
  <si>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</si>
  <si>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</si>
  <si>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</si>
  <si>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</si>
  <si>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</si>
  <si>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</si>
  <si>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</si>
  <si>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</si>
  <si>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</si>
  <si>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</si>
  <si>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</si>
  <si>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</si>
  <si>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</si>
  <si>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</si>
  <si>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</si>
  <si>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</si>
  <si>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</si>
  <si>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</si>
  <si>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</si>
  <si>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</si>
  <si>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</si>
  <si>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</si>
  <si>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</si>
  <si>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</si>
  <si>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</si>
  <si>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</si>
  <si>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</si>
  <si>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</si>
  <si>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</si>
  <si>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</si>
  <si>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</si>
  <si>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</si>
  <si>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</si>
  <si>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</si>
  <si>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</si>
  <si>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</si>
  <si>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</si>
  <si>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</si>
  <si>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</si>
  <si>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</si>
  <si>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</si>
  <si>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</si>
  <si>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</si>
  <si>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</si>
  <si>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</si>
  <si>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</si>
  <si>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</si>
  <si>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</si>
  <si>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</si>
  <si>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</si>
  <si>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</si>
  <si>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</si>
  <si>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</si>
  <si>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</si>
  <si>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</si>
  <si>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</si>
  <si>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</si>
  <si>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</si>
  <si>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</si>
  <si>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</si>
  <si>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</si>
  <si>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</si>
  <si>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</si>
  <si>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</si>
  <si>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</si>
  <si>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</si>
  <si>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</si>
  <si>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</si>
  <si>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</si>
  <si>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</si>
  <si>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</si>
  <si>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</si>
  <si>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</si>
  <si>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</si>
  <si>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</si>
  <si>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</si>
  <si>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</si>
  <si>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</si>
  <si>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</si>
  <si>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</si>
  <si>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</si>
  <si>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</si>
  <si>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</si>
  <si>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</si>
  <si>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</si>
  <si>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</si>
  <si>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</si>
  <si>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</si>
  <si>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</si>
  <si>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</si>
  <si>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</si>
  <si>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</si>
  <si>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</si>
  <si>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</si>
  <si>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</si>
  <si>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</si>
  <si>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</si>
  <si>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</si>
  <si>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</si>
  <si>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</si>
  <si>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</si>
  <si>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</si>
  <si>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</si>
  <si>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</si>
  <si>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</si>
  <si>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</si>
  <si>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</si>
  <si>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</si>
  <si>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</si>
  <si>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</si>
  <si>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</si>
  <si>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</si>
  <si>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</si>
  <si>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</si>
  <si>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</si>
  <si>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</si>
  <si>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</si>
  <si>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</si>
  <si>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</si>
  <si>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</si>
  <si>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</si>
  <si>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</si>
  <si>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</si>
  <si>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</si>
  <si>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</si>
  <si>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</si>
  <si>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</si>
  <si>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</si>
  <si>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</si>
  <si>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</si>
  <si>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</si>
  <si>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</si>
  <si>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</si>
  <si>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</si>
  <si>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</si>
  <si>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</si>
  <si>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</si>
  <si>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</si>
  <si>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</si>
  <si>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</si>
  <si>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</si>
  <si>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</si>
  <si>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</si>
  <si>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</si>
  <si>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</si>
  <si>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</si>
  <si>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</si>
  <si>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</si>
  <si>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</si>
  <si>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</si>
  <si>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</si>
  <si>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</si>
  <si>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</si>
  <si>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</si>
  <si>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</si>
  <si>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</si>
  <si>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</si>
  <si>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</si>
  <si>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</si>
  <si>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</si>
  <si>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</si>
  <si>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</si>
  <si>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</si>
  <si>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</si>
  <si>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</si>
  <si>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</si>
  <si>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</si>
  <si>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</si>
  <si>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</si>
  <si>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</si>
  <si>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</si>
  <si>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</si>
  <si>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</si>
  <si>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</si>
  <si>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</si>
  <si>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</si>
  <si>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</si>
  <si>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</si>
  <si>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</si>
  <si>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</si>
  <si>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</si>
  <si>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</si>
  <si>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</si>
  <si>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</si>
  <si>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</si>
  <si>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</si>
  <si>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</si>
  <si>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</si>
  <si>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</si>
  <si>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</si>
  <si>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</si>
  <si>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</si>
  <si>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</si>
  <si>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</si>
  <si>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</si>
  <si>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</si>
  <si>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</si>
  <si>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</si>
  <si>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</si>
  <si>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</si>
  <si>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</si>
  <si>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</si>
  <si>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</si>
  <si>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</si>
  <si>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</si>
  <si>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</si>
  <si>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</si>
  <si>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</si>
  <si>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</si>
  <si>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</si>
  <si>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</si>
  <si>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</si>
  <si>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</si>
  <si>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</si>
  <si>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</si>
  <si>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</si>
  <si>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</si>
  <si>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</si>
  <si>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</si>
  <si>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</si>
  <si>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</si>
  <si>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</si>
  <si>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</si>
  <si>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</si>
  <si>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</si>
  <si>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</si>
  <si>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</si>
  <si>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</si>
  <si>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</si>
  <si>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</si>
  <si>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</si>
  <si>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</si>
  <si>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</si>
  <si>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</si>
  <si>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</si>
  <si>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</si>
  <si>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</si>
  <si>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</si>
  <si>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</si>
  <si>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</si>
  <si>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</si>
  <si>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</si>
  <si>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</si>
  <si>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</si>
  <si>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</si>
  <si>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</si>
  <si>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</si>
  <si>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</si>
  <si>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</si>
  <si>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</si>
  <si>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</si>
  <si>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</si>
  <si>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</si>
  <si>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</si>
  <si>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</si>
  <si>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</si>
  <si>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</si>
  <si>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</si>
  <si>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</si>
  <si>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</si>
  <si>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</si>
  <si>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</si>
  <si>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</si>
  <si>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</si>
  <si>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</si>
  <si>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</si>
  <si>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</si>
  <si>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</si>
  <si>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</si>
  <si>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</si>
  <si>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</si>
  <si>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</si>
  <si>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</si>
  <si>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</si>
  <si>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</si>
  <si>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</si>
  <si>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</si>
  <si>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</si>
  <si>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</si>
  <si>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</si>
  <si>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</si>
  <si>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</si>
  <si>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</si>
  <si>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</si>
  <si>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</si>
  <si>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</si>
  <si>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</si>
  <si>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</si>
  <si>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</si>
  <si>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</si>
  <si>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</si>
  <si>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</si>
  <si>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</si>
  <si>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</si>
  <si>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</si>
  <si>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</si>
  <si>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</si>
  <si>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</si>
  <si>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</si>
  <si>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</si>
  <si>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</si>
  <si>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</si>
  <si>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</si>
  <si>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</si>
  <si>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</si>
  <si>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</si>
  <si>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</si>
  <si>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</si>
  <si>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</si>
  <si>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</si>
  <si>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</si>
  <si>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</si>
  <si>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</si>
  <si>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</si>
  <si>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</si>
  <si>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</si>
  <si>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</si>
  <si>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</si>
  <si>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</si>
  <si>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</si>
  <si>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</si>
  <si>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</si>
  <si>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</si>
  <si>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</si>
  <si>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</si>
  <si>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</si>
  <si>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</si>
  <si>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</si>
  <si>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</si>
  <si>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</si>
  <si>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</si>
  <si>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</si>
  <si>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</si>
  <si>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</si>
  <si>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</si>
  <si>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</si>
  <si>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</si>
  <si>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</si>
  <si>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</si>
  <si>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</si>
  <si>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</si>
  <si>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</si>
  <si>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</si>
  <si>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</si>
  <si>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</si>
  <si>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</si>
  <si>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</si>
  <si>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</si>
  <si>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</si>
  <si>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</si>
  <si>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</si>
  <si>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</si>
  <si>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</si>
  <si>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</si>
  <si>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</si>
  <si>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</si>
  <si>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</si>
  <si>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</si>
  <si>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</si>
  <si>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</si>
  <si>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</si>
  <si>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</si>
  <si>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</si>
  <si>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</si>
  <si>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</si>
  <si>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</si>
  <si>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</si>
  <si>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</si>
  <si>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</si>
  <si>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</si>
  <si>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</si>
  <si>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</si>
  <si>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</si>
  <si>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</si>
  <si>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</si>
  <si>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</si>
  <si>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</si>
  <si>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</si>
  <si>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</si>
  <si>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</si>
  <si>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</si>
  <si>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</si>
  <si>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</si>
  <si>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</si>
  <si>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</si>
  <si>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</si>
  <si>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</si>
  <si>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</si>
  <si>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</si>
  <si>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</si>
  <si>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</si>
  <si>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</si>
  <si>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</si>
  <si>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</si>
  <si>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</si>
  <si>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</si>
  <si>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</si>
  <si>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</si>
  <si>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</si>
  <si>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</si>
  <si>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</si>
  <si>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</si>
  <si>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</si>
  <si>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</si>
  <si>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</si>
  <si>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</si>
  <si>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</si>
  <si>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</si>
  <si>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</si>
  <si>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</si>
  <si>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</si>
  <si>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</si>
  <si>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</si>
  <si>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</si>
  <si>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</si>
  <si>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</si>
  <si>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</si>
  <si>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</si>
  <si>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</si>
  <si>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</si>
  <si>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</si>
  <si>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</si>
  <si>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</si>
  <si>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</si>
  <si>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</si>
  <si>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</si>
  <si>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</si>
  <si>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</si>
  <si>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</si>
  <si>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</si>
  <si>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</si>
  <si>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</si>
  <si>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</si>
  <si>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</si>
  <si>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</si>
  <si>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</si>
  <si>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</si>
  <si>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</si>
  <si>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</si>
  <si>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</si>
  <si>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</si>
  <si>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</si>
  <si>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</si>
  <si>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</si>
  <si>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</si>
  <si>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</si>
  <si>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</si>
  <si>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</si>
  <si>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</si>
  <si>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</si>
  <si>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</si>
  <si>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</si>
  <si>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</si>
  <si>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</si>
  <si>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</si>
  <si>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</si>
  <si>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</si>
  <si>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</si>
  <si>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</si>
  <si>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</si>
  <si>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</si>
  <si>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</si>
  <si>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</si>
  <si>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</si>
  <si>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</si>
  <si>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</si>
  <si>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</si>
  <si>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</si>
  <si>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</si>
  <si>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</si>
  <si>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</si>
  <si>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</si>
  <si>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</si>
  <si>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</si>
  <si>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</si>
  <si>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</si>
  <si>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</si>
  <si>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</si>
  <si>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</si>
  <si>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</si>
  <si>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</si>
  <si>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</si>
  <si>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</si>
  <si>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</si>
  <si>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</si>
  <si>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</si>
  <si>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</si>
  <si>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</si>
  <si>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</si>
  <si>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</si>
  <si>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</si>
  <si>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</si>
  <si>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</si>
  <si>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</si>
  <si>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</si>
  <si>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</si>
  <si>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</si>
  <si>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</si>
  <si>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</si>
  <si>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</si>
  <si>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</si>
  <si>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</si>
  <si>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</si>
  <si>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</si>
  <si>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</si>
  <si>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</si>
  <si>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</si>
  <si>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</si>
  <si>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</si>
  <si>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</si>
  <si>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</si>
  <si>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</si>
  <si>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</si>
  <si>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</si>
  <si>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</si>
  <si>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</si>
  <si>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</si>
  <si>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</si>
  <si>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</si>
  <si>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</si>
  <si>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</si>
  <si>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</si>
  <si>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</si>
  <si>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</si>
  <si>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</si>
  <si>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</si>
  <si>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</si>
  <si>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</si>
  <si>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</si>
  <si>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</si>
  <si>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</si>
  <si>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</si>
  <si>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</si>
  <si>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</si>
  <si>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</si>
  <si>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</si>
  <si>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</si>
  <si>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</si>
  <si>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</si>
  <si>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</si>
  <si>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</si>
  <si>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</si>
  <si>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</si>
  <si>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</si>
  <si>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</si>
  <si>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</si>
  <si>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</si>
  <si>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</si>
  <si>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</si>
  <si>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</si>
  <si>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</si>
  <si>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</si>
  <si>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</si>
  <si>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</si>
  <si>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</si>
  <si>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</si>
  <si>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</si>
  <si>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</si>
  <si>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</si>
  <si>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</si>
  <si>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</si>
  <si>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</si>
  <si>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</si>
  <si>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</si>
  <si>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</si>
  <si>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</si>
  <si>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</si>
  <si>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</si>
  <si>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</si>
  <si>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</si>
  <si>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</si>
  <si>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</si>
  <si>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</si>
  <si>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</si>
  <si>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</si>
  <si>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</si>
  <si>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</si>
  <si>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</si>
  <si>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</si>
  <si>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</si>
  <si>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</si>
  <si>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</si>
  <si>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</si>
  <si>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</si>
  <si>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</si>
  <si>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</si>
  <si>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</si>
  <si>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</si>
  <si>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</si>
  <si>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</si>
  <si>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</si>
  <si>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</si>
  <si>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</si>
  <si>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</si>
  <si>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</si>
  <si>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</si>
  <si>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</si>
  <si>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</si>
  <si>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</si>
  <si>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</si>
  <si>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</si>
  <si>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</si>
  <si>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</si>
  <si>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</si>
  <si>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</si>
  <si>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</si>
  <si>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</si>
  <si>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</si>
  <si>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</si>
  <si>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</si>
  <si>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</si>
  <si>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</si>
  <si>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</si>
  <si>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</si>
  <si>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</si>
  <si>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</si>
  <si>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</si>
  <si>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</si>
  <si>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</si>
  <si>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</si>
  <si>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</si>
  <si>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</si>
  <si>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</si>
  <si>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</si>
  <si>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</si>
  <si>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</si>
  <si>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</si>
  <si>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</si>
  <si>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</si>
  <si>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</si>
  <si>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</si>
  <si>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</si>
  <si>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</si>
  <si>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</si>
  <si>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</si>
  <si>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</si>
  <si>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</si>
  <si>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</si>
  <si>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</si>
  <si>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</si>
  <si>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</si>
  <si>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</si>
  <si>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</si>
  <si>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</si>
  <si>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</si>
  <si>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</si>
  <si>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</si>
  <si>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</si>
  <si>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</si>
  <si>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</si>
  <si>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</si>
  <si>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</si>
  <si>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</si>
  <si>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</si>
  <si>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</si>
  <si>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</si>
  <si>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</si>
  <si>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</si>
  <si>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</si>
  <si>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</si>
  <si>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</si>
  <si>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</si>
  <si>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</si>
  <si>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</si>
  <si>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</si>
  <si>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</si>
  <si>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</si>
  <si>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</si>
  <si>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</si>
  <si>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</si>
  <si>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</si>
  <si>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</si>
  <si>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</si>
  <si>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</si>
  <si>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</si>
  <si>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</si>
  <si>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</si>
  <si>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</si>
  <si>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</si>
  <si>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</si>
  <si>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Unidad de Monitoreo</t>
  </si>
  <si>
    <t>ATM Sotano Torre Banreservas</t>
  </si>
  <si>
    <t>ATM S/M Bravo Hipica</t>
  </si>
  <si>
    <t>Alvarez Eusebio, Wascar Antonio</t>
  </si>
  <si>
    <t>Accion Remota</t>
  </si>
  <si>
    <t>ATM Dirección de Pensiones y Jubilaciones</t>
  </si>
  <si>
    <t>DRBR600</t>
  </si>
  <si>
    <t xml:space="preserve">3 Gavetas Vacías  </t>
  </si>
  <si>
    <t>ATM S/M Bravo Pontezuela</t>
  </si>
  <si>
    <t>TARJETA TRABADA</t>
  </si>
  <si>
    <t>Acevedo Dominguez, Victor Leonardo</t>
  </si>
  <si>
    <t>Gavetas Vacías + Gavetas Fallando</t>
  </si>
  <si>
    <t>ATM CEMDOE</t>
  </si>
  <si>
    <t xml:space="preserve">GAVETAS VACIAS + GAVETAS FALLANDO </t>
  </si>
  <si>
    <t>Abastecido</t>
  </si>
  <si>
    <t>ATM Plaza Lama Aut. Duarte</t>
  </si>
  <si>
    <t>Hold</t>
  </si>
  <si>
    <t xml:space="preserve">Gil Carrera, Santiago </t>
  </si>
  <si>
    <t>Closed</t>
  </si>
  <si>
    <t xml:space="preserve"> INHIBIDO</t>
  </si>
  <si>
    <t>2 Gavetas Vacías y 1 Fallando</t>
  </si>
  <si>
    <t>1 Gavetas Vacías y 2 Fallando</t>
  </si>
  <si>
    <t>REINCIO FALLIDO</t>
  </si>
  <si>
    <t>GAVETA DE DEPOSITOS LLENA</t>
  </si>
  <si>
    <t>V</t>
  </si>
  <si>
    <t>GAVETA DE DEPOSITOS FALLANDO</t>
  </si>
  <si>
    <t>05 Marzo de 2021</t>
  </si>
  <si>
    <t>335812188</t>
  </si>
  <si>
    <t>335812187</t>
  </si>
  <si>
    <t>335812181</t>
  </si>
  <si>
    <t>335812180</t>
  </si>
  <si>
    <t>335812179</t>
  </si>
  <si>
    <t>335812198</t>
  </si>
  <si>
    <t>335812201</t>
  </si>
  <si>
    <t>335812203</t>
  </si>
  <si>
    <t>335812246</t>
  </si>
  <si>
    <t>En Servicio</t>
  </si>
  <si>
    <t>335812276</t>
  </si>
  <si>
    <t>335812326</t>
  </si>
  <si>
    <t>335812461</t>
  </si>
  <si>
    <t>335812474</t>
  </si>
  <si>
    <t>335812475</t>
  </si>
  <si>
    <t>335812480</t>
  </si>
  <si>
    <t>335812591</t>
  </si>
  <si>
    <t>335812604</t>
  </si>
  <si>
    <t>DEPOSITO FALLANDO</t>
  </si>
  <si>
    <t xml:space="preserve">DESCONECTADO DE IST </t>
  </si>
  <si>
    <t>Reyes Martinez, Samuel Elymax</t>
  </si>
  <si>
    <t>Toribio Batista, Junior De Jesus</t>
  </si>
  <si>
    <t>Liriano Zapata, Wilson Rafael</t>
  </si>
  <si>
    <t xml:space="preserve"> Peguero Solano, Victor Manuel</t>
  </si>
  <si>
    <t>Moreta, Christian Aury</t>
  </si>
  <si>
    <t>Cargas Exitosas</t>
  </si>
  <si>
    <t>ReservaC Norte</t>
  </si>
  <si>
    <t>335812784</t>
  </si>
  <si>
    <t>335812787</t>
  </si>
  <si>
    <t>335812788</t>
  </si>
  <si>
    <t>335812790</t>
  </si>
  <si>
    <t>335812792</t>
  </si>
  <si>
    <t>335812793</t>
  </si>
  <si>
    <t xml:space="preserve">Brioso Luciano, Cristino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</si>
</sst>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sz val="12"/>
      <color rgb="FF00B050"/>
      <name val="Palatino Linotype"/>
      <family val="1"/>
    </font>
    <font>
      <sz val="9"/>
      <color indexed="81"/>
      <name val="Tahoma"/>
      <charset val="1"/>
    </font>
    <font>
      <sz val="9"/>
      <color indexed="81"/>
      <name val="Tahoma"/>
      <family val="2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39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3" fillId="0" borderId="44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39" fillId="41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43" fillId="0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39" fillId="41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43" fillId="0" borderId="49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</cellStyleXfs>
  <cellXfs count="168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44" xfId="0" applyNumberFormat="1" applyFont="1" applyFill="1" applyBorder="1" applyAlignment="1">
      <alignment horizontal="center" vertical="center"/>
    </xf>
    <xf numFmtId="0" fontId="26" fillId="49" borderId="44" xfId="0" applyFont="1" applyFill="1" applyBorder="1" applyAlignment="1">
      <alignment horizontal="center" vertical="center" wrapText="1"/>
    </xf>
    <xf numFmtId="0" fontId="39" fillId="41" borderId="44" xfId="141" applyBorder="1">
      <alignment horizontal="center" vertical="center" wrapText="1"/>
    </xf>
    <xf numFmtId="0" fontId="0" fillId="4" borderId="46" xfId="0" applyFill="1" applyBorder="1" applyAlignment="1">
      <alignment horizontal="center"/>
    </xf>
    <xf numFmtId="0" fontId="0" fillId="4" borderId="47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8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48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7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51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51" xfId="0" applyFont="1" applyFill="1" applyBorder="1" applyAlignment="1">
      <alignment horizontal="center" vertical="center"/>
    </xf>
    <xf numFmtId="22" fontId="6" fillId="5" borderId="40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5" xfId="0" applyFont="1" applyFill="1" applyBorder="1" applyAlignment="1">
      <alignment horizontal="center" vertical="center" wrapText="1"/>
    </xf>
    <xf numFmtId="0" fontId="4" fillId="4" borderId="51" xfId="0" applyFont="1" applyFill="1" applyBorder="1" applyAlignment="1">
      <alignment horizontal="center" vertical="center" wrapText="1"/>
    </xf>
    <xf numFmtId="0" fontId="16" fillId="6" borderId="51" xfId="9" applyBorder="1" applyAlignment="1">
      <alignment horizontal="center"/>
    </xf>
    <xf numFmtId="0" fontId="32" fillId="0" borderId="51" xfId="0" applyFont="1" applyFill="1" applyBorder="1" applyAlignment="1" applyProtection="1">
      <alignment horizontal="right" vertical="center" wrapText="1"/>
    </xf>
    <xf numFmtId="0" fontId="32" fillId="0" borderId="51" xfId="0" applyFont="1" applyFill="1" applyBorder="1" applyAlignment="1" applyProtection="1">
      <alignment vertical="center" wrapText="1"/>
    </xf>
    <xf numFmtId="0" fontId="33" fillId="5" borderId="5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/>
    <xf numFmtId="0" fontId="16" fillId="6" borderId="53" xfId="9" applyBorder="1" applyAlignment="1">
      <alignment horizontal="center"/>
    </xf>
    <xf numFmtId="22" fontId="33" fillId="5" borderId="52" xfId="0" applyNumberFormat="1" applyFont="1" applyFill="1" applyBorder="1" applyAlignment="1">
      <alignment horizontal="center" vertical="center"/>
    </xf>
    <xf numFmtId="0" fontId="32" fillId="0" borderId="57" xfId="0" applyFont="1" applyFill="1" applyBorder="1" applyAlignment="1" applyProtection="1">
      <alignment horizontal="right" vertical="center" wrapText="1"/>
    </xf>
    <xf numFmtId="0" fontId="32" fillId="0" borderId="57" xfId="0" applyFont="1" applyFill="1" applyBorder="1" applyAlignment="1" applyProtection="1">
      <alignment vertical="center" wrapText="1"/>
    </xf>
    <xf numFmtId="0" fontId="16" fillId="6" borderId="57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6" fillId="4" borderId="27" xfId="0" applyFont="1" applyFill="1" applyBorder="1" applyAlignment="1">
      <alignment horizontal="center" vertical="center" wrapText="1"/>
    </xf>
    <xf numFmtId="0" fontId="16" fillId="6" borderId="58" xfId="9" applyBorder="1" applyAlignment="1">
      <alignment horizontal="center"/>
    </xf>
    <xf numFmtId="0" fontId="0" fillId="0" borderId="0" xfId="0"/>
    <xf numFmtId="0" fontId="32" fillId="0" borderId="52" xfId="0" applyFont="1" applyFill="1" applyBorder="1" applyAlignment="1" applyProtection="1">
      <alignment horizontal="right" vertical="center" wrapText="1"/>
    </xf>
    <xf numFmtId="0" fontId="11" fillId="5" borderId="58" xfId="0" applyFont="1" applyFill="1" applyBorder="1" applyAlignment="1">
      <alignment horizontal="center" vertical="center"/>
    </xf>
    <xf numFmtId="22" fontId="6" fillId="5" borderId="58" xfId="0" applyNumberFormat="1" applyFont="1" applyFill="1" applyBorder="1" applyAlignment="1">
      <alignment horizontal="center" vertical="center"/>
    </xf>
    <xf numFmtId="0" fontId="6" fillId="5" borderId="58" xfId="0" applyFont="1" applyFill="1" applyBorder="1" applyAlignment="1">
      <alignment horizontal="center" vertical="center"/>
    </xf>
    <xf numFmtId="0" fontId="33" fillId="5" borderId="58" xfId="0" applyFont="1" applyFill="1" applyBorder="1" applyAlignment="1">
      <alignment horizontal="center" vertical="center"/>
    </xf>
    <xf numFmtId="22" fontId="33" fillId="5" borderId="58" xfId="0" applyNumberFormat="1" applyFont="1" applyFill="1" applyBorder="1" applyAlignment="1">
      <alignment horizontal="center" vertical="center"/>
    </xf>
    <xf numFmtId="0" fontId="50" fillId="5" borderId="58" xfId="0" applyFont="1" applyFill="1" applyBorder="1" applyAlignment="1">
      <alignment horizontal="center" vertical="center"/>
    </xf>
    <xf numFmtId="0" fontId="0" fillId="0" borderId="0" xfId="0"/>
    <xf numFmtId="0" fontId="3" fillId="47" borderId="0" xfId="0" applyFont="1" applyFill="1" applyAlignment="1">
      <alignment horizontal="center" vertical="center" wrapText="1"/>
    </xf>
    <xf numFmtId="0" fontId="42" fillId="45" borderId="36" xfId="0" applyFont="1" applyFill="1" applyBorder="1" applyAlignment="1">
      <alignment horizontal="center" vertical="center" wrapText="1"/>
    </xf>
    <xf numFmtId="0" fontId="42" fillId="45" borderId="35" xfId="0" applyFont="1" applyFill="1" applyBorder="1" applyAlignment="1">
      <alignment horizontal="center" vertical="center" wrapText="1"/>
    </xf>
    <xf numFmtId="0" fontId="11" fillId="5" borderId="58" xfId="0" applyFont="1" applyFill="1" applyBorder="1" applyAlignment="1">
      <alignment horizontal="center" vertical="center" wrapText="1"/>
    </xf>
    <xf numFmtId="0" fontId="41" fillId="44" borderId="54" xfId="0" applyFont="1" applyFill="1" applyBorder="1" applyAlignment="1">
      <alignment horizontal="center" vertical="center" wrapText="1"/>
    </xf>
    <xf numFmtId="0" fontId="40" fillId="43" borderId="46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1" fillId="5" borderId="40" xfId="0" applyFont="1" applyFill="1" applyBorder="1" applyAlignment="1">
      <alignment horizontal="center" vertical="center" wrapText="1"/>
    </xf>
    <xf numFmtId="0" fontId="40" fillId="43" borderId="58" xfId="0" applyFont="1" applyFill="1" applyBorder="1" applyAlignment="1">
      <alignment horizontal="center" vertical="center" wrapText="1"/>
    </xf>
    <xf numFmtId="0" fontId="11" fillId="5" borderId="58" xfId="0" applyNumberFormat="1" applyFont="1" applyFill="1" applyBorder="1" applyAlignment="1">
      <alignment horizontal="center" vertical="center"/>
    </xf>
    <xf numFmtId="0" fontId="44" fillId="42" borderId="47" xfId="0" applyFont="1" applyFill="1" applyBorder="1" applyAlignment="1">
      <alignment horizontal="center" vertical="center" wrapText="1"/>
    </xf>
    <xf numFmtId="0" fontId="42" fillId="45" borderId="36" xfId="0" applyFont="1" applyFill="1" applyBorder="1" applyAlignment="1">
      <alignment horizontal="center" vertical="center"/>
    </xf>
    <xf numFmtId="0" fontId="42" fillId="39" borderId="60" xfId="0" applyFont="1" applyFill="1" applyBorder="1" applyAlignment="1">
      <alignment horizontal="center" vertical="center" wrapText="1"/>
    </xf>
    <xf numFmtId="0" fontId="3" fillId="47" borderId="0" xfId="0" applyFont="1" applyFill="1" applyBorder="1" applyAlignment="1">
      <alignment horizontal="center" vertical="center" wrapText="1"/>
    </xf>
    <xf numFmtId="22" fontId="7" fillId="0" borderId="58" xfId="0" applyNumberFormat="1" applyFont="1" applyBorder="1" applyAlignment="1">
      <alignment horizontal="center" vertical="center" wrapText="1"/>
    </xf>
    <xf numFmtId="0" fontId="0" fillId="0" borderId="59" xfId="0" applyBorder="1" applyAlignment="1">
      <alignment horizontal="center" vertical="center"/>
    </xf>
    <xf numFmtId="0" fontId="3" fillId="47" borderId="61" xfId="0" applyFont="1" applyFill="1" applyBorder="1" applyAlignment="1">
      <alignment horizontal="center" vertical="center" wrapText="1"/>
    </xf>
    <xf numFmtId="0" fontId="42" fillId="45" borderId="0" xfId="0" applyFont="1" applyFill="1" applyBorder="1" applyAlignment="1">
      <alignment horizontal="center" vertical="center" wrapText="1"/>
    </xf>
    <xf numFmtId="0" fontId="0" fillId="0" borderId="61" xfId="0" applyBorder="1" applyAlignment="1">
      <alignment horizontal="center" vertical="center"/>
    </xf>
    <xf numFmtId="0" fontId="41" fillId="44" borderId="46" xfId="0" applyFont="1" applyFill="1" applyBorder="1" applyAlignment="1">
      <alignment horizontal="center" vertical="center" wrapText="1"/>
    </xf>
    <xf numFmtId="0" fontId="30" fillId="40" borderId="58" xfId="0" applyFont="1" applyFill="1" applyBorder="1" applyAlignment="1">
      <alignment horizontal="center" vertical="center" wrapText="1"/>
    </xf>
    <xf numFmtId="0" fontId="41" fillId="44" borderId="45" xfId="0" applyFont="1" applyFill="1" applyBorder="1" applyAlignment="1">
      <alignment horizontal="center" vertical="center" wrapText="1"/>
    </xf>
    <xf numFmtId="0" fontId="11" fillId="4" borderId="58" xfId="0" applyFont="1" applyFill="1" applyBorder="1" applyAlignment="1">
      <alignment horizontal="center" vertical="center" wrapText="1"/>
    </xf>
    <xf numFmtId="0" fontId="11" fillId="5" borderId="46" xfId="0" applyNumberFormat="1" applyFont="1" applyFill="1" applyBorder="1" applyAlignment="1">
      <alignment horizontal="center" vertical="center"/>
    </xf>
    <xf numFmtId="0" fontId="11" fillId="5" borderId="45" xfId="0" applyNumberFormat="1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40" xfId="0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3" fillId="46" borderId="3" xfId="0" applyFont="1" applyFill="1" applyBorder="1" applyAlignment="1">
      <alignment horizontal="center" vertical="center" wrapText="1"/>
    </xf>
    <xf numFmtId="0" fontId="3" fillId="46" borderId="37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2" fillId="45" borderId="38" xfId="0" applyFont="1" applyFill="1" applyBorder="1" applyAlignment="1">
      <alignment horizontal="center" vertical="center" wrapText="1"/>
    </xf>
    <xf numFmtId="0" fontId="44" fillId="42" borderId="42" xfId="0" applyFont="1" applyFill="1" applyBorder="1" applyAlignment="1">
      <alignment horizontal="center" vertical="center" wrapText="1"/>
    </xf>
    <xf numFmtId="0" fontId="44" fillId="42" borderId="43" xfId="0" applyFont="1" applyFill="1" applyBorder="1" applyAlignment="1">
      <alignment horizontal="center" vertical="center" wrapText="1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0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0" xfId="0" applyFont="1" applyFill="1" applyBorder="1" applyAlignment="1">
      <alignment horizontal="center" vertical="center" wrapText="1"/>
    </xf>
    <xf numFmtId="0" fontId="3" fillId="46" borderId="24" xfId="0" applyFont="1" applyFill="1" applyBorder="1" applyAlignment="1">
      <alignment horizontal="center" vertical="center" wrapText="1"/>
    </xf>
    <xf numFmtId="0" fontId="3" fillId="46" borderId="25" xfId="0" applyFont="1" applyFill="1" applyBorder="1" applyAlignment="1">
      <alignment horizontal="center" vertical="center" wrapText="1"/>
    </xf>
    <xf numFmtId="0" fontId="3" fillId="46" borderId="40" xfId="0" applyFont="1" applyFill="1" applyBorder="1" applyAlignment="1">
      <alignment horizontal="center" vertical="center" wrapText="1"/>
    </xf>
    <xf numFmtId="0" fontId="41" fillId="44" borderId="24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41" fillId="44" borderId="40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40" xfId="0" applyFont="1" applyFill="1" applyBorder="1" applyAlignment="1">
      <alignment horizontal="center" vertical="center"/>
    </xf>
    <xf numFmtId="0" fontId="42" fillId="45" borderId="55" xfId="0" applyFont="1" applyFill="1" applyBorder="1" applyAlignment="1">
      <alignment horizontal="center" vertical="center" wrapText="1"/>
    </xf>
    <xf numFmtId="0" fontId="42" fillId="45" borderId="56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22" fontId="50" fillId="5" borderId="58" xfId="0" applyNumberFormat="1" applyFont="1" applyFill="1" applyBorder="1" applyAlignment="1">
      <alignment horizontal="center" vertical="center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30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304"/>
      <tableStyleElement type="headerRow" dxfId="303"/>
      <tableStyleElement type="totalRow" dxfId="302"/>
      <tableStyleElement type="firstColumn" dxfId="301"/>
      <tableStyleElement type="lastColumn" dxfId="300"/>
      <tableStyleElement type="firstRowStripe" dxfId="299"/>
      <tableStyleElement type="firstColumnStripe" dxfId="298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660</v>
          </cell>
          <cell r="B502" t="str">
            <v>ATM Romana Norte II</v>
          </cell>
          <cell r="C502" t="str">
            <v>ESTE</v>
          </cell>
        </row>
        <row r="503">
          <cell r="A503">
            <v>661</v>
          </cell>
          <cell r="B503" t="str">
            <v xml:space="preserve">ATM Almacenes Iberia (San Pedro) </v>
          </cell>
          <cell r="C503" t="str">
            <v>ESTE</v>
          </cell>
        </row>
        <row r="504">
          <cell r="A504">
            <v>662</v>
          </cell>
          <cell r="B504" t="str">
            <v>ATM UTESA (Santiago)</v>
          </cell>
          <cell r="C504" t="str">
            <v>NORTE</v>
          </cell>
        </row>
        <row r="505">
          <cell r="A505">
            <v>664</v>
          </cell>
          <cell r="B505" t="str">
            <v>ATM S/M Asfer (Constanza)</v>
          </cell>
          <cell r="C505" t="str">
            <v>NORTE</v>
          </cell>
        </row>
        <row r="506">
          <cell r="A506">
            <v>665</v>
          </cell>
          <cell r="B506" t="str">
            <v>ATM Huacal (Santiago)</v>
          </cell>
          <cell r="C506" t="str">
            <v>NORTE</v>
          </cell>
        </row>
        <row r="507">
          <cell r="A507">
            <v>666</v>
          </cell>
          <cell r="B507" t="str">
            <v>ATM S/M El Porvernir Libert</v>
          </cell>
          <cell r="C507" t="str">
            <v>NORTE</v>
          </cell>
        </row>
        <row r="508">
          <cell r="A508">
            <v>667</v>
          </cell>
          <cell r="B508" t="str">
            <v>ATM Zona Franca Emimar (Santiago)</v>
          </cell>
          <cell r="C508" t="str">
            <v>NORTE</v>
          </cell>
        </row>
        <row r="509">
          <cell r="A509">
            <v>668</v>
          </cell>
          <cell r="B509" t="str">
            <v>ATM Hospital HEMMI (Santiago)</v>
          </cell>
          <cell r="C509" t="str">
            <v>NORTE</v>
          </cell>
        </row>
        <row r="510">
          <cell r="A510">
            <v>669</v>
          </cell>
          <cell r="B510" t="str">
            <v>ATM Ayuntamiento Sto. Dgo. Norte</v>
          </cell>
          <cell r="C510" t="str">
            <v>DISTRITO NACIONAL</v>
          </cell>
        </row>
        <row r="511">
          <cell r="A511">
            <v>670</v>
          </cell>
          <cell r="B511" t="str">
            <v>ATM Estación Texaco Algodón</v>
          </cell>
          <cell r="C511" t="str">
            <v>DISTRITO NACIONAL</v>
          </cell>
        </row>
        <row r="512">
          <cell r="A512">
            <v>671</v>
          </cell>
          <cell r="B512" t="str">
            <v>ATM Ayuntamiento Sto. Dgo. Norte</v>
          </cell>
          <cell r="C512" t="str">
            <v>DISTRITO NACIONAL</v>
          </cell>
        </row>
        <row r="513">
          <cell r="A513">
            <v>672</v>
          </cell>
          <cell r="B513" t="str">
            <v>ATM Destacamento Policía Nacional La Victoria</v>
          </cell>
          <cell r="C513" t="str">
            <v>DISTRITO NACIONAL</v>
          </cell>
        </row>
        <row r="514">
          <cell r="A514">
            <v>673</v>
          </cell>
          <cell r="B514" t="str">
            <v>ATM Clínica Dr. Cruz Jiminián</v>
          </cell>
          <cell r="C514" t="str">
            <v>ESTE</v>
          </cell>
        </row>
        <row r="515">
          <cell r="A515">
            <v>676</v>
          </cell>
          <cell r="B515" t="str">
            <v>ATM S/M Bravo Colina Del Oeste</v>
          </cell>
          <cell r="C515" t="str">
            <v>DISTRITO NACIONAL</v>
          </cell>
        </row>
        <row r="516">
          <cell r="A516">
            <v>677</v>
          </cell>
          <cell r="B516" t="str">
            <v>ATM PBG Villa Jaragua</v>
          </cell>
          <cell r="C516" t="str">
            <v>SUR</v>
          </cell>
        </row>
        <row r="517">
          <cell r="A517">
            <v>678</v>
          </cell>
          <cell r="B517" t="str">
            <v>ATM Eco Petroleo San Isidro</v>
          </cell>
          <cell r="C517" t="str">
            <v>DISTRITO NACIONAL</v>
          </cell>
        </row>
        <row r="518">
          <cell r="A518">
            <v>679</v>
          </cell>
          <cell r="B518" t="str">
            <v>ATM Base Aerea Puerto Plata</v>
          </cell>
          <cell r="C518" t="str">
            <v>NORTE</v>
          </cell>
        </row>
        <row r="519">
          <cell r="A519">
            <v>680</v>
          </cell>
          <cell r="B519" t="str">
            <v>ATM Hotel Royalton</v>
          </cell>
          <cell r="C519" t="str">
            <v>ESTE</v>
          </cell>
        </row>
        <row r="520">
          <cell r="A520">
            <v>681</v>
          </cell>
          <cell r="B520" t="str">
            <v xml:space="preserve">ATM Hotel Royalton II </v>
          </cell>
          <cell r="C520" t="str">
            <v>ESTE</v>
          </cell>
        </row>
        <row r="521">
          <cell r="A521">
            <v>682</v>
          </cell>
          <cell r="B521" t="str">
            <v>ATM Blue Mall Punta Cana</v>
          </cell>
          <cell r="C521" t="str">
            <v>ESTE</v>
          </cell>
        </row>
        <row r="522">
          <cell r="A522">
            <v>683</v>
          </cell>
          <cell r="B522" t="str">
            <v>ATM INCARNA El Pino (la Vega)</v>
          </cell>
          <cell r="C522" t="str">
            <v>NORTE</v>
          </cell>
        </row>
        <row r="523">
          <cell r="A523">
            <v>684</v>
          </cell>
          <cell r="B523" t="str">
            <v>ATM Estación Texaco Prolongación 27 Febrero</v>
          </cell>
          <cell r="C523" t="str">
            <v>DISTRITO NACIONAL</v>
          </cell>
        </row>
        <row r="524">
          <cell r="A524">
            <v>685</v>
          </cell>
          <cell r="B524" t="str">
            <v>ATM Autoservicio UASD</v>
          </cell>
          <cell r="C524" t="str">
            <v>DISTRITO NACIONAL</v>
          </cell>
        </row>
        <row r="525">
          <cell r="A525">
            <v>686</v>
          </cell>
          <cell r="B525" t="str">
            <v>ATM Autoservicio Oficina Máximo Gómez</v>
          </cell>
          <cell r="C525" t="str">
            <v>DISTRITO NACIONAL</v>
          </cell>
        </row>
        <row r="526">
          <cell r="A526">
            <v>687</v>
          </cell>
          <cell r="B526" t="str">
            <v>ATM Oficina Monterrico II</v>
          </cell>
          <cell r="C526" t="str">
            <v>NORTE</v>
          </cell>
        </row>
        <row r="527">
          <cell r="A527">
            <v>688</v>
          </cell>
          <cell r="B527" t="str">
            <v>ATM Innova Centro Ave. Kennedy</v>
          </cell>
          <cell r="C527" t="str">
            <v>DISTRITO NACIONAL</v>
          </cell>
        </row>
        <row r="528">
          <cell r="A528">
            <v>689</v>
          </cell>
          <cell r="B528" t="str">
            <v>ATM Eco Petroleo Villa Gonzalez</v>
          </cell>
          <cell r="C528" t="str">
            <v>NORTE</v>
          </cell>
        </row>
        <row r="529">
          <cell r="A529">
            <v>690</v>
          </cell>
          <cell r="B529" t="str">
            <v>ATM Eco Petroleo Esperanza</v>
          </cell>
          <cell r="C529" t="str">
            <v>DISTRITO NACIONAL</v>
          </cell>
        </row>
        <row r="530">
          <cell r="A530">
            <v>691</v>
          </cell>
          <cell r="B530" t="str">
            <v>ATM Eco Petroleo Manzanillo</v>
          </cell>
          <cell r="C530" t="str">
            <v>NORTE</v>
          </cell>
        </row>
        <row r="531">
          <cell r="A531">
            <v>693</v>
          </cell>
          <cell r="B531" t="str">
            <v>ATM INTL Medical Punta Cana</v>
          </cell>
          <cell r="C531" t="str">
            <v>ESTE</v>
          </cell>
        </row>
        <row r="532">
          <cell r="A532">
            <v>694</v>
          </cell>
          <cell r="B532" t="str">
            <v>ATM Optica 27 de Febrero</v>
          </cell>
          <cell r="C532" t="str">
            <v>DISTRITO NACIONAL</v>
          </cell>
        </row>
        <row r="533">
          <cell r="A533">
            <v>695</v>
          </cell>
          <cell r="B533" t="str">
            <v>ATM Contac Center</v>
          </cell>
          <cell r="C533" t="str">
            <v>DISTRITO NACIONAL</v>
          </cell>
        </row>
        <row r="534">
          <cell r="A534">
            <v>696</v>
          </cell>
          <cell r="B534" t="str">
            <v>ATM Olé Jacobo Majluta</v>
          </cell>
          <cell r="C534" t="str">
            <v>DISTRITO NACIONAL</v>
          </cell>
        </row>
        <row r="535">
          <cell r="A535">
            <v>697</v>
          </cell>
          <cell r="B535" t="str">
            <v>ATM Hipermercado Olé Ciudad Juan Bosch</v>
          </cell>
          <cell r="C535" t="str">
            <v>DISTRITO NACIONAL</v>
          </cell>
        </row>
        <row r="536">
          <cell r="A536">
            <v>698</v>
          </cell>
          <cell r="B536" t="str">
            <v>ATM Parador Bellamar</v>
          </cell>
          <cell r="C536" t="str">
            <v>DISTRITO NACIONAL</v>
          </cell>
        </row>
        <row r="537">
          <cell r="A537">
            <v>699</v>
          </cell>
          <cell r="B537" t="str">
            <v>ATM S/M Bravo Bani</v>
          </cell>
          <cell r="C537" t="str">
            <v>SUR</v>
          </cell>
        </row>
        <row r="538">
          <cell r="A538">
            <v>701</v>
          </cell>
          <cell r="B538" t="str">
            <v>ATM Autoservicio Los Alcarrizos</v>
          </cell>
          <cell r="C538" t="str">
            <v>DISTRITO NACIONAL</v>
          </cell>
        </row>
        <row r="539">
          <cell r="A539">
            <v>703</v>
          </cell>
          <cell r="B539" t="str">
            <v xml:space="preserve">ATM Oficina El Mamey Los Hidalgos </v>
          </cell>
          <cell r="C539" t="str">
            <v>NORTE</v>
          </cell>
        </row>
        <row r="540">
          <cell r="A540">
            <v>705</v>
          </cell>
          <cell r="B540" t="str">
            <v xml:space="preserve">ATM ISFODOSU (Instituto Superior de Formación Docente Salomé Ureña (Licey al Medio) </v>
          </cell>
          <cell r="C540" t="str">
            <v>NORTE</v>
          </cell>
        </row>
        <row r="541">
          <cell r="A541">
            <v>706</v>
          </cell>
          <cell r="B541" t="str">
            <v xml:space="preserve">ATM S/M Pristine </v>
          </cell>
          <cell r="C541" t="str">
            <v>DISTRITO NACIONAL</v>
          </cell>
        </row>
        <row r="542">
          <cell r="A542">
            <v>707</v>
          </cell>
          <cell r="B542" t="str">
            <v xml:space="preserve">ATM IAD </v>
          </cell>
          <cell r="C542" t="str">
            <v>DISTRITO NACIONAL</v>
          </cell>
        </row>
        <row r="543">
          <cell r="A543">
            <v>708</v>
          </cell>
          <cell r="B543" t="str">
            <v xml:space="preserve">ATM El Vestir De Hoy </v>
          </cell>
          <cell r="C543" t="str">
            <v>DISTRITO NACIONAL</v>
          </cell>
        </row>
        <row r="544">
          <cell r="A544">
            <v>709</v>
          </cell>
          <cell r="B544" t="str">
            <v xml:space="preserve">ATM Seguros Maestro SEMMA  </v>
          </cell>
          <cell r="C544" t="str">
            <v>DISTRITO NACIONAL</v>
          </cell>
        </row>
        <row r="545">
          <cell r="A545">
            <v>710</v>
          </cell>
          <cell r="B545" t="str">
            <v xml:space="preserve">ATM S/M Soberano </v>
          </cell>
          <cell r="C545" t="str">
            <v>DISTRITO NACIONAL</v>
          </cell>
        </row>
        <row r="546">
          <cell r="A546">
            <v>712</v>
          </cell>
          <cell r="B546" t="str">
            <v xml:space="preserve">ATM Oficina Imbert </v>
          </cell>
          <cell r="C546" t="str">
            <v>NORTE</v>
          </cell>
        </row>
        <row r="547">
          <cell r="A547">
            <v>713</v>
          </cell>
          <cell r="B547" t="str">
            <v xml:space="preserve">ATM Oficina Las Américas </v>
          </cell>
          <cell r="C547" t="str">
            <v>DISTRITO NACIONAL</v>
          </cell>
        </row>
        <row r="548">
          <cell r="A548">
            <v>714</v>
          </cell>
          <cell r="B548" t="str">
            <v xml:space="preserve">ATM Hospital de Herrera </v>
          </cell>
          <cell r="C548" t="str">
            <v>DISTRITO NACIONAL</v>
          </cell>
        </row>
        <row r="549">
          <cell r="A549">
            <v>715</v>
          </cell>
          <cell r="B549" t="str">
            <v xml:space="preserve">ATM Oficina 27 de Febrero (Lobby) </v>
          </cell>
          <cell r="C549" t="str">
            <v>DISTRITO NACIONAL</v>
          </cell>
        </row>
        <row r="550">
          <cell r="A550">
            <v>716</v>
          </cell>
          <cell r="B550" t="str">
            <v xml:space="preserve">ATM Oficina Zona Franca (Santiago) </v>
          </cell>
          <cell r="C550" t="str">
            <v>NORTE</v>
          </cell>
        </row>
        <row r="551">
          <cell r="A551">
            <v>717</v>
          </cell>
          <cell r="B551" t="str">
            <v xml:space="preserve">ATM Oficina Los Alcarrizos </v>
          </cell>
          <cell r="C551" t="str">
            <v>DISTRITO NACIONAL</v>
          </cell>
        </row>
        <row r="552">
          <cell r="A552">
            <v>718</v>
          </cell>
          <cell r="B552" t="str">
            <v xml:space="preserve">ATM Feria Ganadera </v>
          </cell>
          <cell r="C552" t="str">
            <v>DISTRITO NACIONAL</v>
          </cell>
        </row>
        <row r="553">
          <cell r="A553">
            <v>719</v>
          </cell>
          <cell r="B553" t="str">
            <v xml:space="preserve">ATM Ayuntamiento Municipal San Luís </v>
          </cell>
          <cell r="C553" t="str">
            <v>DISTRITO NACIONAL</v>
          </cell>
        </row>
        <row r="554">
          <cell r="A554">
            <v>720</v>
          </cell>
          <cell r="B554" t="str">
            <v xml:space="preserve">ATM OMSA (Santiago) </v>
          </cell>
          <cell r="C554" t="str">
            <v>NORTE</v>
          </cell>
        </row>
        <row r="555">
          <cell r="A555">
            <v>721</v>
          </cell>
          <cell r="B555" t="str">
            <v xml:space="preserve">ATM Oficina Charles de Gaulle II </v>
          </cell>
          <cell r="C555" t="str">
            <v>DISTRITO NACIONAL</v>
          </cell>
        </row>
        <row r="556">
          <cell r="A556">
            <v>722</v>
          </cell>
          <cell r="B556" t="str">
            <v xml:space="preserve">ATM Oficina Charles de Gaulle III </v>
          </cell>
          <cell r="C556" t="str">
            <v>DISTRITO NACIONAL</v>
          </cell>
        </row>
        <row r="557">
          <cell r="A557">
            <v>723</v>
          </cell>
          <cell r="B557" t="str">
            <v xml:space="preserve">ATM Farmacia COOPINFA </v>
          </cell>
          <cell r="C557" t="str">
            <v>DISTRITO NACIONAL</v>
          </cell>
        </row>
        <row r="558">
          <cell r="A558">
            <v>724</v>
          </cell>
          <cell r="B558" t="str">
            <v xml:space="preserve">ATM El Huacal I </v>
          </cell>
          <cell r="C558" t="str">
            <v>DISTRITO NACIONAL</v>
          </cell>
        </row>
        <row r="559">
          <cell r="A559">
            <v>725</v>
          </cell>
          <cell r="B559" t="str">
            <v xml:space="preserve">ATM El Huacal II  </v>
          </cell>
          <cell r="C559" t="str">
            <v>DISTRITO NACIONAL</v>
          </cell>
        </row>
        <row r="560">
          <cell r="A560">
            <v>726</v>
          </cell>
          <cell r="B560" t="str">
            <v xml:space="preserve">ATM El Huacal III </v>
          </cell>
          <cell r="C560" t="str">
            <v>DISTRITO NACIONAL</v>
          </cell>
        </row>
        <row r="561">
          <cell r="A561">
            <v>727</v>
          </cell>
          <cell r="B561" t="str">
            <v xml:space="preserve">ATM UNP Pisano </v>
          </cell>
          <cell r="C561" t="str">
            <v>NORTE</v>
          </cell>
        </row>
        <row r="562">
          <cell r="A562">
            <v>728</v>
          </cell>
          <cell r="B562" t="str">
            <v xml:space="preserve">ATM UNP La Vega Oficina Regional Norcentral </v>
          </cell>
          <cell r="C562" t="str">
            <v>NORTE</v>
          </cell>
        </row>
        <row r="563">
          <cell r="A563">
            <v>729</v>
          </cell>
          <cell r="B563" t="str">
            <v xml:space="preserve">ATM Zona Franca (La Vega) </v>
          </cell>
          <cell r="C563" t="str">
            <v>NORTE</v>
          </cell>
        </row>
        <row r="564">
          <cell r="A564">
            <v>730</v>
          </cell>
          <cell r="B564" t="str">
            <v xml:space="preserve">ATM Palacio de Justicia Barahona </v>
          </cell>
          <cell r="C564" t="str">
            <v>SUR</v>
          </cell>
        </row>
        <row r="565">
          <cell r="A565">
            <v>731</v>
          </cell>
          <cell r="B565" t="str">
            <v xml:space="preserve">ATM UNP Villa González </v>
          </cell>
          <cell r="C565" t="str">
            <v>NORTE</v>
          </cell>
        </row>
        <row r="566">
          <cell r="A566">
            <v>732</v>
          </cell>
          <cell r="B566" t="str">
            <v xml:space="preserve">ATM Molino del Valle (Santiago) </v>
          </cell>
          <cell r="C566" t="str">
            <v>NORTE</v>
          </cell>
        </row>
        <row r="567">
          <cell r="A567">
            <v>733</v>
          </cell>
          <cell r="B567" t="str">
            <v xml:space="preserve">ATM Zona Franca Perdenales </v>
          </cell>
          <cell r="C567" t="str">
            <v>SUR</v>
          </cell>
        </row>
        <row r="568">
          <cell r="A568">
            <v>734</v>
          </cell>
          <cell r="B568" t="str">
            <v xml:space="preserve">ATM Oficina Independencia I </v>
          </cell>
          <cell r="C568" t="str">
            <v>DISTRITO NACIONAL</v>
          </cell>
        </row>
        <row r="569">
          <cell r="A569">
            <v>735</v>
          </cell>
          <cell r="B569" t="str">
            <v xml:space="preserve">ATM Oficina Independencia II  </v>
          </cell>
          <cell r="C569" t="str">
            <v>DISTRITO NACIONAL</v>
          </cell>
        </row>
        <row r="570">
          <cell r="A570">
            <v>736</v>
          </cell>
          <cell r="B570" t="str">
            <v xml:space="preserve">ATM Oficina Puerto Plata I </v>
          </cell>
          <cell r="C570" t="str">
            <v>NORTE</v>
          </cell>
        </row>
        <row r="571">
          <cell r="A571">
            <v>737</v>
          </cell>
          <cell r="B571" t="str">
            <v xml:space="preserve">ATM UNP Cabarete (Puerto Plata) </v>
          </cell>
          <cell r="C571" t="str">
            <v>NORTE</v>
          </cell>
        </row>
        <row r="572">
          <cell r="A572">
            <v>738</v>
          </cell>
          <cell r="B572" t="str">
            <v xml:space="preserve">ATM Zona Franca Los Alcarrizos </v>
          </cell>
          <cell r="C572" t="str">
            <v>DISTRITO NACIONAL</v>
          </cell>
        </row>
        <row r="573">
          <cell r="A573">
            <v>739</v>
          </cell>
          <cell r="B573" t="str">
            <v xml:space="preserve">ATM Peaje Autopista Duarte </v>
          </cell>
          <cell r="C573" t="str">
            <v>DISTRITO NACIONAL</v>
          </cell>
        </row>
        <row r="574">
          <cell r="A574">
            <v>740</v>
          </cell>
          <cell r="B574" t="str">
            <v xml:space="preserve">ATM EDENORTE (Santiago) </v>
          </cell>
          <cell r="C574" t="str">
            <v>NORTE</v>
          </cell>
        </row>
        <row r="575">
          <cell r="A575">
            <v>741</v>
          </cell>
          <cell r="B575" t="str">
            <v>ATM CURNE UASD San Francisco de Macorís</v>
          </cell>
          <cell r="C575" t="str">
            <v>NORTE</v>
          </cell>
        </row>
        <row r="576">
          <cell r="A576">
            <v>742</v>
          </cell>
          <cell r="B576" t="str">
            <v xml:space="preserve">ATM Oficina Plaza del Rey (La Romana) </v>
          </cell>
          <cell r="C576" t="str">
            <v>ESTE</v>
          </cell>
        </row>
        <row r="577">
          <cell r="A577">
            <v>743</v>
          </cell>
          <cell r="B577" t="str">
            <v xml:space="preserve">ATM Oficina Los Frailes </v>
          </cell>
          <cell r="C577" t="str">
            <v>DISTRITO NACIONAL</v>
          </cell>
        </row>
        <row r="578">
          <cell r="A578">
            <v>744</v>
          </cell>
          <cell r="B578" t="str">
            <v xml:space="preserve">ATM Multicentro La Sirena Venezuela </v>
          </cell>
          <cell r="C578" t="str">
            <v>DISTRITO NACIONAL</v>
          </cell>
        </row>
        <row r="579">
          <cell r="A579">
            <v>745</v>
          </cell>
          <cell r="B579" t="str">
            <v xml:space="preserve">ATM Oficina Ave. Duarte </v>
          </cell>
          <cell r="C579" t="str">
            <v>DISTRITO NACIONAL</v>
          </cell>
        </row>
        <row r="580">
          <cell r="A580">
            <v>746</v>
          </cell>
          <cell r="B580" t="str">
            <v xml:space="preserve">ATM Oficina Las Terrenas </v>
          </cell>
          <cell r="C580" t="str">
            <v>NORTE</v>
          </cell>
        </row>
        <row r="581">
          <cell r="A581">
            <v>747</v>
          </cell>
          <cell r="B581" t="str">
            <v xml:space="preserve">ATM Club BR (Santiago) </v>
          </cell>
          <cell r="C581" t="str">
            <v>NORTE</v>
          </cell>
        </row>
        <row r="582">
          <cell r="A582">
            <v>748</v>
          </cell>
          <cell r="B582" t="str">
            <v xml:space="preserve">ATM Centro de Caja (Santiago) </v>
          </cell>
          <cell r="C582" t="str">
            <v>NORTE</v>
          </cell>
        </row>
        <row r="583">
          <cell r="A583">
            <v>749</v>
          </cell>
          <cell r="B583" t="str">
            <v xml:space="preserve">ATM Oficina Yaque </v>
          </cell>
          <cell r="C583" t="str">
            <v>NORTE</v>
          </cell>
        </row>
        <row r="584">
          <cell r="A584">
            <v>750</v>
          </cell>
          <cell r="B584" t="str">
            <v xml:space="preserve">ATM UNP Duvergé </v>
          </cell>
          <cell r="C584" t="str">
            <v>SUR</v>
          </cell>
        </row>
        <row r="585">
          <cell r="A585">
            <v>751</v>
          </cell>
          <cell r="B585" t="str">
            <v>ATM Eco Petroleo Camilo</v>
          </cell>
          <cell r="C585" t="str">
            <v>SUR</v>
          </cell>
        </row>
        <row r="586">
          <cell r="A586">
            <v>752</v>
          </cell>
          <cell r="B586" t="str">
            <v xml:space="preserve">ATM UNP Las Carolinas (La Vega) </v>
          </cell>
          <cell r="C586" t="str">
            <v>NORTE</v>
          </cell>
        </row>
        <row r="587">
          <cell r="A587">
            <v>753</v>
          </cell>
          <cell r="B587" t="str">
            <v xml:space="preserve">ATM S/M Nacional Tiradentes </v>
          </cell>
          <cell r="C587" t="str">
            <v>DISTRITO NACIONAL</v>
          </cell>
        </row>
        <row r="588">
          <cell r="A588">
            <v>754</v>
          </cell>
          <cell r="B588" t="str">
            <v xml:space="preserve">ATM Autobanco Oficina Licey al Medio </v>
          </cell>
          <cell r="C588" t="str">
            <v>NORTE</v>
          </cell>
        </row>
        <row r="589">
          <cell r="A589">
            <v>755</v>
          </cell>
          <cell r="B589" t="str">
            <v xml:space="preserve">ATM Oficina Galería del Este (Plaza) </v>
          </cell>
          <cell r="C589" t="str">
            <v>DISTRITO NACIONAL</v>
          </cell>
        </row>
        <row r="590">
          <cell r="A590">
            <v>756</v>
          </cell>
          <cell r="B590" t="str">
            <v xml:space="preserve">ATM UNP Villa La Mata (Cotuí) </v>
          </cell>
          <cell r="C590" t="str">
            <v>NORTE</v>
          </cell>
        </row>
        <row r="591">
          <cell r="A591">
            <v>757</v>
          </cell>
          <cell r="B591" t="str">
            <v xml:space="preserve">ATM UNP Plaza Paseo (Santiago) </v>
          </cell>
          <cell r="C591" t="str">
            <v>NORTE</v>
          </cell>
        </row>
        <row r="592">
          <cell r="A592">
            <v>758</v>
          </cell>
          <cell r="B592" t="str">
            <v>ATM S/M Nacional El Embrujo</v>
          </cell>
          <cell r="C592" t="str">
            <v>NORTE</v>
          </cell>
        </row>
        <row r="593">
          <cell r="A593">
            <v>759</v>
          </cell>
          <cell r="B593" t="str">
            <v xml:space="preserve">ATM Oficina Buena Vista I </v>
          </cell>
          <cell r="C593" t="str">
            <v>DISTRITO NACIONAL</v>
          </cell>
        </row>
        <row r="594">
          <cell r="A594">
            <v>760</v>
          </cell>
          <cell r="B594" t="str">
            <v xml:space="preserve">ATM UNP Cruce Guayacanes (Mao) </v>
          </cell>
          <cell r="C594" t="str">
            <v>NORTE</v>
          </cell>
        </row>
        <row r="595">
          <cell r="A595">
            <v>761</v>
          </cell>
          <cell r="B595" t="str">
            <v xml:space="preserve">ATM ISSPOL </v>
          </cell>
          <cell r="C595" t="str">
            <v>DISTRITO NACIONAL</v>
          </cell>
        </row>
        <row r="596">
          <cell r="A596">
            <v>763</v>
          </cell>
          <cell r="B596" t="str">
            <v xml:space="preserve">ATM UNP Montellano </v>
          </cell>
          <cell r="C596" t="str">
            <v>NORTE</v>
          </cell>
        </row>
        <row r="597">
          <cell r="A597">
            <v>764</v>
          </cell>
          <cell r="B597" t="str">
            <v xml:space="preserve">ATM Oficina Elías Piña </v>
          </cell>
          <cell r="C597" t="str">
            <v>SUR</v>
          </cell>
        </row>
        <row r="598">
          <cell r="A598">
            <v>765</v>
          </cell>
          <cell r="B598" t="str">
            <v xml:space="preserve">ATM Oficina Azua I </v>
          </cell>
          <cell r="C598" t="str">
            <v>SUR</v>
          </cell>
        </row>
        <row r="599">
          <cell r="A599">
            <v>766</v>
          </cell>
          <cell r="B599" t="str">
            <v xml:space="preserve">ATM Oficina Azua II </v>
          </cell>
          <cell r="C599" t="str">
            <v>SUR</v>
          </cell>
        </row>
        <row r="600">
          <cell r="A600">
            <v>767</v>
          </cell>
          <cell r="B600" t="str">
            <v xml:space="preserve">ATM S/M Diverso (Azua) </v>
          </cell>
          <cell r="C600" t="str">
            <v>SUR</v>
          </cell>
        </row>
        <row r="601">
          <cell r="A601">
            <v>768</v>
          </cell>
          <cell r="B601" t="str">
            <v xml:space="preserve">ATM Autoservicio Tiradentes III </v>
          </cell>
          <cell r="C601" t="str">
            <v>DISTRITO NACIONAL</v>
          </cell>
        </row>
        <row r="602">
          <cell r="A602">
            <v>769</v>
          </cell>
          <cell r="B602" t="str">
            <v>ATM UNP Pablo Mella Morales</v>
          </cell>
          <cell r="C602" t="str">
            <v>DISTRITO NACIONAL</v>
          </cell>
        </row>
        <row r="603">
          <cell r="A603">
            <v>770</v>
          </cell>
          <cell r="B603" t="str">
            <v xml:space="preserve">ATM Estación Eco Los Haitises </v>
          </cell>
          <cell r="C603" t="str">
            <v>NORTE</v>
          </cell>
        </row>
        <row r="604">
          <cell r="A604">
            <v>771</v>
          </cell>
          <cell r="B604" t="str">
            <v xml:space="preserve">ATM UASD Mao </v>
          </cell>
          <cell r="C604" t="str">
            <v>NORTE</v>
          </cell>
        </row>
        <row r="605">
          <cell r="A605">
            <v>772</v>
          </cell>
          <cell r="B605" t="str">
            <v xml:space="preserve">ATM UNP Yamasá </v>
          </cell>
          <cell r="C605" t="str">
            <v>ESTE</v>
          </cell>
        </row>
        <row r="606">
          <cell r="A606">
            <v>773</v>
          </cell>
          <cell r="B606" t="str">
            <v xml:space="preserve">ATM S/M Jumbo La Romana </v>
          </cell>
          <cell r="C606" t="str">
            <v>ESTE</v>
          </cell>
        </row>
        <row r="607">
          <cell r="A607">
            <v>774</v>
          </cell>
          <cell r="B607" t="str">
            <v xml:space="preserve">ATM Oficina Montecristi </v>
          </cell>
          <cell r="C607" t="str">
            <v>NORTE</v>
          </cell>
        </row>
        <row r="608">
          <cell r="A608">
            <v>775</v>
          </cell>
          <cell r="B608" t="str">
            <v xml:space="preserve">ATM S/M Lilo (Montecristi) </v>
          </cell>
          <cell r="C608" t="str">
            <v>NORTE</v>
          </cell>
        </row>
        <row r="609">
          <cell r="A609">
            <v>776</v>
          </cell>
          <cell r="B609" t="str">
            <v xml:space="preserve">ATM Oficina Monte Plata </v>
          </cell>
          <cell r="C609" t="str">
            <v>ESTE</v>
          </cell>
        </row>
        <row r="610">
          <cell r="A610">
            <v>777</v>
          </cell>
          <cell r="B610" t="str">
            <v xml:space="preserve">ATM S/M Pérez Monte Plata </v>
          </cell>
          <cell r="C610" t="str">
            <v>ESTE</v>
          </cell>
        </row>
        <row r="611">
          <cell r="A611">
            <v>778</v>
          </cell>
          <cell r="B611" t="str">
            <v xml:space="preserve">ATM Oficina Esperanza (Mao) </v>
          </cell>
          <cell r="C611" t="str">
            <v>NORTE</v>
          </cell>
        </row>
        <row r="612">
          <cell r="A612">
            <v>779</v>
          </cell>
          <cell r="B612" t="str">
            <v xml:space="preserve">ATM Zona Franca Esperanza I (Mao) </v>
          </cell>
          <cell r="C612" t="str">
            <v>NORTE</v>
          </cell>
        </row>
        <row r="613">
          <cell r="A613">
            <v>780</v>
          </cell>
          <cell r="B613" t="str">
            <v xml:space="preserve">ATM Oficina Barahona I </v>
          </cell>
          <cell r="C613" t="str">
            <v>SUR</v>
          </cell>
        </row>
        <row r="614">
          <cell r="A614">
            <v>781</v>
          </cell>
          <cell r="B614" t="str">
            <v xml:space="preserve">ATM Estación Isla Barahona </v>
          </cell>
          <cell r="C614" t="str">
            <v>SUR</v>
          </cell>
        </row>
        <row r="615">
          <cell r="A615">
            <v>782</v>
          </cell>
          <cell r="B615" t="str">
            <v>ATM Banco Agrícola (Constanza)</v>
          </cell>
          <cell r="C615" t="str">
            <v>NORTE</v>
          </cell>
        </row>
        <row r="616">
          <cell r="A616">
            <v>783</v>
          </cell>
          <cell r="B616" t="str">
            <v xml:space="preserve">ATM Autobanco Alfa y Omega (Barahona) </v>
          </cell>
          <cell r="C616" t="str">
            <v>SUR</v>
          </cell>
        </row>
        <row r="617">
          <cell r="A617">
            <v>784</v>
          </cell>
          <cell r="B617" t="str">
            <v xml:space="preserve">ATM Tribunal Superior Electoral </v>
          </cell>
          <cell r="C617" t="str">
            <v>DISTRITO NACIONAL</v>
          </cell>
        </row>
        <row r="618">
          <cell r="A618">
            <v>785</v>
          </cell>
          <cell r="B618" t="str">
            <v xml:space="preserve">ATM S/M Nacional Máximo Gómez </v>
          </cell>
          <cell r="C618" t="str">
            <v>DISTRITO NACIONAL</v>
          </cell>
        </row>
        <row r="619">
          <cell r="A619">
            <v>786</v>
          </cell>
          <cell r="B619" t="str">
            <v xml:space="preserve">ATM Oficina Agora Mall II </v>
          </cell>
          <cell r="C619" t="str">
            <v>DISTRITO NACIONAL</v>
          </cell>
        </row>
        <row r="620">
          <cell r="A620">
            <v>787</v>
          </cell>
          <cell r="B620" t="str">
            <v xml:space="preserve">ATM Cafetería CTB II </v>
          </cell>
          <cell r="C620" t="str">
            <v>DISTRITO NACIONAL</v>
          </cell>
        </row>
        <row r="621">
          <cell r="A621">
            <v>788</v>
          </cell>
          <cell r="B621" t="str">
            <v xml:space="preserve">ATM Relaciones Exteriores (Cancillería) </v>
          </cell>
          <cell r="C621" t="str">
            <v>DISTRITO NACIONAL</v>
          </cell>
        </row>
        <row r="622">
          <cell r="A622">
            <v>789</v>
          </cell>
          <cell r="B622" t="str">
            <v>ATM Hotel Bellevue Boca Chica</v>
          </cell>
          <cell r="C622" t="str">
            <v>ESTE</v>
          </cell>
        </row>
        <row r="623">
          <cell r="A623">
            <v>790</v>
          </cell>
          <cell r="B623" t="str">
            <v xml:space="preserve">ATM Oficina Bella Vista Mall I </v>
          </cell>
          <cell r="C623" t="str">
            <v>DISTRITO NACIONAL</v>
          </cell>
        </row>
        <row r="624">
          <cell r="A624">
            <v>791</v>
          </cell>
          <cell r="B624" t="str">
            <v xml:space="preserve">ATM Oficina Sans Soucí </v>
          </cell>
          <cell r="C624" t="str">
            <v>DISTRITO NACIONAL</v>
          </cell>
        </row>
        <row r="625">
          <cell r="A625">
            <v>792</v>
          </cell>
          <cell r="B625" t="str">
            <v>ATM Hospital Salvador de Gautier</v>
          </cell>
          <cell r="C625" t="str">
            <v>DISTRITO NACIONAL</v>
          </cell>
        </row>
        <row r="626">
          <cell r="A626">
            <v>793</v>
          </cell>
          <cell r="B626" t="str">
            <v xml:space="preserve">ATM Centro de Caja Agora Mall </v>
          </cell>
          <cell r="C626" t="str">
            <v>DISTRITO NACIONAL</v>
          </cell>
        </row>
        <row r="627">
          <cell r="A627">
            <v>794</v>
          </cell>
          <cell r="B627" t="str">
            <v xml:space="preserve">ATM CODIA </v>
          </cell>
          <cell r="C627" t="str">
            <v>DISTRITO NACIONAL</v>
          </cell>
        </row>
        <row r="628">
          <cell r="A628">
            <v>795</v>
          </cell>
          <cell r="B628" t="str">
            <v xml:space="preserve">ATM UNP Guaymate (La Romana) </v>
          </cell>
          <cell r="C628" t="str">
            <v>ESTE</v>
          </cell>
        </row>
        <row r="629">
          <cell r="A629">
            <v>796</v>
          </cell>
          <cell r="B629" t="str">
            <v xml:space="preserve">ATM Oficina Plaza Ventura (Nagua) </v>
          </cell>
          <cell r="C629" t="str">
            <v>NORTE</v>
          </cell>
        </row>
        <row r="630">
          <cell r="A630">
            <v>798</v>
          </cell>
          <cell r="B630" t="str">
            <v>ATM Hotel Grand Paradise Samana</v>
          </cell>
          <cell r="C630" t="str">
            <v>ESTE</v>
          </cell>
        </row>
        <row r="631">
          <cell r="A631">
            <v>799</v>
          </cell>
          <cell r="B631" t="str">
            <v xml:space="preserve">ATM Clínica Corominas (Santiago) </v>
          </cell>
          <cell r="C631" t="str">
            <v>NORTE</v>
          </cell>
        </row>
        <row r="632">
          <cell r="A632">
            <v>800</v>
          </cell>
          <cell r="B632" t="str">
            <v xml:space="preserve">ATM Estación Next Dipsa Pedro Livio Cedeño </v>
          </cell>
          <cell r="C632" t="str">
            <v>DISTRITO NACIONAL</v>
          </cell>
        </row>
        <row r="633">
          <cell r="A633">
            <v>801</v>
          </cell>
          <cell r="B633" t="str">
            <v xml:space="preserve">ATM Galería 360 Food Court </v>
          </cell>
          <cell r="C633" t="str">
            <v>DISTRITO NACIONAL</v>
          </cell>
        </row>
        <row r="634">
          <cell r="A634">
            <v>802</v>
          </cell>
          <cell r="B634" t="str">
            <v xml:space="preserve">ATM UNP Aeropuerto La Romana </v>
          </cell>
          <cell r="C634" t="str">
            <v>ESTE</v>
          </cell>
        </row>
        <row r="635">
          <cell r="A635">
            <v>803</v>
          </cell>
          <cell r="B635" t="str">
            <v xml:space="preserve">ATM Hotel Be Live Canoa (Bayahibe) I </v>
          </cell>
          <cell r="C635" t="str">
            <v>ESTE</v>
          </cell>
        </row>
        <row r="636">
          <cell r="A636">
            <v>804</v>
          </cell>
          <cell r="B636" t="str">
            <v xml:space="preserve">ATM Hotel Be Live Punta Cana (Cabeza de Toro) </v>
          </cell>
          <cell r="C636" t="str">
            <v>ESTE</v>
          </cell>
        </row>
        <row r="637">
          <cell r="A637">
            <v>805</v>
          </cell>
          <cell r="B637" t="str">
            <v xml:space="preserve">ATM Be Live Grand Marién (Puerto Plata) </v>
          </cell>
          <cell r="C637" t="str">
            <v>NORTE</v>
          </cell>
        </row>
        <row r="638">
          <cell r="A638">
            <v>806</v>
          </cell>
          <cell r="B638" t="str">
            <v xml:space="preserve">ATM SEWN (Zona Franca (Santiago)) </v>
          </cell>
          <cell r="C638" t="str">
            <v>NORTE</v>
          </cell>
        </row>
        <row r="639">
          <cell r="A639">
            <v>807</v>
          </cell>
          <cell r="B639" t="str">
            <v xml:space="preserve">ATM S/M Morel (Mao) </v>
          </cell>
          <cell r="C639" t="str">
            <v>NORTE</v>
          </cell>
        </row>
        <row r="640">
          <cell r="A640">
            <v>808</v>
          </cell>
          <cell r="B640" t="str">
            <v xml:space="preserve">ATM Oficina Castillo </v>
          </cell>
          <cell r="C640" t="str">
            <v>NORTE</v>
          </cell>
        </row>
        <row r="641">
          <cell r="A641">
            <v>809</v>
          </cell>
          <cell r="B641" t="str">
            <v>ATM Yoma (Cotuí)</v>
          </cell>
          <cell r="C641" t="str">
            <v>NORTE</v>
          </cell>
        </row>
        <row r="642">
          <cell r="A642">
            <v>810</v>
          </cell>
          <cell r="B642" t="str">
            <v xml:space="preserve">ATM UNP Multicentro La Sirena José Contreras </v>
          </cell>
          <cell r="C642" t="str">
            <v>DISTRITO NACIONAL</v>
          </cell>
        </row>
        <row r="643">
          <cell r="A643">
            <v>811</v>
          </cell>
          <cell r="B643" t="str">
            <v xml:space="preserve">ATM Almacenes Unidos </v>
          </cell>
          <cell r="C643" t="str">
            <v>DISTRITO NACIONAL</v>
          </cell>
        </row>
        <row r="644">
          <cell r="A644">
            <v>812</v>
          </cell>
          <cell r="B644" t="str">
            <v xml:space="preserve">ATM Canasta del Pueblo </v>
          </cell>
          <cell r="C644" t="str">
            <v>DISTRITO NACIONAL</v>
          </cell>
        </row>
        <row r="645">
          <cell r="A645">
            <v>813</v>
          </cell>
          <cell r="B645" t="str">
            <v>ATM Occidental Mall</v>
          </cell>
          <cell r="C645" t="str">
            <v>DISTRITO NACIONAL</v>
          </cell>
        </row>
        <row r="646">
          <cell r="A646">
            <v>813</v>
          </cell>
          <cell r="B646" t="str">
            <v>ATM UNP Occidental Mall</v>
          </cell>
          <cell r="C646" t="str">
            <v>DISTRITO NACIONAL</v>
          </cell>
        </row>
        <row r="647">
          <cell r="A647">
            <v>815</v>
          </cell>
          <cell r="B647" t="str">
            <v xml:space="preserve">ATM Oficina Atalaya del Mar </v>
          </cell>
          <cell r="C647" t="str">
            <v>DISTRITO NACIONAL</v>
          </cell>
        </row>
        <row r="648">
          <cell r="A648">
            <v>816</v>
          </cell>
          <cell r="B648" t="str">
            <v xml:space="preserve">ATM Oficina Pedro Brand </v>
          </cell>
          <cell r="C648" t="str">
            <v>DISTRITO NACIONAL</v>
          </cell>
        </row>
        <row r="649">
          <cell r="A649">
            <v>817</v>
          </cell>
          <cell r="B649" t="str">
            <v xml:space="preserve">ATM Ayuntamiento Sabana Larga (San José de Ocoa) </v>
          </cell>
          <cell r="C649" t="str">
            <v>SUR</v>
          </cell>
        </row>
        <row r="650">
          <cell r="A650">
            <v>818</v>
          </cell>
          <cell r="B650" t="str">
            <v xml:space="preserve">ATM Juridicción Inmobiliaria </v>
          </cell>
          <cell r="C650" t="str">
            <v>DISTRITO NACIONAL</v>
          </cell>
        </row>
        <row r="651">
          <cell r="A651">
            <v>819</v>
          </cell>
          <cell r="B651" t="str">
            <v xml:space="preserve">ATM Jurisdicción Inmobiliaria (Santiago) </v>
          </cell>
          <cell r="C651" t="str">
            <v>NORTE</v>
          </cell>
        </row>
        <row r="652">
          <cell r="A652">
            <v>821</v>
          </cell>
          <cell r="B652" t="str">
            <v xml:space="preserve">ATM S/M Bravo Churchill </v>
          </cell>
          <cell r="C652" t="str">
            <v>DISTRITO NACIONAL</v>
          </cell>
        </row>
        <row r="653">
          <cell r="A653">
            <v>822</v>
          </cell>
          <cell r="B653" t="str">
            <v xml:space="preserve">ATM INDUSPALMA </v>
          </cell>
          <cell r="C653" t="str">
            <v>ESTE</v>
          </cell>
        </row>
        <row r="654">
          <cell r="A654">
            <v>823</v>
          </cell>
          <cell r="B654" t="str">
            <v xml:space="preserve">ATM UNP El Carril (Haina) </v>
          </cell>
          <cell r="C654" t="str">
            <v>DISTRITO NACIONAL</v>
          </cell>
        </row>
        <row r="655">
          <cell r="A655">
            <v>824</v>
          </cell>
          <cell r="B655" t="str">
            <v xml:space="preserve">ATM Multiplaza (Higuey) </v>
          </cell>
          <cell r="C655" t="str">
            <v>ESTE</v>
          </cell>
        </row>
        <row r="656">
          <cell r="A656">
            <v>825</v>
          </cell>
          <cell r="B656" t="str">
            <v xml:space="preserve">ATM Estacion Eco Cibeles (Las Matas de Farfán) </v>
          </cell>
          <cell r="C656" t="str">
            <v>SUR</v>
          </cell>
        </row>
        <row r="657">
          <cell r="A657">
            <v>826</v>
          </cell>
          <cell r="B657" t="str">
            <v xml:space="preserve">ATM Oficina Diamond Plaza II </v>
          </cell>
          <cell r="C657" t="str">
            <v>DISTRITO NACIONAL</v>
          </cell>
        </row>
        <row r="658">
          <cell r="A658">
            <v>827</v>
          </cell>
          <cell r="B658" t="str">
            <v xml:space="preserve">ATM Tienda Oxígeno Dominicano </v>
          </cell>
          <cell r="C658" t="str">
            <v>DISTRITO NACIONAL</v>
          </cell>
        </row>
        <row r="659">
          <cell r="A659">
            <v>828</v>
          </cell>
          <cell r="B659" t="str">
            <v xml:space="preserve">ATM Banca Fiduciaria </v>
          </cell>
          <cell r="C659" t="str">
            <v>DISTRITO NACIONAL</v>
          </cell>
        </row>
        <row r="660">
          <cell r="A660">
            <v>829</v>
          </cell>
          <cell r="B660" t="str">
            <v xml:space="preserve">ATM UNP Multicentro Sirena Baní </v>
          </cell>
          <cell r="C660" t="str">
            <v>SUR</v>
          </cell>
        </row>
        <row r="661">
          <cell r="A661">
            <v>830</v>
          </cell>
          <cell r="B661" t="str">
            <v xml:space="preserve">ATM UNP Sabana Grande de Boyá </v>
          </cell>
          <cell r="C661" t="str">
            <v>ESTE</v>
          </cell>
        </row>
        <row r="662">
          <cell r="A662">
            <v>831</v>
          </cell>
          <cell r="B662" t="str">
            <v xml:space="preserve">ATM Politécnico Loyola San Cristóbal </v>
          </cell>
          <cell r="C662" t="str">
            <v>SUR</v>
          </cell>
        </row>
        <row r="663">
          <cell r="A663">
            <v>832</v>
          </cell>
          <cell r="B663" t="str">
            <v xml:space="preserve">ATM Hospital Traumatológico La Vega </v>
          </cell>
          <cell r="C663" t="str">
            <v>NORTE</v>
          </cell>
        </row>
        <row r="664">
          <cell r="A664">
            <v>833</v>
          </cell>
          <cell r="B664" t="str">
            <v xml:space="preserve">ATM Cafetería CTB I </v>
          </cell>
          <cell r="C664" t="str">
            <v>DISTRITO NACIONAL</v>
          </cell>
        </row>
        <row r="665">
          <cell r="A665">
            <v>834</v>
          </cell>
          <cell r="B665" t="str">
            <v xml:space="preserve">ATM Centro Médico Moderno </v>
          </cell>
          <cell r="C665" t="str">
            <v>DISTRITO NACIONAL</v>
          </cell>
        </row>
        <row r="666">
          <cell r="A666">
            <v>835</v>
          </cell>
          <cell r="B666" t="str">
            <v xml:space="preserve">ATM UNP Megacentro </v>
          </cell>
          <cell r="C666" t="str">
            <v>DISTRITO NACIONAL</v>
          </cell>
        </row>
        <row r="667">
          <cell r="A667">
            <v>836</v>
          </cell>
          <cell r="B667" t="str">
            <v xml:space="preserve">ATM UNP Plaza Luperón </v>
          </cell>
          <cell r="C667" t="str">
            <v>DISTRITO NACIONAL</v>
          </cell>
        </row>
        <row r="668">
          <cell r="A668">
            <v>837</v>
          </cell>
          <cell r="B668" t="str">
            <v>ATM Estación Next Canabacoa</v>
          </cell>
          <cell r="C668" t="str">
            <v>NORTE</v>
          </cell>
        </row>
        <row r="669">
          <cell r="A669">
            <v>838</v>
          </cell>
          <cell r="B669" t="str">
            <v xml:space="preserve">ATM UNP Consuelo </v>
          </cell>
          <cell r="C669" t="str">
            <v>ESTE</v>
          </cell>
        </row>
        <row r="670">
          <cell r="A670">
            <v>839</v>
          </cell>
          <cell r="B670" t="str">
            <v xml:space="preserve">ATM INAPA </v>
          </cell>
          <cell r="C670" t="str">
            <v>DISTRITO NACIONAL</v>
          </cell>
        </row>
        <row r="671">
          <cell r="A671">
            <v>840</v>
          </cell>
          <cell r="B671" t="str">
            <v xml:space="preserve">ATM PUCMM (Santiago) </v>
          </cell>
          <cell r="C671" t="str">
            <v>NORTE</v>
          </cell>
        </row>
        <row r="672">
          <cell r="A672">
            <v>841</v>
          </cell>
          <cell r="B672" t="str">
            <v xml:space="preserve">ATM CEA </v>
          </cell>
          <cell r="C672" t="str">
            <v>DISTRITO NACIONAL</v>
          </cell>
        </row>
        <row r="673">
          <cell r="A673">
            <v>842</v>
          </cell>
          <cell r="B673" t="str">
            <v xml:space="preserve">ATM Plaza Orense II (La Romana) </v>
          </cell>
          <cell r="C673" t="str">
            <v>ESTE</v>
          </cell>
        </row>
        <row r="674">
          <cell r="A674">
            <v>843</v>
          </cell>
          <cell r="B674" t="str">
            <v xml:space="preserve">ATM Oficina Romana Centro </v>
          </cell>
          <cell r="C674" t="str">
            <v>ESTE</v>
          </cell>
        </row>
        <row r="675">
          <cell r="A675">
            <v>844</v>
          </cell>
          <cell r="B675" t="str">
            <v xml:space="preserve">ATM San Juan Shopping Center (Bávaro) </v>
          </cell>
          <cell r="C675" t="str">
            <v>ESTE</v>
          </cell>
        </row>
        <row r="676">
          <cell r="A676">
            <v>845</v>
          </cell>
          <cell r="B676" t="str">
            <v xml:space="preserve">ATM CERTV (Canal 4) </v>
          </cell>
          <cell r="C676" t="str">
            <v>DISTRITO NACIONAL</v>
          </cell>
        </row>
        <row r="677">
          <cell r="A677">
            <v>849</v>
          </cell>
          <cell r="B677" t="str">
            <v xml:space="preserve">ATM La Innovación </v>
          </cell>
          <cell r="C677" t="str">
            <v>DISTRITO NACIONAL</v>
          </cell>
        </row>
        <row r="678">
          <cell r="A678">
            <v>850</v>
          </cell>
          <cell r="B678" t="str">
            <v xml:space="preserve">ATM Hotel Be Live Hamaca </v>
          </cell>
          <cell r="C678" t="str">
            <v>DISTRITO NACIONAL</v>
          </cell>
        </row>
        <row r="679">
          <cell r="A679">
            <v>851</v>
          </cell>
          <cell r="B679" t="str">
            <v xml:space="preserve">ATM Hospital Vinicio Calventi </v>
          </cell>
          <cell r="C679" t="str">
            <v>NORTE</v>
          </cell>
        </row>
        <row r="680">
          <cell r="A680">
            <v>852</v>
          </cell>
          <cell r="B680" t="str">
            <v xml:space="preserve">ATM Gasolinera Franco Bido </v>
          </cell>
          <cell r="C680" t="str">
            <v>NORTE</v>
          </cell>
        </row>
        <row r="681">
          <cell r="A681">
            <v>853</v>
          </cell>
          <cell r="B681" t="str">
            <v xml:space="preserve">ATM Inversiones JF Group (Shell Canabacoa) </v>
          </cell>
          <cell r="C681" t="str">
            <v>NORTE</v>
          </cell>
        </row>
        <row r="682">
          <cell r="A682">
            <v>854</v>
          </cell>
          <cell r="B682" t="str">
            <v xml:space="preserve">ATM Centro Comercial Blanco Batista </v>
          </cell>
          <cell r="C682" t="str">
            <v>NORTE</v>
          </cell>
        </row>
        <row r="683">
          <cell r="A683">
            <v>855</v>
          </cell>
          <cell r="B683" t="str">
            <v xml:space="preserve">ATM Palacio de Justicia La Vega </v>
          </cell>
          <cell r="C683" t="str">
            <v>NORTE</v>
          </cell>
        </row>
        <row r="684">
          <cell r="A684">
            <v>856</v>
          </cell>
          <cell r="B684" t="str">
            <v xml:space="preserve">ATM Estación Petronán Altamira (Puerto Plata) </v>
          </cell>
          <cell r="C684" t="str">
            <v>NORTE</v>
          </cell>
        </row>
        <row r="685">
          <cell r="A685">
            <v>857</v>
          </cell>
          <cell r="B685" t="str">
            <v xml:space="preserve">ATM Oficina Los Alamos </v>
          </cell>
          <cell r="C685" t="str">
            <v>NORTE</v>
          </cell>
        </row>
        <row r="686">
          <cell r="A686">
            <v>858</v>
          </cell>
          <cell r="B686" t="str">
            <v xml:space="preserve">ATM Cooperativa Maestros (COOPNAMA) </v>
          </cell>
          <cell r="C686" t="str">
            <v>DISTRITO NACIONAL</v>
          </cell>
        </row>
        <row r="687">
          <cell r="A687">
            <v>859</v>
          </cell>
          <cell r="B687" t="str">
            <v xml:space="preserve">ATM Hotel Vista Sol (Punta Cana) </v>
          </cell>
          <cell r="C687" t="str">
            <v>ESTE</v>
          </cell>
        </row>
        <row r="688">
          <cell r="A688">
            <v>860</v>
          </cell>
          <cell r="B688" t="str">
            <v xml:space="preserve">ATM Oficina Bella Vista 27 de Febrero I </v>
          </cell>
          <cell r="C688" t="str">
            <v>DISTRITO NACIONAL</v>
          </cell>
        </row>
        <row r="689">
          <cell r="A689">
            <v>861</v>
          </cell>
          <cell r="B689" t="str">
            <v xml:space="preserve">ATM Oficina Bella Vista 27 de Febrero II </v>
          </cell>
          <cell r="C689" t="str">
            <v>DISTRITO NACIONAL</v>
          </cell>
        </row>
        <row r="690">
          <cell r="A690">
            <v>862</v>
          </cell>
          <cell r="B690" t="str">
            <v xml:space="preserve">ATM S/M Doble A (Sabaneta) </v>
          </cell>
          <cell r="C690" t="str">
            <v>NORTE</v>
          </cell>
        </row>
        <row r="691">
          <cell r="A691">
            <v>863</v>
          </cell>
          <cell r="B691" t="str">
            <v xml:space="preserve">ATM Estación Esso Autop. Duarte Km. 14 </v>
          </cell>
          <cell r="C691" t="str">
            <v>DISTRITO NACIONAL</v>
          </cell>
        </row>
        <row r="692">
          <cell r="A692">
            <v>864</v>
          </cell>
          <cell r="B692" t="str">
            <v xml:space="preserve">ATM Palmares Mall (San Francisco) </v>
          </cell>
          <cell r="C692" t="str">
            <v>NORTE</v>
          </cell>
        </row>
        <row r="693">
          <cell r="A693">
            <v>865</v>
          </cell>
          <cell r="B693" t="str">
            <v xml:space="preserve">ATM Club Naco </v>
          </cell>
          <cell r="C693" t="str">
            <v>DISTRITO NACIONAL</v>
          </cell>
        </row>
        <row r="694">
          <cell r="A694">
            <v>866</v>
          </cell>
          <cell r="B694" t="str">
            <v xml:space="preserve">ATM CARDNET </v>
          </cell>
          <cell r="C694" t="str">
            <v>DISTRITO NACIONAL</v>
          </cell>
        </row>
        <row r="695">
          <cell r="A695">
            <v>867</v>
          </cell>
          <cell r="B695" t="str">
            <v xml:space="preserve">ATM Estación Combustible Autopista El Coral </v>
          </cell>
          <cell r="C695" t="str">
            <v>ESTE</v>
          </cell>
        </row>
        <row r="696">
          <cell r="A696">
            <v>868</v>
          </cell>
          <cell r="B696" t="str">
            <v xml:space="preserve">ATM Casino Diamante </v>
          </cell>
          <cell r="C696" t="str">
            <v>DISTRITO NACIONAL</v>
          </cell>
        </row>
        <row r="697">
          <cell r="A697">
            <v>869</v>
          </cell>
          <cell r="B697" t="str">
            <v xml:space="preserve">ATM Estación Isla La Cueva (Cotuí) </v>
          </cell>
          <cell r="C697" t="str">
            <v>NORTE</v>
          </cell>
        </row>
        <row r="698">
          <cell r="A698">
            <v>870</v>
          </cell>
          <cell r="B698" t="str">
            <v xml:space="preserve">ATM Willbes Dominicana (Barahona) </v>
          </cell>
          <cell r="C698" t="str">
            <v>SUR</v>
          </cell>
        </row>
        <row r="699">
          <cell r="A699">
            <v>871</v>
          </cell>
          <cell r="B699" t="str">
            <v>ATM Plaza Cultural San Juan</v>
          </cell>
          <cell r="C699" t="str">
            <v>SUR</v>
          </cell>
        </row>
        <row r="700">
          <cell r="A700">
            <v>872</v>
          </cell>
          <cell r="B700" t="str">
            <v xml:space="preserve">ATM Zona Franca Pisano II (Santiago) </v>
          </cell>
          <cell r="C700" t="str">
            <v>NORTE</v>
          </cell>
        </row>
        <row r="701">
          <cell r="A701">
            <v>873</v>
          </cell>
          <cell r="B701" t="str">
            <v xml:space="preserve">ATM Centro de Caja San Cristóbal II </v>
          </cell>
          <cell r="C701" t="str">
            <v>SUR</v>
          </cell>
        </row>
        <row r="702">
          <cell r="A702">
            <v>874</v>
          </cell>
          <cell r="B702" t="str">
            <v xml:space="preserve">ATM Zona Franca Esperanza II (Mao) </v>
          </cell>
          <cell r="C702" t="str">
            <v>NORTE</v>
          </cell>
        </row>
        <row r="703">
          <cell r="A703">
            <v>875</v>
          </cell>
          <cell r="B703" t="str">
            <v xml:space="preserve">ATM Texaco Aut. Duarte KM 14 1/2 (Los Alcarrizos) </v>
          </cell>
          <cell r="C703" t="str">
            <v>DISTRITO NACIONAL</v>
          </cell>
        </row>
        <row r="704">
          <cell r="A704">
            <v>876</v>
          </cell>
          <cell r="B704" t="str">
            <v xml:space="preserve">ATM Estación Next Abraham Lincoln </v>
          </cell>
          <cell r="C704" t="str">
            <v>DISTRITO NACIONAL</v>
          </cell>
        </row>
        <row r="705">
          <cell r="A705">
            <v>877</v>
          </cell>
          <cell r="B705" t="str">
            <v xml:space="preserve">ATM Estación Los Samanes (Ranchito, La Vega) </v>
          </cell>
          <cell r="C705" t="str">
            <v>NORTE</v>
          </cell>
        </row>
        <row r="706">
          <cell r="A706">
            <v>878</v>
          </cell>
          <cell r="B706" t="str">
            <v>ATM UNP Cabral Y Baez</v>
          </cell>
          <cell r="C706" t="str">
            <v>NORTE</v>
          </cell>
        </row>
        <row r="707">
          <cell r="A707">
            <v>879</v>
          </cell>
          <cell r="B707" t="str">
            <v xml:space="preserve">ATM Plaza Metropolitana </v>
          </cell>
          <cell r="C707" t="str">
            <v>DISTRITO NACIONAL</v>
          </cell>
        </row>
        <row r="708">
          <cell r="A708">
            <v>880</v>
          </cell>
          <cell r="B708" t="str">
            <v xml:space="preserve">ATM Autoservicio Barahona II </v>
          </cell>
          <cell r="C708" t="str">
            <v>SUR</v>
          </cell>
        </row>
        <row r="709">
          <cell r="A709">
            <v>881</v>
          </cell>
          <cell r="B709" t="str">
            <v xml:space="preserve">ATM UNP Yaguate (San Cristóbal) </v>
          </cell>
          <cell r="C709" t="str">
            <v>SUR</v>
          </cell>
        </row>
        <row r="710">
          <cell r="A710">
            <v>882</v>
          </cell>
          <cell r="B710" t="str">
            <v xml:space="preserve">ATM Oficina Moca II </v>
          </cell>
          <cell r="C710" t="str">
            <v>NORTE</v>
          </cell>
        </row>
        <row r="711">
          <cell r="A711">
            <v>883</v>
          </cell>
          <cell r="B711" t="str">
            <v xml:space="preserve">ATM Oficina Filadelfia Plaza </v>
          </cell>
          <cell r="C711" t="str">
            <v>DISTRITO NACIONAL</v>
          </cell>
        </row>
        <row r="712">
          <cell r="A712">
            <v>884</v>
          </cell>
          <cell r="B712" t="str">
            <v xml:space="preserve">ATM UNP Olé Sabana Perdida </v>
          </cell>
          <cell r="C712" t="str">
            <v>DISTRITO NACIONAL</v>
          </cell>
        </row>
        <row r="713">
          <cell r="A713">
            <v>885</v>
          </cell>
          <cell r="B713" t="str">
            <v xml:space="preserve">ATM UNP Rancho Arriba </v>
          </cell>
          <cell r="C713" t="str">
            <v>SUR</v>
          </cell>
        </row>
        <row r="714">
          <cell r="A714">
            <v>886</v>
          </cell>
          <cell r="B714" t="str">
            <v xml:space="preserve">ATM Oficina Guayubín </v>
          </cell>
          <cell r="C714" t="str">
            <v>NORTE</v>
          </cell>
        </row>
        <row r="715">
          <cell r="A715">
            <v>887</v>
          </cell>
          <cell r="B715" t="str">
            <v>ATM S/M Bravo Los Proceres</v>
          </cell>
          <cell r="C715" t="str">
            <v>DISTRITO NACIONAL</v>
          </cell>
        </row>
        <row r="716">
          <cell r="A716">
            <v>888</v>
          </cell>
          <cell r="B716" t="str">
            <v>ATM Oficina galeria 56 II (SFM)</v>
          </cell>
          <cell r="C716" t="str">
            <v>NORTE</v>
          </cell>
        </row>
        <row r="717">
          <cell r="A717">
            <v>889</v>
          </cell>
          <cell r="B717" t="str">
            <v>ATM Oficina Plaza Lama Máximo Gómez II</v>
          </cell>
          <cell r="C717" t="str">
            <v>DISTRITO NACIONAL</v>
          </cell>
        </row>
        <row r="718">
          <cell r="A718">
            <v>890</v>
          </cell>
          <cell r="B718" t="str">
            <v xml:space="preserve">ATM Escuela Penitenciaria (San Cristóbal) </v>
          </cell>
          <cell r="C718" t="str">
            <v>SUR</v>
          </cell>
        </row>
        <row r="719">
          <cell r="A719">
            <v>891</v>
          </cell>
          <cell r="B719" t="str">
            <v xml:space="preserve">ATM Estación Texaco (Barahona) </v>
          </cell>
          <cell r="C719" t="str">
            <v>SUR</v>
          </cell>
        </row>
        <row r="720">
          <cell r="A720">
            <v>892</v>
          </cell>
          <cell r="B720" t="str">
            <v xml:space="preserve">ATM Edificio Globalia (Naco) </v>
          </cell>
          <cell r="C720" t="str">
            <v>DISTRITO NACIONAL</v>
          </cell>
        </row>
        <row r="721">
          <cell r="A721">
            <v>893</v>
          </cell>
          <cell r="B721" t="str">
            <v xml:space="preserve">ATM Hotel Be Live Canoa (Bayahibe) II </v>
          </cell>
          <cell r="C721" t="str">
            <v>ESTE</v>
          </cell>
        </row>
        <row r="722">
          <cell r="A722">
            <v>894</v>
          </cell>
          <cell r="B722" t="str">
            <v>ATM Eco Petroleo Estero Hondo</v>
          </cell>
          <cell r="C722" t="str">
            <v>NORTE</v>
          </cell>
        </row>
        <row r="723">
          <cell r="A723">
            <v>895</v>
          </cell>
          <cell r="B723" t="str">
            <v xml:space="preserve">ATM S/M Bravo (Santiago) </v>
          </cell>
          <cell r="C723" t="str">
            <v>NORTE</v>
          </cell>
        </row>
        <row r="724">
          <cell r="A724">
            <v>896</v>
          </cell>
          <cell r="B724" t="str">
            <v xml:space="preserve">ATM Campamento Militar 16 de Agosto I </v>
          </cell>
          <cell r="C724" t="str">
            <v>DISTRITO NACIONAL</v>
          </cell>
        </row>
        <row r="725">
          <cell r="A725">
            <v>897</v>
          </cell>
          <cell r="B725" t="str">
            <v xml:space="preserve">ATM Campamento Militar 16 de Agosto II </v>
          </cell>
          <cell r="C725" t="str">
            <v>DISTRITO NACIONAL</v>
          </cell>
        </row>
        <row r="726">
          <cell r="A726">
            <v>899</v>
          </cell>
          <cell r="B726" t="str">
            <v xml:space="preserve">ATM Oficina Punta Cana </v>
          </cell>
          <cell r="C726" t="str">
            <v>ESTE</v>
          </cell>
        </row>
        <row r="727">
          <cell r="A727">
            <v>900</v>
          </cell>
          <cell r="B727" t="str">
            <v xml:space="preserve">ATM UNP Merca Santo Domingo </v>
          </cell>
          <cell r="C727" t="str">
            <v>DISTRITO NACIONAL</v>
          </cell>
        </row>
        <row r="728">
          <cell r="A728">
            <v>901</v>
          </cell>
          <cell r="B728" t="str">
            <v>ATM Licor Mart-01</v>
          </cell>
          <cell r="C728" t="str">
            <v>DISTRITO NACIONAL</v>
          </cell>
        </row>
        <row r="729">
          <cell r="A729">
            <v>902</v>
          </cell>
          <cell r="B729" t="str">
            <v xml:space="preserve">ATM Oficina Plaza Florida </v>
          </cell>
          <cell r="C729" t="str">
            <v>DISTRITO NACIONAL</v>
          </cell>
        </row>
        <row r="730">
          <cell r="A730">
            <v>903</v>
          </cell>
          <cell r="B730" t="str">
            <v xml:space="preserve">ATM Oficina La Vega Real I </v>
          </cell>
          <cell r="C730" t="str">
            <v>NORTE</v>
          </cell>
        </row>
        <row r="731">
          <cell r="A731">
            <v>904</v>
          </cell>
          <cell r="B731" t="str">
            <v xml:space="preserve">ATM Oficina Multicentro La Sirena Churchill </v>
          </cell>
          <cell r="C731" t="str">
            <v>DISTRITO NACIONAL</v>
          </cell>
        </row>
        <row r="732">
          <cell r="A732">
            <v>905</v>
          </cell>
          <cell r="B732" t="str">
            <v xml:space="preserve">ATM Oficina La Vega Real II </v>
          </cell>
          <cell r="C732" t="str">
            <v>NORTE</v>
          </cell>
        </row>
        <row r="733">
          <cell r="A733">
            <v>906</v>
          </cell>
          <cell r="B733" t="str">
            <v xml:space="preserve">ATM MESCYT  </v>
          </cell>
          <cell r="C733" t="str">
            <v>DISTRITO NACIONAL</v>
          </cell>
        </row>
        <row r="734">
          <cell r="A734">
            <v>907</v>
          </cell>
          <cell r="B734" t="str">
            <v xml:space="preserve">ATM Texaco Estación Aut. Duarte (Los Ríos) </v>
          </cell>
          <cell r="C734" t="str">
            <v>DISTRITO NACIONAL</v>
          </cell>
        </row>
        <row r="735">
          <cell r="A735">
            <v>908</v>
          </cell>
          <cell r="B735" t="str">
            <v xml:space="preserve">ATM Oficina Plaza Botánika </v>
          </cell>
          <cell r="C735" t="str">
            <v>DISTRITO NACIONAL</v>
          </cell>
        </row>
        <row r="736">
          <cell r="A736">
            <v>909</v>
          </cell>
          <cell r="B736" t="str">
            <v xml:space="preserve">ATM UNP UASD </v>
          </cell>
          <cell r="C736" t="str">
            <v>DISTRITO NACIONAL</v>
          </cell>
        </row>
        <row r="737">
          <cell r="A737">
            <v>910</v>
          </cell>
          <cell r="B737" t="str">
            <v xml:space="preserve">ATM Oficina El Sol II (Santiago) </v>
          </cell>
          <cell r="C737" t="str">
            <v>NORTE</v>
          </cell>
        </row>
        <row r="738">
          <cell r="A738">
            <v>911</v>
          </cell>
          <cell r="B738" t="str">
            <v xml:space="preserve">ATM Oficina Venezuela II </v>
          </cell>
          <cell r="C738" t="str">
            <v>DISTRITO NACIONAL</v>
          </cell>
        </row>
        <row r="739">
          <cell r="A739">
            <v>912</v>
          </cell>
          <cell r="B739" t="str">
            <v xml:space="preserve">ATM Oficina San Pedro II </v>
          </cell>
          <cell r="C739" t="str">
            <v>ESTE</v>
          </cell>
        </row>
        <row r="740">
          <cell r="A740">
            <v>913</v>
          </cell>
          <cell r="B740" t="str">
            <v xml:space="preserve">ATM S/M Pola Sarasota </v>
          </cell>
          <cell r="C740" t="str">
            <v>DISTRITO NACIONAL</v>
          </cell>
        </row>
        <row r="741">
          <cell r="A741">
            <v>914</v>
          </cell>
          <cell r="B741" t="str">
            <v xml:space="preserve">ATM Clínica Abreu </v>
          </cell>
          <cell r="C741" t="str">
            <v>DISTRITO NACIONAL</v>
          </cell>
        </row>
        <row r="742">
          <cell r="A742">
            <v>915</v>
          </cell>
          <cell r="B742" t="str">
            <v xml:space="preserve">ATM Multicentro La Sirena Aut. Duarte </v>
          </cell>
          <cell r="C742" t="str">
            <v>DISTRITO NACIONAL</v>
          </cell>
        </row>
        <row r="743">
          <cell r="A743">
            <v>916</v>
          </cell>
          <cell r="B743" t="str">
            <v xml:space="preserve">ATM S/M La Cadena Lincoln </v>
          </cell>
          <cell r="C743" t="str">
            <v>DISTRITO NACIONAL</v>
          </cell>
        </row>
        <row r="744">
          <cell r="A744">
            <v>917</v>
          </cell>
          <cell r="B744" t="str">
            <v xml:space="preserve">ATM Oficina Los Mina </v>
          </cell>
          <cell r="C744" t="str">
            <v>DISTRITO NACIONAL</v>
          </cell>
        </row>
        <row r="745">
          <cell r="A745">
            <v>918</v>
          </cell>
          <cell r="B745" t="str">
            <v xml:space="preserve">ATM S/M Liverpool de la Jacobo Majluta </v>
          </cell>
          <cell r="C745" t="str">
            <v>DISTRITO NACIONAL</v>
          </cell>
        </row>
        <row r="746">
          <cell r="A746">
            <v>919</v>
          </cell>
          <cell r="B746" t="str">
            <v xml:space="preserve">ATM S/M La Cadena Sarasota </v>
          </cell>
          <cell r="C746" t="str">
            <v>DISTRITO NACIONAL</v>
          </cell>
        </row>
        <row r="747">
          <cell r="A747">
            <v>921</v>
          </cell>
          <cell r="B747" t="str">
            <v xml:space="preserve">ATM Amber Cove (Puerto Plata) </v>
          </cell>
          <cell r="C747" t="str">
            <v>NORTE</v>
          </cell>
        </row>
        <row r="748">
          <cell r="A748">
            <v>923</v>
          </cell>
          <cell r="B748" t="str">
            <v xml:space="preserve">ATM Agroindustrial San Pedro de Macorís </v>
          </cell>
          <cell r="C748" t="str">
            <v>ESTE</v>
          </cell>
        </row>
        <row r="749">
          <cell r="A749">
            <v>924</v>
          </cell>
          <cell r="B749" t="str">
            <v>ATM S/M Mimasa (Samaná)</v>
          </cell>
          <cell r="C749" t="str">
            <v>NORTE</v>
          </cell>
        </row>
        <row r="750">
          <cell r="A750">
            <v>925</v>
          </cell>
          <cell r="B750" t="str">
            <v xml:space="preserve">ATM Oficina Plaza Lama Av. 27 de Febrero </v>
          </cell>
          <cell r="C750" t="str">
            <v>DISTRITO NACIONAL</v>
          </cell>
        </row>
        <row r="751">
          <cell r="A751">
            <v>926</v>
          </cell>
          <cell r="B751" t="str">
            <v>ATM S/M Juan Cepin</v>
          </cell>
          <cell r="C751" t="str">
            <v>NORTE</v>
          </cell>
        </row>
        <row r="752">
          <cell r="A752">
            <v>927</v>
          </cell>
          <cell r="B752" t="str">
            <v>ATM S/M Bravo La Esperilla</v>
          </cell>
          <cell r="C752" t="str">
            <v>DISTRITO NACIONAL</v>
          </cell>
        </row>
        <row r="753">
          <cell r="A753">
            <v>928</v>
          </cell>
          <cell r="B753" t="str">
            <v>ATM Estación Texaco Hispanoamericana</v>
          </cell>
          <cell r="C753" t="str">
            <v>NORTE</v>
          </cell>
        </row>
        <row r="754">
          <cell r="A754">
            <v>929</v>
          </cell>
          <cell r="B754" t="str">
            <v>ATM Autoservicio Nacional El Conde</v>
          </cell>
          <cell r="C754" t="str">
            <v>DISTRITO NACIONAL</v>
          </cell>
        </row>
        <row r="755">
          <cell r="A755">
            <v>930</v>
          </cell>
          <cell r="B755" t="str">
            <v>ATM Oficina Plaza Spring Center</v>
          </cell>
          <cell r="C755" t="str">
            <v>DISTRITO NACIONAL</v>
          </cell>
        </row>
        <row r="756">
          <cell r="A756">
            <v>931</v>
          </cell>
          <cell r="B756" t="str">
            <v xml:space="preserve">ATM Autobanco Luperón I </v>
          </cell>
          <cell r="C756" t="str">
            <v>DISTRITO NACIONAL</v>
          </cell>
        </row>
        <row r="757">
          <cell r="A757">
            <v>932</v>
          </cell>
          <cell r="B757" t="str">
            <v xml:space="preserve">ATM Banco Agrícola </v>
          </cell>
          <cell r="C757" t="str">
            <v>DISTRITO NACIONAL</v>
          </cell>
        </row>
        <row r="758">
          <cell r="A758">
            <v>933</v>
          </cell>
          <cell r="B758" t="str">
            <v>ATM Hotel Dreams Punta Cana II</v>
          </cell>
          <cell r="C758" t="str">
            <v>ESTE</v>
          </cell>
        </row>
        <row r="759">
          <cell r="A759">
            <v>934</v>
          </cell>
          <cell r="B759" t="str">
            <v>ATM Hotel Dreams La Romana</v>
          </cell>
          <cell r="C759" t="str">
            <v>ESTE</v>
          </cell>
        </row>
        <row r="760">
          <cell r="A760">
            <v>935</v>
          </cell>
          <cell r="B760" t="str">
            <v xml:space="preserve">ATM Oficina John F. Kennedy </v>
          </cell>
          <cell r="C760" t="str">
            <v>DISTRITO NACIONAL</v>
          </cell>
        </row>
        <row r="761">
          <cell r="A761">
            <v>936</v>
          </cell>
          <cell r="B761" t="str">
            <v xml:space="preserve">ATM Autobanco Oficina La Vega I </v>
          </cell>
          <cell r="C761" t="str">
            <v>NORTE</v>
          </cell>
        </row>
        <row r="762">
          <cell r="A762">
            <v>937</v>
          </cell>
          <cell r="B762" t="str">
            <v xml:space="preserve">ATM Autobanco Oficina La Vega II </v>
          </cell>
          <cell r="C762" t="str">
            <v>NORTE</v>
          </cell>
        </row>
        <row r="763">
          <cell r="A763">
            <v>938</v>
          </cell>
          <cell r="B763" t="str">
            <v xml:space="preserve">ATM Autobanco Oficina Filadelfia Plaza </v>
          </cell>
          <cell r="C763" t="str">
            <v>DISTRITO NACIONAL</v>
          </cell>
        </row>
        <row r="764">
          <cell r="A764">
            <v>939</v>
          </cell>
          <cell r="B764" t="str">
            <v xml:space="preserve">ATM Estación Texaco Máximo Gómez </v>
          </cell>
          <cell r="C764" t="str">
            <v>DISTRITO NACIONAL</v>
          </cell>
        </row>
        <row r="765">
          <cell r="A765">
            <v>940</v>
          </cell>
          <cell r="B765" t="str">
            <v xml:space="preserve">ATM Oficina El Portal (Santiago) </v>
          </cell>
          <cell r="C765" t="str">
            <v>NORTE</v>
          </cell>
        </row>
        <row r="766">
          <cell r="A766">
            <v>941</v>
          </cell>
          <cell r="B766" t="str">
            <v xml:space="preserve">ATM Estación Next (Puerto Plata) </v>
          </cell>
          <cell r="C766" t="str">
            <v>NORTE</v>
          </cell>
        </row>
        <row r="767">
          <cell r="A767">
            <v>942</v>
          </cell>
          <cell r="B767" t="str">
            <v xml:space="preserve">ATM Estación Texaco La Vega </v>
          </cell>
          <cell r="C767" t="str">
            <v>NORTE</v>
          </cell>
        </row>
        <row r="768">
          <cell r="A768">
            <v>943</v>
          </cell>
          <cell r="B768" t="str">
            <v xml:space="preserve">ATM Oficina Tránsito Terreste </v>
          </cell>
          <cell r="C768" t="str">
            <v>DISTRITO NACIONAL</v>
          </cell>
        </row>
        <row r="769">
          <cell r="A769">
            <v>944</v>
          </cell>
          <cell r="B769" t="str">
            <v xml:space="preserve">ATM UNP Mao </v>
          </cell>
          <cell r="C769" t="str">
            <v>NORTE</v>
          </cell>
        </row>
        <row r="770">
          <cell r="A770">
            <v>945</v>
          </cell>
          <cell r="B770" t="str">
            <v xml:space="preserve">ATM UNP El Valle (Hato Mayor) </v>
          </cell>
          <cell r="C770" t="str">
            <v>ESTE</v>
          </cell>
        </row>
        <row r="771">
          <cell r="A771">
            <v>946</v>
          </cell>
          <cell r="B771" t="str">
            <v xml:space="preserve">ATM Oficina Núñez de Cáceres I </v>
          </cell>
          <cell r="C771" t="str">
            <v>DISTRITO NACIONAL</v>
          </cell>
        </row>
        <row r="772">
          <cell r="A772">
            <v>947</v>
          </cell>
          <cell r="B772" t="str">
            <v xml:space="preserve">ATM Superintendencia de Bancos </v>
          </cell>
          <cell r="C772" t="str">
            <v>DISTRITO NACIONAL</v>
          </cell>
        </row>
        <row r="773">
          <cell r="A773">
            <v>948</v>
          </cell>
          <cell r="B773" t="str">
            <v xml:space="preserve">ATM Autobanco El Jaya II (SFM) </v>
          </cell>
          <cell r="C773" t="str">
            <v>NORTE</v>
          </cell>
        </row>
        <row r="774">
          <cell r="A774">
            <v>949</v>
          </cell>
          <cell r="B774" t="str">
            <v xml:space="preserve">ATM S/M Bravo San Isidro Coral Mall </v>
          </cell>
          <cell r="C774" t="str">
            <v>DISTRITO NACIONAL</v>
          </cell>
        </row>
        <row r="775">
          <cell r="A775">
            <v>950</v>
          </cell>
          <cell r="B775" t="str">
            <v xml:space="preserve">ATM Oficina Monterrico </v>
          </cell>
          <cell r="C775" t="str">
            <v>NORTE</v>
          </cell>
        </row>
        <row r="776">
          <cell r="A776">
            <v>951</v>
          </cell>
          <cell r="B776" t="str">
            <v xml:space="preserve">ATM Oficina Plaza Haché JFK </v>
          </cell>
          <cell r="C776" t="str">
            <v>DISTRITO NACIONAL</v>
          </cell>
        </row>
        <row r="777">
          <cell r="A777">
            <v>952</v>
          </cell>
          <cell r="B777" t="str">
            <v xml:space="preserve">ATM Alvarez Rivas </v>
          </cell>
          <cell r="C777" t="str">
            <v>DISTRITO NACIONAL</v>
          </cell>
        </row>
        <row r="778">
          <cell r="A778">
            <v>953</v>
          </cell>
          <cell r="B778" t="str">
            <v xml:space="preserve">ATM Estafeta Dirección General de Pasaportes/Migración </v>
          </cell>
          <cell r="C778" t="str">
            <v>DISTRITO NACIONAL</v>
          </cell>
        </row>
        <row r="779">
          <cell r="A779">
            <v>954</v>
          </cell>
          <cell r="B779" t="str">
            <v xml:space="preserve">ATM LAESA Pimentel </v>
          </cell>
          <cell r="C779" t="str">
            <v>NORTE</v>
          </cell>
        </row>
        <row r="780">
          <cell r="A780">
            <v>955</v>
          </cell>
          <cell r="B780" t="str">
            <v xml:space="preserve">ATM Oficina Americana Independencia II </v>
          </cell>
          <cell r="C780" t="str">
            <v>DISTRITO NACIONAL</v>
          </cell>
        </row>
        <row r="781">
          <cell r="A781">
            <v>956</v>
          </cell>
          <cell r="B781" t="str">
            <v xml:space="preserve">ATM Autoservicio El Jaya (SFM) </v>
          </cell>
          <cell r="C781" t="str">
            <v>NORTE</v>
          </cell>
        </row>
        <row r="782">
          <cell r="A782">
            <v>957</v>
          </cell>
          <cell r="B782" t="str">
            <v xml:space="preserve">ATM Oficina Venezuela </v>
          </cell>
          <cell r="C782" t="str">
            <v>DISTRITO NACIONAL</v>
          </cell>
        </row>
        <row r="783">
          <cell r="A783">
            <v>958</v>
          </cell>
          <cell r="B783" t="str">
            <v xml:space="preserve">ATM Olé Aut. San Isidro </v>
          </cell>
          <cell r="C783" t="str">
            <v>DISTRITO NACIONAL</v>
          </cell>
        </row>
        <row r="784">
          <cell r="A784">
            <v>959</v>
          </cell>
          <cell r="B784" t="str">
            <v>ATM Estación Next Bavaro</v>
          </cell>
          <cell r="C784" t="str">
            <v>ESTE</v>
          </cell>
        </row>
        <row r="785">
          <cell r="A785">
            <v>960</v>
          </cell>
          <cell r="B785" t="str">
            <v xml:space="preserve">ATM Oficina Villa Ofelia I (San Juan) </v>
          </cell>
          <cell r="C785" t="str">
            <v>SUR</v>
          </cell>
        </row>
        <row r="786">
          <cell r="A786">
            <v>961</v>
          </cell>
          <cell r="B786" t="str">
            <v xml:space="preserve">ATM Listín Diario </v>
          </cell>
          <cell r="C786" t="str">
            <v>DISTRITO NACIONAL</v>
          </cell>
        </row>
        <row r="787">
          <cell r="A787">
            <v>962</v>
          </cell>
          <cell r="B787" t="str">
            <v xml:space="preserve">ATM Oficina Villa Ofelia II (San Juan) </v>
          </cell>
          <cell r="C787" t="str">
            <v>SUR</v>
          </cell>
        </row>
        <row r="788">
          <cell r="A788">
            <v>963</v>
          </cell>
          <cell r="B788" t="str">
            <v xml:space="preserve">ATM Multiplaza La Romana </v>
          </cell>
          <cell r="C788" t="str">
            <v>ESTE</v>
          </cell>
        </row>
        <row r="789">
          <cell r="A789">
            <v>964</v>
          </cell>
          <cell r="B789" t="str">
            <v>ATM Hotel Sunscape (Norte)</v>
          </cell>
          <cell r="C789" t="str">
            <v>NORTE</v>
          </cell>
        </row>
        <row r="790">
          <cell r="A790">
            <v>965</v>
          </cell>
          <cell r="B790" t="str">
            <v xml:space="preserve">ATM S/M La Fuente FUN (Santiago) </v>
          </cell>
          <cell r="C790" t="str">
            <v>NORTE</v>
          </cell>
        </row>
        <row r="791">
          <cell r="A791">
            <v>966</v>
          </cell>
          <cell r="B791" t="str">
            <v>ATM Centro Medico Real</v>
          </cell>
          <cell r="C791" t="str">
            <v>DISTRITO NACIONAL</v>
          </cell>
        </row>
        <row r="792">
          <cell r="A792">
            <v>967</v>
          </cell>
          <cell r="B792" t="str">
            <v xml:space="preserve">ATM UNP Hiper Olé Autopista Duarte </v>
          </cell>
          <cell r="C792" t="str">
            <v>DISTRITO NACIONAL</v>
          </cell>
        </row>
        <row r="793">
          <cell r="A793">
            <v>968</v>
          </cell>
          <cell r="B793" t="str">
            <v xml:space="preserve">ATM UNP Mercado Baní </v>
          </cell>
          <cell r="C793" t="str">
            <v>SUR</v>
          </cell>
        </row>
        <row r="794">
          <cell r="A794">
            <v>969</v>
          </cell>
          <cell r="B794" t="str">
            <v xml:space="preserve">ATM Oficina El Sol I (Santiago) </v>
          </cell>
          <cell r="C794" t="str">
            <v>NORTE</v>
          </cell>
        </row>
        <row r="795">
          <cell r="A795">
            <v>970</v>
          </cell>
          <cell r="B795" t="str">
            <v xml:space="preserve">ATM S/M Olé Haina </v>
          </cell>
          <cell r="C795" t="str">
            <v>DISTRITO NACIONAL</v>
          </cell>
        </row>
        <row r="796">
          <cell r="A796">
            <v>971</v>
          </cell>
          <cell r="B796" t="str">
            <v xml:space="preserve">ATM Club Banreservas I </v>
          </cell>
          <cell r="C796" t="str">
            <v>DISTRITO NACIONAL</v>
          </cell>
        </row>
        <row r="797">
          <cell r="A797">
            <v>972</v>
          </cell>
          <cell r="B797" t="str">
            <v>ATM Banco Bandex I (Antiguo BNV I)</v>
          </cell>
          <cell r="C797" t="str">
            <v>DISTRITO NACIONAL</v>
          </cell>
        </row>
        <row r="798">
          <cell r="A798">
            <v>973</v>
          </cell>
          <cell r="B798" t="str">
            <v xml:space="preserve">ATM Oficina Sabana de la Mar </v>
          </cell>
          <cell r="C798" t="str">
            <v>DISTRITO NACIONAL</v>
          </cell>
        </row>
        <row r="799">
          <cell r="A799">
            <v>974</v>
          </cell>
          <cell r="B799" t="str">
            <v xml:space="preserve">ATM S/M Nacional Ave. Lope de Vega </v>
          </cell>
          <cell r="C799" t="str">
            <v>DISTRITO NACIONAL</v>
          </cell>
        </row>
        <row r="800">
          <cell r="A800">
            <v>976</v>
          </cell>
          <cell r="B800" t="str">
            <v xml:space="preserve">ATM Oficina Diamond Plaza I </v>
          </cell>
          <cell r="C800" t="str">
            <v>DISTRITO NACIONAL</v>
          </cell>
        </row>
        <row r="801">
          <cell r="A801">
            <v>977</v>
          </cell>
          <cell r="B801" t="str">
            <v>ATM Oficina Goico Castro</v>
          </cell>
          <cell r="C801" t="str">
            <v>DISTRITO NACIONAL</v>
          </cell>
        </row>
        <row r="802">
          <cell r="A802">
            <v>978</v>
          </cell>
          <cell r="B802" t="str">
            <v xml:space="preserve">ATM Restaurante Jalao </v>
          </cell>
          <cell r="C802" t="str">
            <v>DISTRITO NACIONAL</v>
          </cell>
        </row>
        <row r="803">
          <cell r="A803">
            <v>979</v>
          </cell>
          <cell r="B803" t="str">
            <v xml:space="preserve">ATM Oficina Luperón I </v>
          </cell>
          <cell r="C803" t="str">
            <v>DISTRITO NACIONAL</v>
          </cell>
        </row>
        <row r="804">
          <cell r="A804">
            <v>980</v>
          </cell>
          <cell r="B804" t="str">
            <v xml:space="preserve">ATM Oficina Bella Vista Mall II </v>
          </cell>
          <cell r="C804" t="str">
            <v>DISTRITO NACIONAL</v>
          </cell>
        </row>
        <row r="805">
          <cell r="A805">
            <v>981</v>
          </cell>
          <cell r="B805" t="str">
            <v xml:space="preserve">ATM Edificio 911 </v>
          </cell>
          <cell r="C805" t="str">
            <v>DISTRITO NACIONAL</v>
          </cell>
        </row>
        <row r="806">
          <cell r="A806">
            <v>982</v>
          </cell>
          <cell r="B806" t="str">
            <v xml:space="preserve">ATM Estación Texaco Grupo Las Canas </v>
          </cell>
          <cell r="C806" t="str">
            <v>DISTRITO NACIONAL</v>
          </cell>
        </row>
        <row r="807">
          <cell r="A807">
            <v>983</v>
          </cell>
          <cell r="B807" t="str">
            <v xml:space="preserve">ATM Bravo República de Colombia </v>
          </cell>
          <cell r="C807" t="str">
            <v>DISTRITO NACIONAL</v>
          </cell>
        </row>
        <row r="808">
          <cell r="A808">
            <v>984</v>
          </cell>
          <cell r="B808" t="str">
            <v xml:space="preserve">ATM Oficina Neiba II </v>
          </cell>
          <cell r="C808" t="str">
            <v>SUR</v>
          </cell>
        </row>
        <row r="809">
          <cell r="A809">
            <v>985</v>
          </cell>
          <cell r="B809" t="str">
            <v xml:space="preserve">ATM Oficina Dajabón II </v>
          </cell>
          <cell r="C809" t="str">
            <v>NORTE</v>
          </cell>
        </row>
        <row r="810">
          <cell r="A810">
            <v>986</v>
          </cell>
          <cell r="B810" t="str">
            <v xml:space="preserve">ATM S/M Jumbo (La Vega) </v>
          </cell>
          <cell r="C810" t="str">
            <v>NORTE</v>
          </cell>
        </row>
        <row r="811">
          <cell r="A811">
            <v>987</v>
          </cell>
          <cell r="B811" t="str">
            <v xml:space="preserve">ATM S/M Jumbo (Moca) </v>
          </cell>
          <cell r="C811" t="str">
            <v>NORTE</v>
          </cell>
        </row>
        <row r="812">
          <cell r="A812">
            <v>988</v>
          </cell>
          <cell r="B812" t="str">
            <v xml:space="preserve">ATM Estación Sigma 27 de Febrero </v>
          </cell>
          <cell r="C812" t="str">
            <v>DISTRITO NACIONAL</v>
          </cell>
        </row>
        <row r="813">
          <cell r="A813">
            <v>989</v>
          </cell>
          <cell r="B813" t="str">
            <v xml:space="preserve">ATM Ministerio de Deportes </v>
          </cell>
          <cell r="C813" t="str">
            <v>DISTRITO NACIONAL</v>
          </cell>
        </row>
        <row r="814">
          <cell r="A814">
            <v>990</v>
          </cell>
          <cell r="B814" t="str">
            <v xml:space="preserve">ATM Autoservicio Bonao II </v>
          </cell>
          <cell r="C814" t="str">
            <v>NORTE</v>
          </cell>
        </row>
        <row r="815">
          <cell r="A815">
            <v>991</v>
          </cell>
          <cell r="B815" t="str">
            <v xml:space="preserve">ATM UNP Las Matas de Santa Cruz </v>
          </cell>
          <cell r="C815" t="str">
            <v>NORTE</v>
          </cell>
        </row>
        <row r="816">
          <cell r="A816">
            <v>993</v>
          </cell>
          <cell r="B816" t="str">
            <v xml:space="preserve">ATM Centro Medico Integral II </v>
          </cell>
          <cell r="C816" t="str">
            <v>DISTRITO NACIONAL</v>
          </cell>
        </row>
        <row r="817">
          <cell r="A817">
            <v>994</v>
          </cell>
          <cell r="B817" t="str">
            <v>ATM Telemicro</v>
          </cell>
          <cell r="C817" t="str">
            <v>DISTRITO NACIONAL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s460-helpdesk/CAisd/pdmweb.exe?OP=SEARCH+FACTORY=in+SKIPLIST=1+QBE.EQ.id=3520192" TargetMode="External"/><Relationship Id="rId13" Type="http://schemas.openxmlformats.org/officeDocument/2006/relationships/hyperlink" Target="http://s460-helpdesk/CAisd/pdmweb.exe?OP=SEARCH+FACTORY=in+SKIPLIST=1+QBE.EQ.id=3520469" TargetMode="External"/><Relationship Id="rId18" Type="http://schemas.openxmlformats.org/officeDocument/2006/relationships/hyperlink" Target="http://s460-helpdesk/CAisd/pdmweb.exe?OP=SEARCH+FACTORY=in+SKIPLIST=1+QBE.EQ.id=3520265" TargetMode="External"/><Relationship Id="rId26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3.bin"/><Relationship Id="rId21" Type="http://schemas.openxmlformats.org/officeDocument/2006/relationships/hyperlink" Target="http://s460-helpdesk/CAisd/pdmweb.exe?OP=SEARCH+FACTORY=in+SKIPLIST=1+QBE.EQ.id=3520779" TargetMode="External"/><Relationship Id="rId7" Type="http://schemas.openxmlformats.org/officeDocument/2006/relationships/hyperlink" Target="http://s460-helpdesk/CAisd/pdmweb.exe?OP=SEARCH+FACTORY=in+SKIPLIST=1+QBE.EQ.id=3520235" TargetMode="External"/><Relationship Id="rId12" Type="http://schemas.openxmlformats.org/officeDocument/2006/relationships/hyperlink" Target="http://s460-helpdesk/CAisd/pdmweb.exe?OP=SEARCH+FACTORY=in+SKIPLIST=1+QBE.EQ.id=3520580" TargetMode="External"/><Relationship Id="rId17" Type="http://schemas.openxmlformats.org/officeDocument/2006/relationships/hyperlink" Target="http://s460-helpdesk/CAisd/pdmweb.exe?OP=SEARCH+FACTORY=in+SKIPLIST=1+QBE.EQ.id=3520315" TargetMode="External"/><Relationship Id="rId25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6" Type="http://schemas.openxmlformats.org/officeDocument/2006/relationships/hyperlink" Target="http://s460-helpdesk/CAisd/pdmweb.exe?OP=SEARCH+FACTORY=in+SKIPLIST=1+QBE.EQ.id=3520450" TargetMode="External"/><Relationship Id="rId20" Type="http://schemas.openxmlformats.org/officeDocument/2006/relationships/hyperlink" Target="http://s460-helpdesk/CAisd/pdmweb.exe?OP=SEARCH+FACTORY=in+SKIPLIST=1+QBE.EQ.id=3520781" TargetMode="External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openxmlformats.org/officeDocument/2006/relationships/hyperlink" Target="http://s460-helpdesk/CAisd/pdmweb.exe?OP=SEARCH+FACTORY=in+SKIPLIST=1+QBE.EQ.id=3520593" TargetMode="External"/><Relationship Id="rId24" Type="http://schemas.openxmlformats.org/officeDocument/2006/relationships/hyperlink" Target="http://s460-helpdesk/CAisd/pdmweb.exe?OP=SEARCH+FACTORY=in+SKIPLIST=1+QBE.EQ.id=3520773" TargetMode="External"/><Relationship Id="rId5" Type="http://schemas.openxmlformats.org/officeDocument/2006/relationships/printerSettings" Target="../printerSettings/printerSettings5.bin"/><Relationship Id="rId15" Type="http://schemas.openxmlformats.org/officeDocument/2006/relationships/hyperlink" Target="http://s460-helpdesk/CAisd/pdmweb.exe?OP=SEARCH+FACTORY=in+SKIPLIST=1+QBE.EQ.id=3520463" TargetMode="External"/><Relationship Id="rId23" Type="http://schemas.openxmlformats.org/officeDocument/2006/relationships/hyperlink" Target="http://s460-helpdesk/CAisd/pdmweb.exe?OP=SEARCH+FACTORY=in+SKIPLIST=1+QBE.EQ.id=3520776" TargetMode="External"/><Relationship Id="rId10" Type="http://schemas.openxmlformats.org/officeDocument/2006/relationships/hyperlink" Target="http://s460-helpdesk/CAisd/pdmweb.exe?OP=SEARCH+FACTORY=in+SKIPLIST=1+QBE.EQ.id=3520187" TargetMode="External"/><Relationship Id="rId19" Type="http://schemas.openxmlformats.org/officeDocument/2006/relationships/hyperlink" Target="http://s460-helpdesk/CAisd/pdmweb.exe?OP=SEARCH+FACTORY=in+SKIPLIST=1+QBE.EQ.id=3520782" TargetMode="External"/><Relationship Id="rId4" Type="http://schemas.openxmlformats.org/officeDocument/2006/relationships/printerSettings" Target="../printerSettings/printerSettings4.bin"/><Relationship Id="rId9" Type="http://schemas.openxmlformats.org/officeDocument/2006/relationships/hyperlink" Target="http://s460-helpdesk/CAisd/pdmweb.exe?OP=SEARCH+FACTORY=in+SKIPLIST=1+QBE.EQ.id=3520190" TargetMode="External"/><Relationship Id="rId14" Type="http://schemas.openxmlformats.org/officeDocument/2006/relationships/hyperlink" Target="http://s460-helpdesk/CAisd/pdmweb.exe?OP=SEARCH+FACTORY=in+SKIPLIST=1+QBE.EQ.id=3520464" TargetMode="External"/><Relationship Id="rId22" Type="http://schemas.openxmlformats.org/officeDocument/2006/relationships/hyperlink" Target="http://s460-helpdesk/CAisd/pdmweb.exe?OP=SEARCH+FACTORY=in+SKIPLIST=1+QBE.EQ.id=3520777" TargetMode="External"/><Relationship Id="rId27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javascript:do_default(1)" TargetMode="External"/><Relationship Id="rId2" Type="http://schemas.openxmlformats.org/officeDocument/2006/relationships/hyperlink" Target="javascript:do_default(2)" TargetMode="External"/><Relationship Id="rId1" Type="http://schemas.openxmlformats.org/officeDocument/2006/relationships/hyperlink" Target="javascript:do_default(3)" TargetMode="External"/><Relationship Id="rId4" Type="http://schemas.openxmlformats.org/officeDocument/2006/relationships/hyperlink" Target="javascript:do_default(0)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Q98"/>
  <sheetViews>
    <sheetView tabSelected="1" zoomScale="80" zoomScaleNormal="80" workbookViewId="0">
      <pane ySplit="4" topLeftCell="A78" activePane="bottomLeft" state="frozen"/>
      <selection pane="bottomLeft" activeCell="D105" sqref="D105"/>
    </sheetView>
  </sheetViews>
  <sheetFormatPr baseColWidth="10" defaultColWidth="25.7109375" defaultRowHeight="15" x14ac:dyDescent="0.25"/>
  <cols>
    <col min="1" max="1" width="25.7109375" style="94" bestFit="1" customWidth="1"/>
    <col min="2" max="2" width="20.7109375" style="91" bestFit="1" customWidth="1"/>
    <col min="3" max="3" width="17.7109375" style="47" bestFit="1" customWidth="1"/>
    <col min="4" max="4" width="29.42578125" style="94" bestFit="1" customWidth="1"/>
    <col min="5" max="5" width="12.28515625" style="90" bestFit="1" customWidth="1"/>
    <col min="6" max="6" width="12.42578125" style="48" bestFit="1" customWidth="1"/>
    <col min="7" max="7" width="59.42578125" style="48" customWidth="1"/>
    <col min="8" max="11" width="7" style="48" customWidth="1"/>
    <col min="12" max="12" width="49.85546875" style="48" customWidth="1"/>
    <col min="13" max="13" width="19.85546875" style="94" customWidth="1"/>
    <col min="14" max="14" width="18" style="94" customWidth="1"/>
    <col min="15" max="15" width="42.42578125" style="94" customWidth="1"/>
    <col min="16" max="16" width="23.5703125" style="74" customWidth="1"/>
    <col min="17" max="17" width="49.85546875" style="83" bestFit="1" customWidth="1"/>
    <col min="18" max="18" width="25.7109375" style="45"/>
    <col min="19" max="19" width="13.42578125" style="45" bestFit="1" customWidth="1"/>
    <col min="20" max="16384" width="25.7109375" style="45"/>
  </cols>
  <sheetData>
    <row r="1" spans="1:17" ht="18" x14ac:dyDescent="0.25">
      <c r="A1" s="132" t="s">
        <v>2161</v>
      </c>
      <c r="B1" s="132"/>
      <c r="C1" s="132"/>
      <c r="D1" s="132"/>
      <c r="E1" s="132"/>
      <c r="F1" s="132"/>
      <c r="G1" s="132"/>
      <c r="H1" s="132"/>
      <c r="I1" s="132"/>
      <c r="J1" s="132"/>
      <c r="K1" s="132"/>
      <c r="L1" s="132"/>
      <c r="M1" s="132"/>
      <c r="N1" s="132"/>
      <c r="O1" s="132"/>
      <c r="P1" s="132"/>
      <c r="Q1" s="132"/>
    </row>
    <row r="2" spans="1:17" ht="18" x14ac:dyDescent="0.25">
      <c r="A2" s="131" t="s">
        <v>2158</v>
      </c>
      <c r="B2" s="131"/>
      <c r="C2" s="131"/>
      <c r="D2" s="131"/>
      <c r="E2" s="131"/>
      <c r="F2" s="131"/>
      <c r="G2" s="131"/>
      <c r="H2" s="131"/>
      <c r="I2" s="131"/>
      <c r="J2" s="131"/>
      <c r="K2" s="131"/>
      <c r="L2" s="131"/>
      <c r="M2" s="131"/>
      <c r="N2" s="131"/>
      <c r="O2" s="131"/>
      <c r="P2" s="131"/>
      <c r="Q2" s="131"/>
    </row>
    <row r="3" spans="1:17" ht="18.75" thickBot="1" x14ac:dyDescent="0.3">
      <c r="A3" s="133" t="s">
        <v>2513</v>
      </c>
      <c r="B3" s="133"/>
      <c r="C3" s="133"/>
      <c r="D3" s="133"/>
      <c r="E3" s="133"/>
      <c r="F3" s="133"/>
      <c r="G3" s="133"/>
      <c r="H3" s="133"/>
      <c r="I3" s="133"/>
      <c r="J3" s="133"/>
      <c r="K3" s="133"/>
      <c r="L3" s="133"/>
      <c r="M3" s="133"/>
      <c r="N3" s="133"/>
      <c r="O3" s="133"/>
      <c r="P3" s="133"/>
      <c r="Q3" s="133"/>
    </row>
    <row r="4" spans="1:17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92" t="s">
        <v>18</v>
      </c>
      <c r="F4" s="78"/>
      <c r="G4" s="78" t="s">
        <v>2465</v>
      </c>
      <c r="H4" s="78"/>
      <c r="I4" s="78"/>
      <c r="J4" s="78"/>
      <c r="K4" s="78"/>
      <c r="L4" s="46" t="s">
        <v>2414</v>
      </c>
      <c r="M4" s="49" t="s">
        <v>14</v>
      </c>
      <c r="N4" s="49" t="s">
        <v>2432</v>
      </c>
      <c r="O4" s="76" t="s">
        <v>2475</v>
      </c>
      <c r="P4" s="76" t="s">
        <v>2491</v>
      </c>
      <c r="Q4" s="76" t="s">
        <v>2456</v>
      </c>
    </row>
    <row r="5" spans="1:17" ht="18" x14ac:dyDescent="0.25">
      <c r="A5" s="96" t="str">
        <f>VLOOKUP(E5,'LISTADO ATM'!$A$2:$C$900,3,0)</f>
        <v>DISTRITO NACIONAL</v>
      </c>
      <c r="B5" s="113">
        <v>335806136</v>
      </c>
      <c r="C5" s="97">
        <v>44256.321099537039</v>
      </c>
      <c r="D5" s="96" t="s">
        <v>2189</v>
      </c>
      <c r="E5" s="106">
        <v>658</v>
      </c>
      <c r="F5" s="96" t="str">
        <f>VLOOKUP(E5,VIP!$A$2:$O11573,2,0)</f>
        <v>DRBR658</v>
      </c>
      <c r="G5" s="96" t="str">
        <f>VLOOKUP(E5,'LISTADO ATM'!$A$2:$B$899,2,0)</f>
        <v>ATM Cámara de Cuentas</v>
      </c>
      <c r="H5" s="96" t="str">
        <f>VLOOKUP(E5,VIP!$A$2:$O16494,7,FALSE)</f>
        <v>Si</v>
      </c>
      <c r="I5" s="96" t="str">
        <f>VLOOKUP(E5,VIP!$A$2:$O8459,8,FALSE)</f>
        <v>Si</v>
      </c>
      <c r="J5" s="96" t="str">
        <f>VLOOKUP(E5,VIP!$A$2:$O8409,8,FALSE)</f>
        <v>Si</v>
      </c>
      <c r="K5" s="96" t="str">
        <f>VLOOKUP(E5,VIP!$A$2:$O11983,6,0)</f>
        <v>NO</v>
      </c>
      <c r="L5" s="98" t="s">
        <v>2228</v>
      </c>
      <c r="M5" s="99" t="s">
        <v>2469</v>
      </c>
      <c r="N5" s="100" t="s">
        <v>2503</v>
      </c>
      <c r="O5" s="96" t="s">
        <v>2478</v>
      </c>
      <c r="P5" s="101"/>
      <c r="Q5" s="99" t="s">
        <v>2228</v>
      </c>
    </row>
    <row r="6" spans="1:17" ht="18" x14ac:dyDescent="0.25">
      <c r="A6" s="96" t="str">
        <f>VLOOKUP(E6,'LISTADO ATM'!$A$2:$C$900,3,0)</f>
        <v>DISTRITO NACIONAL</v>
      </c>
      <c r="B6" s="113">
        <v>335810547</v>
      </c>
      <c r="C6" s="97">
        <v>44258.625659722224</v>
      </c>
      <c r="D6" s="96" t="s">
        <v>2472</v>
      </c>
      <c r="E6" s="106">
        <v>938</v>
      </c>
      <c r="F6" s="96" t="str">
        <f>VLOOKUP(E6,VIP!$A$2:$O11580,2,0)</f>
        <v>DRBR938</v>
      </c>
      <c r="G6" s="96" t="str">
        <f>VLOOKUP(E6,'LISTADO ATM'!$A$2:$B$899,2,0)</f>
        <v xml:space="preserve">ATM Autobanco Oficina Filadelfia Plaza </v>
      </c>
      <c r="H6" s="96" t="str">
        <f>VLOOKUP(E6,VIP!$A$2:$O16501,7,FALSE)</f>
        <v>Si</v>
      </c>
      <c r="I6" s="96" t="str">
        <f>VLOOKUP(E6,VIP!$A$2:$O8466,8,FALSE)</f>
        <v>Si</v>
      </c>
      <c r="J6" s="96" t="str">
        <f>VLOOKUP(E6,VIP!$A$2:$O8416,8,FALSE)</f>
        <v>Si</v>
      </c>
      <c r="K6" s="96" t="str">
        <f>VLOOKUP(E6,VIP!$A$2:$O11990,6,0)</f>
        <v>NO</v>
      </c>
      <c r="L6" s="98" t="s">
        <v>2462</v>
      </c>
      <c r="M6" s="99" t="s">
        <v>2469</v>
      </c>
      <c r="N6" s="99" t="s">
        <v>2476</v>
      </c>
      <c r="O6" s="96" t="s">
        <v>2477</v>
      </c>
      <c r="P6" s="101"/>
      <c r="Q6" s="99" t="s">
        <v>2462</v>
      </c>
    </row>
    <row r="7" spans="1:17" ht="18" x14ac:dyDescent="0.25">
      <c r="A7" s="96" t="str">
        <f>VLOOKUP(E7,'LISTADO ATM'!$A$2:$C$900,3,0)</f>
        <v>DISTRITO NACIONAL</v>
      </c>
      <c r="B7" s="113">
        <v>335810848</v>
      </c>
      <c r="C7" s="97">
        <v>44258.73164351852</v>
      </c>
      <c r="D7" s="96" t="s">
        <v>2472</v>
      </c>
      <c r="E7" s="106">
        <v>443</v>
      </c>
      <c r="F7" s="96" t="str">
        <f>VLOOKUP(E7,VIP!$A$2:$O11585,2,0)</f>
        <v>DRBR443</v>
      </c>
      <c r="G7" s="96" t="str">
        <f>VLOOKUP(E7,'LISTADO ATM'!$A$2:$B$899,2,0)</f>
        <v xml:space="preserve">ATM Edificio San Rafael </v>
      </c>
      <c r="H7" s="96" t="str">
        <f>VLOOKUP(E7,VIP!$A$2:$O16506,7,FALSE)</f>
        <v>Si</v>
      </c>
      <c r="I7" s="96" t="str">
        <f>VLOOKUP(E7,VIP!$A$2:$O8471,8,FALSE)</f>
        <v>Si</v>
      </c>
      <c r="J7" s="96" t="str">
        <f>VLOOKUP(E7,VIP!$A$2:$O8421,8,FALSE)</f>
        <v>Si</v>
      </c>
      <c r="K7" s="96" t="str">
        <f>VLOOKUP(E7,VIP!$A$2:$O11995,6,0)</f>
        <v>NO</v>
      </c>
      <c r="L7" s="98" t="s">
        <v>2430</v>
      </c>
      <c r="M7" s="99" t="s">
        <v>2469</v>
      </c>
      <c r="N7" s="99" t="s">
        <v>2476</v>
      </c>
      <c r="O7" s="96" t="s">
        <v>2477</v>
      </c>
      <c r="P7" s="101"/>
      <c r="Q7" s="99" t="s">
        <v>2430</v>
      </c>
    </row>
    <row r="8" spans="1:17" ht="18" x14ac:dyDescent="0.25">
      <c r="A8" s="96" t="str">
        <f>VLOOKUP(E8,'LISTADO ATM'!$A$2:$C$900,3,0)</f>
        <v>DISTRITO NACIONAL</v>
      </c>
      <c r="B8" s="113">
        <v>335810917</v>
      </c>
      <c r="C8" s="97">
        <v>44259.006701388891</v>
      </c>
      <c r="D8" s="96" t="s">
        <v>2189</v>
      </c>
      <c r="E8" s="106">
        <v>935</v>
      </c>
      <c r="F8" s="96" t="str">
        <f>VLOOKUP(E8,VIP!$A$2:$O11591,2,0)</f>
        <v>DRBR16J</v>
      </c>
      <c r="G8" s="96" t="str">
        <f>VLOOKUP(E8,'LISTADO ATM'!$A$2:$B$899,2,0)</f>
        <v xml:space="preserve">ATM Oficina John F. Kennedy </v>
      </c>
      <c r="H8" s="96" t="str">
        <f>VLOOKUP(E8,VIP!$A$2:$O16512,7,FALSE)</f>
        <v>Si</v>
      </c>
      <c r="I8" s="96" t="str">
        <f>VLOOKUP(E8,VIP!$A$2:$O8477,8,FALSE)</f>
        <v>Si</v>
      </c>
      <c r="J8" s="96" t="str">
        <f>VLOOKUP(E8,VIP!$A$2:$O8427,8,FALSE)</f>
        <v>Si</v>
      </c>
      <c r="K8" s="96" t="str">
        <f>VLOOKUP(E8,VIP!$A$2:$O12001,6,0)</f>
        <v>SI</v>
      </c>
      <c r="L8" s="98" t="s">
        <v>2228</v>
      </c>
      <c r="M8" s="99" t="s">
        <v>2469</v>
      </c>
      <c r="N8" s="99" t="s">
        <v>2503</v>
      </c>
      <c r="O8" s="96" t="s">
        <v>2478</v>
      </c>
      <c r="P8" s="101"/>
      <c r="Q8" s="99" t="s">
        <v>2228</v>
      </c>
    </row>
    <row r="9" spans="1:17" ht="18" x14ac:dyDescent="0.25">
      <c r="A9" s="96" t="str">
        <f>VLOOKUP(E9,'LISTADO ATM'!$A$2:$C$900,3,0)</f>
        <v>DISTRITO NACIONAL</v>
      </c>
      <c r="B9" s="113">
        <v>335810923</v>
      </c>
      <c r="C9" s="97">
        <v>44259.015208333331</v>
      </c>
      <c r="D9" s="96" t="s">
        <v>2189</v>
      </c>
      <c r="E9" s="106">
        <v>517</v>
      </c>
      <c r="F9" s="96" t="str">
        <f>VLOOKUP(E9,VIP!$A$2:$O11585,2,0)</f>
        <v>DRBR517</v>
      </c>
      <c r="G9" s="96" t="str">
        <f>VLOOKUP(E9,'LISTADO ATM'!$A$2:$B$899,2,0)</f>
        <v xml:space="preserve">ATM Autobanco Oficina Sans Soucí </v>
      </c>
      <c r="H9" s="96" t="str">
        <f>VLOOKUP(E9,VIP!$A$2:$O16506,7,FALSE)</f>
        <v>Si</v>
      </c>
      <c r="I9" s="96" t="str">
        <f>VLOOKUP(E9,VIP!$A$2:$O8471,8,FALSE)</f>
        <v>Si</v>
      </c>
      <c r="J9" s="96" t="str">
        <f>VLOOKUP(E9,VIP!$A$2:$O8421,8,FALSE)</f>
        <v>Si</v>
      </c>
      <c r="K9" s="96" t="str">
        <f>VLOOKUP(E9,VIP!$A$2:$O11995,6,0)</f>
        <v>SI</v>
      </c>
      <c r="L9" s="98" t="s">
        <v>2228</v>
      </c>
      <c r="M9" s="101" t="s">
        <v>2523</v>
      </c>
      <c r="N9" s="99" t="s">
        <v>2505</v>
      </c>
      <c r="O9" s="96" t="s">
        <v>2478</v>
      </c>
      <c r="P9" s="101"/>
      <c r="Q9" s="167">
        <v>44319.4375</v>
      </c>
    </row>
    <row r="10" spans="1:17" ht="18" x14ac:dyDescent="0.25">
      <c r="A10" s="96" t="str">
        <f>VLOOKUP(E10,'LISTADO ATM'!$A$2:$C$900,3,0)</f>
        <v>DISTRITO NACIONAL</v>
      </c>
      <c r="B10" s="113">
        <v>335810924</v>
      </c>
      <c r="C10" s="97">
        <v>44259.0158912037</v>
      </c>
      <c r="D10" s="96" t="s">
        <v>2189</v>
      </c>
      <c r="E10" s="106">
        <v>87</v>
      </c>
      <c r="F10" s="96" t="str">
        <f>VLOOKUP(E10,VIP!$A$2:$O11584,2,0)</f>
        <v>DRBR087</v>
      </c>
      <c r="G10" s="96" t="str">
        <f>VLOOKUP(E10,'LISTADO ATM'!$A$2:$B$899,2,0)</f>
        <v xml:space="preserve">ATM Autoservicio Sarasota </v>
      </c>
      <c r="H10" s="96" t="str">
        <f>VLOOKUP(E10,VIP!$A$2:$O16505,7,FALSE)</f>
        <v>Si</v>
      </c>
      <c r="I10" s="96" t="str">
        <f>VLOOKUP(E10,VIP!$A$2:$O8470,8,FALSE)</f>
        <v>Si</v>
      </c>
      <c r="J10" s="96" t="str">
        <f>VLOOKUP(E10,VIP!$A$2:$O8420,8,FALSE)</f>
        <v>Si</v>
      </c>
      <c r="K10" s="96" t="str">
        <f>VLOOKUP(E10,VIP!$A$2:$O11994,6,0)</f>
        <v>NO</v>
      </c>
      <c r="L10" s="98" t="s">
        <v>2228</v>
      </c>
      <c r="M10" s="101" t="s">
        <v>2523</v>
      </c>
      <c r="N10" s="99" t="s">
        <v>2503</v>
      </c>
      <c r="O10" s="96" t="s">
        <v>2478</v>
      </c>
      <c r="P10" s="101"/>
      <c r="Q10" s="167">
        <v>44319.4375</v>
      </c>
    </row>
    <row r="11" spans="1:17" ht="18" x14ac:dyDescent="0.25">
      <c r="A11" s="96" t="str">
        <f>VLOOKUP(E11,'LISTADO ATM'!$A$2:$C$900,3,0)</f>
        <v>DISTRITO NACIONAL</v>
      </c>
      <c r="B11" s="113">
        <v>335810925</v>
      </c>
      <c r="C11" s="97">
        <v>44259.016446759262</v>
      </c>
      <c r="D11" s="96" t="s">
        <v>2189</v>
      </c>
      <c r="E11" s="106">
        <v>623</v>
      </c>
      <c r="F11" s="96" t="str">
        <f>VLOOKUP(E11,VIP!$A$2:$O11583,2,0)</f>
        <v>DRBR623</v>
      </c>
      <c r="G11" s="96" t="str">
        <f>VLOOKUP(E11,'LISTADO ATM'!$A$2:$B$899,2,0)</f>
        <v xml:space="preserve">ATM Operaciones Especiales (Manoguayabo) </v>
      </c>
      <c r="H11" s="96" t="str">
        <f>VLOOKUP(E11,VIP!$A$2:$O16504,7,FALSE)</f>
        <v>Si</v>
      </c>
      <c r="I11" s="96" t="str">
        <f>VLOOKUP(E11,VIP!$A$2:$O8469,8,FALSE)</f>
        <v>Si</v>
      </c>
      <c r="J11" s="96" t="str">
        <f>VLOOKUP(E11,VIP!$A$2:$O8419,8,FALSE)</f>
        <v>Si</v>
      </c>
      <c r="K11" s="96" t="str">
        <f>VLOOKUP(E11,VIP!$A$2:$O11993,6,0)</f>
        <v>No</v>
      </c>
      <c r="L11" s="98" t="s">
        <v>2228</v>
      </c>
      <c r="M11" s="101" t="s">
        <v>2523</v>
      </c>
      <c r="N11" s="99" t="s">
        <v>2505</v>
      </c>
      <c r="O11" s="96" t="s">
        <v>2478</v>
      </c>
      <c r="P11" s="101"/>
      <c r="Q11" s="167">
        <v>44319.4375</v>
      </c>
    </row>
    <row r="12" spans="1:17" ht="18" x14ac:dyDescent="0.25">
      <c r="A12" s="96" t="str">
        <f>VLOOKUP(E12,'LISTADO ATM'!$A$2:$C$900,3,0)</f>
        <v>DISTRITO NACIONAL</v>
      </c>
      <c r="B12" s="113">
        <v>335811351</v>
      </c>
      <c r="C12" s="97">
        <v>44259.445277777777</v>
      </c>
      <c r="D12" s="96" t="s">
        <v>2472</v>
      </c>
      <c r="E12" s="106">
        <v>976</v>
      </c>
      <c r="F12" s="96" t="str">
        <f>VLOOKUP(E12,VIP!$A$2:$O11588,2,0)</f>
        <v>DRBR24W</v>
      </c>
      <c r="G12" s="96" t="str">
        <f>VLOOKUP(E12,'LISTADO ATM'!$A$2:$B$899,2,0)</f>
        <v xml:space="preserve">ATM Oficina Diamond Plaza I </v>
      </c>
      <c r="H12" s="96" t="str">
        <f>VLOOKUP(E12,VIP!$A$2:$O16509,7,FALSE)</f>
        <v>Si</v>
      </c>
      <c r="I12" s="96" t="str">
        <f>VLOOKUP(E12,VIP!$A$2:$O8474,8,FALSE)</f>
        <v>Si</v>
      </c>
      <c r="J12" s="96" t="str">
        <f>VLOOKUP(E12,VIP!$A$2:$O8424,8,FALSE)</f>
        <v>Si</v>
      </c>
      <c r="K12" s="96" t="str">
        <f>VLOOKUP(E12,VIP!$A$2:$O11998,6,0)</f>
        <v>NO</v>
      </c>
      <c r="L12" s="98" t="s">
        <v>2462</v>
      </c>
      <c r="M12" s="99" t="s">
        <v>2469</v>
      </c>
      <c r="N12" s="99" t="s">
        <v>2476</v>
      </c>
      <c r="O12" s="96" t="s">
        <v>2477</v>
      </c>
      <c r="P12" s="101"/>
      <c r="Q12" s="99" t="s">
        <v>2462</v>
      </c>
    </row>
    <row r="13" spans="1:17" ht="18" x14ac:dyDescent="0.25">
      <c r="A13" s="96" t="str">
        <f>VLOOKUP(E13,'LISTADO ATM'!$A$2:$C$900,3,0)</f>
        <v>DISTRITO NACIONAL</v>
      </c>
      <c r="B13" s="113">
        <v>335811457</v>
      </c>
      <c r="C13" s="97">
        <v>44259.476203703707</v>
      </c>
      <c r="D13" s="96" t="s">
        <v>2189</v>
      </c>
      <c r="E13" s="106">
        <v>659</v>
      </c>
      <c r="F13" s="96" t="str">
        <f>VLOOKUP(E13,VIP!$A$2:$O11613,2,0)</f>
        <v>DRBR659</v>
      </c>
      <c r="G13" s="96" t="str">
        <f>VLOOKUP(E13,'LISTADO ATM'!$A$2:$B$899,2,0)</f>
        <v>ATM Down Town Center</v>
      </c>
      <c r="H13" s="96" t="str">
        <f>VLOOKUP(E13,VIP!$A$2:$O16534,7,FALSE)</f>
        <v>N/A</v>
      </c>
      <c r="I13" s="96" t="str">
        <f>VLOOKUP(E13,VIP!$A$2:$O8499,8,FALSE)</f>
        <v>N/A</v>
      </c>
      <c r="J13" s="96" t="str">
        <f>VLOOKUP(E13,VIP!$A$2:$O8449,8,FALSE)</f>
        <v>N/A</v>
      </c>
      <c r="K13" s="96" t="str">
        <f>VLOOKUP(E13,VIP!$A$2:$O12023,6,0)</f>
        <v>N/A</v>
      </c>
      <c r="L13" s="98" t="s">
        <v>2228</v>
      </c>
      <c r="M13" s="99" t="s">
        <v>2469</v>
      </c>
      <c r="N13" s="99" t="s">
        <v>2503</v>
      </c>
      <c r="O13" s="96" t="s">
        <v>2478</v>
      </c>
      <c r="P13" s="101"/>
      <c r="Q13" s="99" t="s">
        <v>2228</v>
      </c>
    </row>
    <row r="14" spans="1:17" ht="18" x14ac:dyDescent="0.25">
      <c r="A14" s="96" t="str">
        <f>VLOOKUP(E14,'LISTADO ATM'!$A$2:$C$900,3,0)</f>
        <v>ESTE</v>
      </c>
      <c r="B14" s="113">
        <v>335811467</v>
      </c>
      <c r="C14" s="97">
        <v>44259.482129629629</v>
      </c>
      <c r="D14" s="96" t="s">
        <v>2189</v>
      </c>
      <c r="E14" s="106">
        <v>838</v>
      </c>
      <c r="F14" s="96" t="str">
        <f>VLOOKUP(E14,VIP!$A$2:$O11611,2,0)</f>
        <v>DRBR838</v>
      </c>
      <c r="G14" s="96" t="str">
        <f>VLOOKUP(E14,'LISTADO ATM'!$A$2:$B$899,2,0)</f>
        <v xml:space="preserve">ATM UNP Consuelo </v>
      </c>
      <c r="H14" s="96" t="str">
        <f>VLOOKUP(E14,VIP!$A$2:$O16532,7,FALSE)</f>
        <v>Si</v>
      </c>
      <c r="I14" s="96" t="str">
        <f>VLOOKUP(E14,VIP!$A$2:$O8497,8,FALSE)</f>
        <v>Si</v>
      </c>
      <c r="J14" s="96" t="str">
        <f>VLOOKUP(E14,VIP!$A$2:$O8447,8,FALSE)</f>
        <v>Si</v>
      </c>
      <c r="K14" s="96" t="str">
        <f>VLOOKUP(E14,VIP!$A$2:$O12021,6,0)</f>
        <v>NO</v>
      </c>
      <c r="L14" s="98" t="s">
        <v>2254</v>
      </c>
      <c r="M14" s="101" t="s">
        <v>2523</v>
      </c>
      <c r="N14" s="99" t="s">
        <v>2503</v>
      </c>
      <c r="O14" s="96" t="s">
        <v>2478</v>
      </c>
      <c r="P14" s="101"/>
      <c r="Q14" s="167">
        <v>44319.4375</v>
      </c>
    </row>
    <row r="15" spans="1:17" ht="18" x14ac:dyDescent="0.25">
      <c r="A15" s="96" t="str">
        <f>VLOOKUP(E15,'LISTADO ATM'!$A$2:$C$900,3,0)</f>
        <v>DISTRITO NACIONAL</v>
      </c>
      <c r="B15" s="113">
        <v>335811493</v>
      </c>
      <c r="C15" s="97">
        <v>44259.488796296297</v>
      </c>
      <c r="D15" s="96" t="s">
        <v>2189</v>
      </c>
      <c r="E15" s="106">
        <v>326</v>
      </c>
      <c r="F15" s="96" t="str">
        <f>VLOOKUP(E15,VIP!$A$2:$O11610,2,0)</f>
        <v>DRBR326</v>
      </c>
      <c r="G15" s="96" t="str">
        <f>VLOOKUP(E15,'LISTADO ATM'!$A$2:$B$899,2,0)</f>
        <v>ATM Autoservicio Jiménez Moya II</v>
      </c>
      <c r="H15" s="96" t="str">
        <f>VLOOKUP(E15,VIP!$A$2:$O16531,7,FALSE)</f>
        <v>Si</v>
      </c>
      <c r="I15" s="96" t="str">
        <f>VLOOKUP(E15,VIP!$A$2:$O8496,8,FALSE)</f>
        <v>Si</v>
      </c>
      <c r="J15" s="96" t="str">
        <f>VLOOKUP(E15,VIP!$A$2:$O8446,8,FALSE)</f>
        <v>Si</v>
      </c>
      <c r="K15" s="96" t="str">
        <f>VLOOKUP(E15,VIP!$A$2:$O12020,6,0)</f>
        <v>NO</v>
      </c>
      <c r="L15" s="98" t="s">
        <v>2496</v>
      </c>
      <c r="M15" s="101" t="s">
        <v>2523</v>
      </c>
      <c r="N15" s="99" t="s">
        <v>2476</v>
      </c>
      <c r="O15" s="96" t="s">
        <v>2478</v>
      </c>
      <c r="P15" s="101"/>
      <c r="Q15" s="167">
        <v>44319.4375</v>
      </c>
    </row>
    <row r="16" spans="1:17" ht="18" x14ac:dyDescent="0.25">
      <c r="A16" s="96" t="str">
        <f>VLOOKUP(E16,'LISTADO ATM'!$A$2:$C$900,3,0)</f>
        <v>DISTRITO NACIONAL</v>
      </c>
      <c r="B16" s="113">
        <v>335811532</v>
      </c>
      <c r="C16" s="97">
        <v>44259.500636574077</v>
      </c>
      <c r="D16" s="96" t="s">
        <v>2472</v>
      </c>
      <c r="E16" s="106">
        <v>407</v>
      </c>
      <c r="F16" s="96" t="str">
        <f>VLOOKUP(E16,VIP!$A$2:$O11608,2,0)</f>
        <v>DRBR407</v>
      </c>
      <c r="G16" s="96" t="str">
        <f>VLOOKUP(E16,'LISTADO ATM'!$A$2:$B$899,2,0)</f>
        <v xml:space="preserve">ATM Multicentro La Sirena Villa Mella </v>
      </c>
      <c r="H16" s="96" t="str">
        <f>VLOOKUP(E16,VIP!$A$2:$O16529,7,FALSE)</f>
        <v>Si</v>
      </c>
      <c r="I16" s="96" t="str">
        <f>VLOOKUP(E16,VIP!$A$2:$O8494,8,FALSE)</f>
        <v>Si</v>
      </c>
      <c r="J16" s="96" t="str">
        <f>VLOOKUP(E16,VIP!$A$2:$O8444,8,FALSE)</f>
        <v>Si</v>
      </c>
      <c r="K16" s="96" t="str">
        <f>VLOOKUP(E16,VIP!$A$2:$O12018,6,0)</f>
        <v>NO</v>
      </c>
      <c r="L16" s="98" t="s">
        <v>2462</v>
      </c>
      <c r="M16" s="99" t="s">
        <v>2469</v>
      </c>
      <c r="N16" s="99" t="s">
        <v>2476</v>
      </c>
      <c r="O16" s="96" t="s">
        <v>2477</v>
      </c>
      <c r="P16" s="101"/>
      <c r="Q16" s="99" t="s">
        <v>2462</v>
      </c>
    </row>
    <row r="17" spans="1:17" ht="18" x14ac:dyDescent="0.25">
      <c r="A17" s="96" t="str">
        <f>VLOOKUP(E17,'LISTADO ATM'!$A$2:$C$900,3,0)</f>
        <v>ESTE</v>
      </c>
      <c r="B17" s="113">
        <v>335811570</v>
      </c>
      <c r="C17" s="97">
        <v>44259.515706018516</v>
      </c>
      <c r="D17" s="96" t="s">
        <v>2189</v>
      </c>
      <c r="E17" s="106">
        <v>843</v>
      </c>
      <c r="F17" s="96" t="str">
        <f>VLOOKUP(E17,VIP!$A$2:$O11605,2,0)</f>
        <v>DRBR843</v>
      </c>
      <c r="G17" s="96" t="str">
        <f>VLOOKUP(E17,'LISTADO ATM'!$A$2:$B$899,2,0)</f>
        <v xml:space="preserve">ATM Oficina Romana Centro </v>
      </c>
      <c r="H17" s="96" t="str">
        <f>VLOOKUP(E17,VIP!$A$2:$O16526,7,FALSE)</f>
        <v>Si</v>
      </c>
      <c r="I17" s="96" t="str">
        <f>VLOOKUP(E17,VIP!$A$2:$O8491,8,FALSE)</f>
        <v>Si</v>
      </c>
      <c r="J17" s="96" t="str">
        <f>VLOOKUP(E17,VIP!$A$2:$O8441,8,FALSE)</f>
        <v>Si</v>
      </c>
      <c r="K17" s="96" t="str">
        <f>VLOOKUP(E17,VIP!$A$2:$O12015,6,0)</f>
        <v>NO</v>
      </c>
      <c r="L17" s="98" t="s">
        <v>2228</v>
      </c>
      <c r="M17" s="99" t="s">
        <v>2469</v>
      </c>
      <c r="N17" s="99" t="s">
        <v>2476</v>
      </c>
      <c r="O17" s="96" t="s">
        <v>2478</v>
      </c>
      <c r="P17" s="101"/>
      <c r="Q17" s="99" t="s">
        <v>2228</v>
      </c>
    </row>
    <row r="18" spans="1:17" ht="18" x14ac:dyDescent="0.25">
      <c r="A18" s="96" t="str">
        <f>VLOOKUP(E18,'LISTADO ATM'!$A$2:$C$900,3,0)</f>
        <v>SUR</v>
      </c>
      <c r="B18" s="113">
        <v>335811571</v>
      </c>
      <c r="C18" s="97">
        <v>44259.516967592594</v>
      </c>
      <c r="D18" s="96" t="s">
        <v>2487</v>
      </c>
      <c r="E18" s="106">
        <v>84</v>
      </c>
      <c r="F18" s="96" t="str">
        <f>VLOOKUP(E18,VIP!$A$2:$O11604,2,0)</f>
        <v>DRBR084</v>
      </c>
      <c r="G18" s="96" t="str">
        <f>VLOOKUP(E18,'LISTADO ATM'!$A$2:$B$899,2,0)</f>
        <v xml:space="preserve">ATM Oficina Multicentro Sirena San Cristóbal </v>
      </c>
      <c r="H18" s="96" t="str">
        <f>VLOOKUP(E18,VIP!$A$2:$O16525,7,FALSE)</f>
        <v>Si</v>
      </c>
      <c r="I18" s="96" t="str">
        <f>VLOOKUP(E18,VIP!$A$2:$O8490,8,FALSE)</f>
        <v>Si</v>
      </c>
      <c r="J18" s="96" t="str">
        <f>VLOOKUP(E18,VIP!$A$2:$O8440,8,FALSE)</f>
        <v>Si</v>
      </c>
      <c r="K18" s="96" t="str">
        <f>VLOOKUP(E18,VIP!$A$2:$O12014,6,0)</f>
        <v>SI</v>
      </c>
      <c r="L18" s="98" t="s">
        <v>2506</v>
      </c>
      <c r="M18" s="99" t="s">
        <v>2469</v>
      </c>
      <c r="N18" s="99" t="s">
        <v>2476</v>
      </c>
      <c r="O18" s="96" t="s">
        <v>2478</v>
      </c>
      <c r="P18" s="99" t="s">
        <v>2509</v>
      </c>
      <c r="Q18" s="99" t="s">
        <v>2506</v>
      </c>
    </row>
    <row r="19" spans="1:17" ht="18" x14ac:dyDescent="0.25">
      <c r="A19" s="96" t="str">
        <f>VLOOKUP(E19,'LISTADO ATM'!$A$2:$C$900,3,0)</f>
        <v>DISTRITO NACIONAL</v>
      </c>
      <c r="B19" s="113">
        <v>335811589</v>
      </c>
      <c r="C19" s="97">
        <v>44259.526886574073</v>
      </c>
      <c r="D19" s="96" t="s">
        <v>2189</v>
      </c>
      <c r="E19" s="106">
        <v>639</v>
      </c>
      <c r="F19" s="96" t="str">
        <f>VLOOKUP(E19,VIP!$A$2:$O11601,2,0)</f>
        <v>DRBR639</v>
      </c>
      <c r="G19" s="96" t="str">
        <f>VLOOKUP(E19,'LISTADO ATM'!$A$2:$B$899,2,0)</f>
        <v xml:space="preserve">ATM Comisión Militar MOPC </v>
      </c>
      <c r="H19" s="96" t="str">
        <f>VLOOKUP(E19,VIP!$A$2:$O16522,7,FALSE)</f>
        <v>Si</v>
      </c>
      <c r="I19" s="96" t="str">
        <f>VLOOKUP(E19,VIP!$A$2:$O8487,8,FALSE)</f>
        <v>Si</v>
      </c>
      <c r="J19" s="96" t="str">
        <f>VLOOKUP(E19,VIP!$A$2:$O8437,8,FALSE)</f>
        <v>Si</v>
      </c>
      <c r="K19" s="96" t="str">
        <f>VLOOKUP(E19,VIP!$A$2:$O12011,6,0)</f>
        <v>NO</v>
      </c>
      <c r="L19" s="98" t="s">
        <v>2228</v>
      </c>
      <c r="M19" s="99" t="s">
        <v>2469</v>
      </c>
      <c r="N19" s="99" t="s">
        <v>2476</v>
      </c>
      <c r="O19" s="96" t="s">
        <v>2478</v>
      </c>
      <c r="P19" s="101"/>
      <c r="Q19" s="99" t="s">
        <v>2228</v>
      </c>
    </row>
    <row r="20" spans="1:17" ht="18" x14ac:dyDescent="0.25">
      <c r="A20" s="96" t="str">
        <f>VLOOKUP(E20,'LISTADO ATM'!$A$2:$C$900,3,0)</f>
        <v>NORTE</v>
      </c>
      <c r="B20" s="113">
        <v>335811606</v>
      </c>
      <c r="C20" s="97">
        <v>44259.533321759256</v>
      </c>
      <c r="D20" s="96" t="s">
        <v>2190</v>
      </c>
      <c r="E20" s="106">
        <v>383</v>
      </c>
      <c r="F20" s="96" t="str">
        <f>VLOOKUP(E20,VIP!$A$2:$O11598,2,0)</f>
        <v>DRBR383</v>
      </c>
      <c r="G20" s="96" t="str">
        <f>VLOOKUP(E20,'LISTADO ATM'!$A$2:$B$899,2,0)</f>
        <v>ATM S/M Daniel (Dajabón)</v>
      </c>
      <c r="H20" s="96" t="str">
        <f>VLOOKUP(E20,VIP!$A$2:$O16519,7,FALSE)</f>
        <v>N/A</v>
      </c>
      <c r="I20" s="96" t="str">
        <f>VLOOKUP(E20,VIP!$A$2:$O8484,8,FALSE)</f>
        <v>N/A</v>
      </c>
      <c r="J20" s="96" t="str">
        <f>VLOOKUP(E20,VIP!$A$2:$O8434,8,FALSE)</f>
        <v>N/A</v>
      </c>
      <c r="K20" s="96" t="str">
        <f>VLOOKUP(E20,VIP!$A$2:$O12008,6,0)</f>
        <v>N/A</v>
      </c>
      <c r="L20" s="98" t="s">
        <v>2228</v>
      </c>
      <c r="M20" s="99" t="s">
        <v>2469</v>
      </c>
      <c r="N20" s="99" t="s">
        <v>2476</v>
      </c>
      <c r="O20" s="96" t="s">
        <v>2497</v>
      </c>
      <c r="P20" s="101"/>
      <c r="Q20" s="99" t="s">
        <v>2228</v>
      </c>
    </row>
    <row r="21" spans="1:17" ht="18" x14ac:dyDescent="0.25">
      <c r="A21" s="96" t="str">
        <f>VLOOKUP(E21,'LISTADO ATM'!$A$2:$C$900,3,0)</f>
        <v>DISTRITO NACIONAL</v>
      </c>
      <c r="B21" s="113">
        <v>335811610</v>
      </c>
      <c r="C21" s="97">
        <v>44259.534988425927</v>
      </c>
      <c r="D21" s="96" t="s">
        <v>2472</v>
      </c>
      <c r="E21" s="106">
        <v>312</v>
      </c>
      <c r="F21" s="96" t="str">
        <f>VLOOKUP(E21,VIP!$A$2:$O11597,2,0)</f>
        <v>DRBR312</v>
      </c>
      <c r="G21" s="96" t="str">
        <f>VLOOKUP(E21,'LISTADO ATM'!$A$2:$B$899,2,0)</f>
        <v xml:space="preserve">ATM Oficina Tiradentes II (Naco) </v>
      </c>
      <c r="H21" s="96" t="str">
        <f>VLOOKUP(E21,VIP!$A$2:$O16518,7,FALSE)</f>
        <v>Si</v>
      </c>
      <c r="I21" s="96" t="str">
        <f>VLOOKUP(E21,VIP!$A$2:$O8483,8,FALSE)</f>
        <v>Si</v>
      </c>
      <c r="J21" s="96" t="str">
        <f>VLOOKUP(E21,VIP!$A$2:$O8433,8,FALSE)</f>
        <v>Si</v>
      </c>
      <c r="K21" s="96" t="str">
        <f>VLOOKUP(E21,VIP!$A$2:$O12007,6,0)</f>
        <v>NO</v>
      </c>
      <c r="L21" s="98" t="s">
        <v>2430</v>
      </c>
      <c r="M21" s="99" t="s">
        <v>2469</v>
      </c>
      <c r="N21" s="99" t="s">
        <v>2476</v>
      </c>
      <c r="O21" s="96" t="s">
        <v>2477</v>
      </c>
      <c r="P21" s="101"/>
      <c r="Q21" s="99" t="s">
        <v>2430</v>
      </c>
    </row>
    <row r="22" spans="1:17" ht="18" x14ac:dyDescent="0.25">
      <c r="A22" s="96" t="str">
        <f>VLOOKUP(E22,'LISTADO ATM'!$A$2:$C$900,3,0)</f>
        <v>SUR</v>
      </c>
      <c r="B22" s="113">
        <v>335811613</v>
      </c>
      <c r="C22" s="97">
        <v>44259.537233796298</v>
      </c>
      <c r="D22" s="96" t="s">
        <v>2487</v>
      </c>
      <c r="E22" s="106">
        <v>984</v>
      </c>
      <c r="F22" s="96" t="str">
        <f>VLOOKUP(E22,VIP!$A$2:$O11596,2,0)</f>
        <v>DRBR984</v>
      </c>
      <c r="G22" s="96" t="str">
        <f>VLOOKUP(E22,'LISTADO ATM'!$A$2:$B$899,2,0)</f>
        <v xml:space="preserve">ATM Oficina Neiba II </v>
      </c>
      <c r="H22" s="96" t="str">
        <f>VLOOKUP(E22,VIP!$A$2:$O16517,7,FALSE)</f>
        <v>Si</v>
      </c>
      <c r="I22" s="96" t="str">
        <f>VLOOKUP(E22,VIP!$A$2:$O8482,8,FALSE)</f>
        <v>Si</v>
      </c>
      <c r="J22" s="96" t="str">
        <f>VLOOKUP(E22,VIP!$A$2:$O8432,8,FALSE)</f>
        <v>Si</v>
      </c>
      <c r="K22" s="96" t="str">
        <f>VLOOKUP(E22,VIP!$A$2:$O12006,6,0)</f>
        <v>NO</v>
      </c>
      <c r="L22" s="98" t="s">
        <v>2430</v>
      </c>
      <c r="M22" s="99" t="s">
        <v>2469</v>
      </c>
      <c r="N22" s="99" t="s">
        <v>2476</v>
      </c>
      <c r="O22" s="96" t="s">
        <v>2490</v>
      </c>
      <c r="P22" s="101"/>
      <c r="Q22" s="99" t="s">
        <v>2430</v>
      </c>
    </row>
    <row r="23" spans="1:17" ht="18" x14ac:dyDescent="0.25">
      <c r="A23" s="96" t="str">
        <f>VLOOKUP(E23,'LISTADO ATM'!$A$2:$C$900,3,0)</f>
        <v>ESTE</v>
      </c>
      <c r="B23" s="113">
        <v>335811623</v>
      </c>
      <c r="C23" s="97">
        <v>44259.542569444442</v>
      </c>
      <c r="D23" s="96" t="s">
        <v>2189</v>
      </c>
      <c r="E23" s="106">
        <v>211</v>
      </c>
      <c r="F23" s="96" t="str">
        <f>VLOOKUP(E23,VIP!$A$2:$O11595,2,0)</f>
        <v>DRBR211</v>
      </c>
      <c r="G23" s="96" t="str">
        <f>VLOOKUP(E23,'LISTADO ATM'!$A$2:$B$899,2,0)</f>
        <v xml:space="preserve">ATM Oficina La Romana I </v>
      </c>
      <c r="H23" s="96" t="str">
        <f>VLOOKUP(E23,VIP!$A$2:$O16516,7,FALSE)</f>
        <v>Si</v>
      </c>
      <c r="I23" s="96" t="str">
        <f>VLOOKUP(E23,VIP!$A$2:$O8481,8,FALSE)</f>
        <v>Si</v>
      </c>
      <c r="J23" s="96" t="str">
        <f>VLOOKUP(E23,VIP!$A$2:$O8431,8,FALSE)</f>
        <v>Si</v>
      </c>
      <c r="K23" s="96" t="str">
        <f>VLOOKUP(E23,VIP!$A$2:$O12005,6,0)</f>
        <v>NO</v>
      </c>
      <c r="L23" s="98" t="s">
        <v>2228</v>
      </c>
      <c r="M23" s="101" t="s">
        <v>2523</v>
      </c>
      <c r="N23" s="99" t="s">
        <v>2476</v>
      </c>
      <c r="O23" s="96" t="s">
        <v>2478</v>
      </c>
      <c r="P23" s="101"/>
      <c r="Q23" s="167">
        <v>44319.4375</v>
      </c>
    </row>
    <row r="24" spans="1:17" ht="18" x14ac:dyDescent="0.25">
      <c r="A24" s="96" t="str">
        <f>VLOOKUP(E24,'LISTADO ATM'!$A$2:$C$900,3,0)</f>
        <v>DISTRITO NACIONAL</v>
      </c>
      <c r="B24" s="113">
        <v>335811630</v>
      </c>
      <c r="C24" s="97">
        <v>44259.547997685186</v>
      </c>
      <c r="D24" s="96" t="s">
        <v>2189</v>
      </c>
      <c r="E24" s="106">
        <v>13</v>
      </c>
      <c r="F24" s="96" t="str">
        <f>VLOOKUP(E24,VIP!$A$2:$O11592,2,0)</f>
        <v>DRBR013</v>
      </c>
      <c r="G24" s="96" t="str">
        <f>VLOOKUP(E24,'LISTADO ATM'!$A$2:$B$899,2,0)</f>
        <v xml:space="preserve">ATM CDEEE </v>
      </c>
      <c r="H24" s="96" t="str">
        <f>VLOOKUP(E24,VIP!$A$2:$O16513,7,FALSE)</f>
        <v>Si</v>
      </c>
      <c r="I24" s="96" t="str">
        <f>VLOOKUP(E24,VIP!$A$2:$O8478,8,FALSE)</f>
        <v>Si</v>
      </c>
      <c r="J24" s="96" t="str">
        <f>VLOOKUP(E24,VIP!$A$2:$O8428,8,FALSE)</f>
        <v>Si</v>
      </c>
      <c r="K24" s="96" t="str">
        <f>VLOOKUP(E24,VIP!$A$2:$O12002,6,0)</f>
        <v>NO</v>
      </c>
      <c r="L24" s="98" t="s">
        <v>2228</v>
      </c>
      <c r="M24" s="99" t="s">
        <v>2469</v>
      </c>
      <c r="N24" s="99" t="s">
        <v>2476</v>
      </c>
      <c r="O24" s="96" t="s">
        <v>2478</v>
      </c>
      <c r="P24" s="101"/>
      <c r="Q24" s="99" t="s">
        <v>2228</v>
      </c>
    </row>
    <row r="25" spans="1:17" ht="18" x14ac:dyDescent="0.25">
      <c r="A25" s="96" t="str">
        <f>VLOOKUP(E25,'LISTADO ATM'!$A$2:$C$900,3,0)</f>
        <v>ESTE</v>
      </c>
      <c r="B25" s="113">
        <v>335811649</v>
      </c>
      <c r="C25" s="97">
        <v>44259.554247685184</v>
      </c>
      <c r="D25" s="96" t="s">
        <v>2487</v>
      </c>
      <c r="E25" s="106">
        <v>660</v>
      </c>
      <c r="F25" s="96" t="str">
        <f>VLOOKUP(E25,VIP!$A$2:$O11591,2,0)</f>
        <v>DRBR660</v>
      </c>
      <c r="G25" s="96" t="str">
        <f>VLOOKUP(E25,'LISTADO ATM'!$A$2:$B$899,2,0)</f>
        <v>ATM Oficina Romana Norte II</v>
      </c>
      <c r="H25" s="96" t="str">
        <f>VLOOKUP(E25,VIP!$A$2:$O16512,7,FALSE)</f>
        <v>N/A</v>
      </c>
      <c r="I25" s="96" t="str">
        <f>VLOOKUP(E25,VIP!$A$2:$O8477,8,FALSE)</f>
        <v>N/A</v>
      </c>
      <c r="J25" s="96" t="str">
        <f>VLOOKUP(E25,VIP!$A$2:$O8427,8,FALSE)</f>
        <v>N/A</v>
      </c>
      <c r="K25" s="96" t="str">
        <f>VLOOKUP(E25,VIP!$A$2:$O12001,6,0)</f>
        <v>N/A</v>
      </c>
      <c r="L25" s="98" t="s">
        <v>2430</v>
      </c>
      <c r="M25" s="99" t="s">
        <v>2469</v>
      </c>
      <c r="N25" s="99" t="s">
        <v>2476</v>
      </c>
      <c r="O25" s="96" t="s">
        <v>2490</v>
      </c>
      <c r="P25" s="101"/>
      <c r="Q25" s="99" t="s">
        <v>2430</v>
      </c>
    </row>
    <row r="26" spans="1:17" ht="18" x14ac:dyDescent="0.25">
      <c r="A26" s="96" t="str">
        <f>VLOOKUP(E26,'LISTADO ATM'!$A$2:$C$900,3,0)</f>
        <v>ESTE</v>
      </c>
      <c r="B26" s="113">
        <v>335811704</v>
      </c>
      <c r="C26" s="97">
        <v>44259.588043981479</v>
      </c>
      <c r="D26" s="96" t="s">
        <v>2189</v>
      </c>
      <c r="E26" s="106">
        <v>114</v>
      </c>
      <c r="F26" s="96" t="str">
        <f>VLOOKUP(E26,VIP!$A$2:$O11593,2,0)</f>
        <v>DRBR114</v>
      </c>
      <c r="G26" s="96" t="str">
        <f>VLOOKUP(E26,'LISTADO ATM'!$A$2:$B$899,2,0)</f>
        <v xml:space="preserve">ATM Oficina Hato Mayor </v>
      </c>
      <c r="H26" s="96" t="str">
        <f>VLOOKUP(E26,VIP!$A$2:$O16514,7,FALSE)</f>
        <v>Si</v>
      </c>
      <c r="I26" s="96" t="str">
        <f>VLOOKUP(E26,VIP!$A$2:$O8479,8,FALSE)</f>
        <v>Si</v>
      </c>
      <c r="J26" s="96" t="str">
        <f>VLOOKUP(E26,VIP!$A$2:$O8429,8,FALSE)</f>
        <v>Si</v>
      </c>
      <c r="K26" s="96" t="str">
        <f>VLOOKUP(E26,VIP!$A$2:$O12003,6,0)</f>
        <v>NO</v>
      </c>
      <c r="L26" s="98" t="s">
        <v>2496</v>
      </c>
      <c r="M26" s="101" t="s">
        <v>2523</v>
      </c>
      <c r="N26" s="99" t="s">
        <v>2476</v>
      </c>
      <c r="O26" s="96" t="s">
        <v>2478</v>
      </c>
      <c r="P26" s="101"/>
      <c r="Q26" s="167">
        <v>44319.4375</v>
      </c>
    </row>
    <row r="27" spans="1:17" ht="18" x14ac:dyDescent="0.25">
      <c r="A27" s="96" t="str">
        <f>VLOOKUP(E27,'LISTADO ATM'!$A$2:$C$900,3,0)</f>
        <v>ESTE</v>
      </c>
      <c r="B27" s="113">
        <v>335811863</v>
      </c>
      <c r="C27" s="97">
        <v>44259.640162037038</v>
      </c>
      <c r="D27" s="96" t="s">
        <v>2189</v>
      </c>
      <c r="E27" s="106">
        <v>963</v>
      </c>
      <c r="F27" s="96" t="str">
        <f>VLOOKUP(E27,VIP!$A$2:$O11604,2,0)</f>
        <v>DRBR963</v>
      </c>
      <c r="G27" s="96" t="str">
        <f>VLOOKUP(E27,'LISTADO ATM'!$A$2:$B$899,2,0)</f>
        <v xml:space="preserve">ATM Multiplaza La Romana </v>
      </c>
      <c r="H27" s="96" t="str">
        <f>VLOOKUP(E27,VIP!$A$2:$O16525,7,FALSE)</f>
        <v>Si</v>
      </c>
      <c r="I27" s="96" t="str">
        <f>VLOOKUP(E27,VIP!$A$2:$O8490,8,FALSE)</f>
        <v>Si</v>
      </c>
      <c r="J27" s="96" t="str">
        <f>VLOOKUP(E27,VIP!$A$2:$O8440,8,FALSE)</f>
        <v>Si</v>
      </c>
      <c r="K27" s="96" t="str">
        <f>VLOOKUP(E27,VIP!$A$2:$O12014,6,0)</f>
        <v>NO</v>
      </c>
      <c r="L27" s="98" t="s">
        <v>2228</v>
      </c>
      <c r="M27" s="101" t="s">
        <v>2523</v>
      </c>
      <c r="N27" s="99" t="s">
        <v>2476</v>
      </c>
      <c r="O27" s="96" t="s">
        <v>2478</v>
      </c>
      <c r="P27" s="101"/>
      <c r="Q27" s="167">
        <v>44319.4375</v>
      </c>
    </row>
    <row r="28" spans="1:17" ht="18" x14ac:dyDescent="0.25">
      <c r="A28" s="96" t="str">
        <f>VLOOKUP(E28,'LISTADO ATM'!$A$2:$C$900,3,0)</f>
        <v>NORTE</v>
      </c>
      <c r="B28" s="113">
        <v>335811868</v>
      </c>
      <c r="C28" s="97">
        <v>44259.641909722224</v>
      </c>
      <c r="D28" s="96" t="s">
        <v>2190</v>
      </c>
      <c r="E28" s="106">
        <v>129</v>
      </c>
      <c r="F28" s="96" t="str">
        <f>VLOOKUP(E28,VIP!$A$2:$O11603,2,0)</f>
        <v>DRBR129</v>
      </c>
      <c r="G28" s="96" t="str">
        <f>VLOOKUP(E28,'LISTADO ATM'!$A$2:$B$899,2,0)</f>
        <v xml:space="preserve">ATM Multicentro La Sirena (Santiago) </v>
      </c>
      <c r="H28" s="96" t="str">
        <f>VLOOKUP(E28,VIP!$A$2:$O16524,7,FALSE)</f>
        <v>Si</v>
      </c>
      <c r="I28" s="96" t="str">
        <f>VLOOKUP(E28,VIP!$A$2:$O8489,8,FALSE)</f>
        <v>Si</v>
      </c>
      <c r="J28" s="96" t="str">
        <f>VLOOKUP(E28,VIP!$A$2:$O8439,8,FALSE)</f>
        <v>Si</v>
      </c>
      <c r="K28" s="96" t="str">
        <f>VLOOKUP(E28,VIP!$A$2:$O12013,6,0)</f>
        <v>SI</v>
      </c>
      <c r="L28" s="98" t="s">
        <v>2496</v>
      </c>
      <c r="M28" s="101" t="s">
        <v>2523</v>
      </c>
      <c r="N28" s="99" t="s">
        <v>2476</v>
      </c>
      <c r="O28" s="96" t="s">
        <v>2504</v>
      </c>
      <c r="P28" s="101"/>
      <c r="Q28" s="167">
        <v>44319.4375</v>
      </c>
    </row>
    <row r="29" spans="1:17" ht="18" x14ac:dyDescent="0.25">
      <c r="A29" s="96" t="str">
        <f>VLOOKUP(E29,'LISTADO ATM'!$A$2:$C$900,3,0)</f>
        <v>DISTRITO NACIONAL</v>
      </c>
      <c r="B29" s="113">
        <v>335811906</v>
      </c>
      <c r="C29" s="97">
        <v>44259.654502314814</v>
      </c>
      <c r="D29" s="96" t="s">
        <v>2189</v>
      </c>
      <c r="E29" s="106">
        <v>696</v>
      </c>
      <c r="F29" s="96" t="str">
        <f>VLOOKUP(E29,VIP!$A$2:$O11600,2,0)</f>
        <v>DRBR696</v>
      </c>
      <c r="G29" s="96" t="str">
        <f>VLOOKUP(E29,'LISTADO ATM'!$A$2:$B$899,2,0)</f>
        <v>ATM Olé Jacobo Majluta</v>
      </c>
      <c r="H29" s="96" t="str">
        <f>VLOOKUP(E29,VIP!$A$2:$O16521,7,FALSE)</f>
        <v>Si</v>
      </c>
      <c r="I29" s="96" t="str">
        <f>VLOOKUP(E29,VIP!$A$2:$O8486,8,FALSE)</f>
        <v>Si</v>
      </c>
      <c r="J29" s="96" t="str">
        <f>VLOOKUP(E29,VIP!$A$2:$O8436,8,FALSE)</f>
        <v>Si</v>
      </c>
      <c r="K29" s="96" t="str">
        <f>VLOOKUP(E29,VIP!$A$2:$O12010,6,0)</f>
        <v>NO</v>
      </c>
      <c r="L29" s="98" t="s">
        <v>2496</v>
      </c>
      <c r="M29" s="99" t="s">
        <v>2469</v>
      </c>
      <c r="N29" s="99" t="s">
        <v>2476</v>
      </c>
      <c r="O29" s="96" t="s">
        <v>2478</v>
      </c>
      <c r="P29" s="101"/>
      <c r="Q29" s="100" t="s">
        <v>2496</v>
      </c>
    </row>
    <row r="30" spans="1:17" ht="18" x14ac:dyDescent="0.25">
      <c r="A30" s="96" t="str">
        <f>VLOOKUP(E30,'LISTADO ATM'!$A$2:$C$900,3,0)</f>
        <v>DISTRITO NACIONAL</v>
      </c>
      <c r="B30" s="113">
        <v>335811911</v>
      </c>
      <c r="C30" s="97">
        <v>44259.655682870369</v>
      </c>
      <c r="D30" s="96" t="s">
        <v>2189</v>
      </c>
      <c r="E30" s="106">
        <v>327</v>
      </c>
      <c r="F30" s="96" t="str">
        <f>VLOOKUP(E30,VIP!$A$2:$O11599,2,0)</f>
        <v>DRBR327</v>
      </c>
      <c r="G30" s="96" t="str">
        <f>VLOOKUP(E30,'LISTADO ATM'!$A$2:$B$899,2,0)</f>
        <v xml:space="preserve">ATM UNP CCN (Nacional 27 de Febrero) </v>
      </c>
      <c r="H30" s="96" t="str">
        <f>VLOOKUP(E30,VIP!$A$2:$O16520,7,FALSE)</f>
        <v>Si</v>
      </c>
      <c r="I30" s="96" t="str">
        <f>VLOOKUP(E30,VIP!$A$2:$O8485,8,FALSE)</f>
        <v>Si</v>
      </c>
      <c r="J30" s="96" t="str">
        <f>VLOOKUP(E30,VIP!$A$2:$O8435,8,FALSE)</f>
        <v>Si</v>
      </c>
      <c r="K30" s="96" t="str">
        <f>VLOOKUP(E30,VIP!$A$2:$O12009,6,0)</f>
        <v>NO</v>
      </c>
      <c r="L30" s="98" t="s">
        <v>2228</v>
      </c>
      <c r="M30" s="99" t="s">
        <v>2469</v>
      </c>
      <c r="N30" s="99" t="s">
        <v>2476</v>
      </c>
      <c r="O30" s="96" t="s">
        <v>2478</v>
      </c>
      <c r="P30" s="101"/>
      <c r="Q30" s="99" t="s">
        <v>2228</v>
      </c>
    </row>
    <row r="31" spans="1:17" ht="18" x14ac:dyDescent="0.25">
      <c r="A31" s="96" t="str">
        <f>VLOOKUP(E31,'LISTADO ATM'!$A$2:$C$900,3,0)</f>
        <v>ESTE</v>
      </c>
      <c r="B31" s="113">
        <v>335811935</v>
      </c>
      <c r="C31" s="97">
        <v>44259.664594907408</v>
      </c>
      <c r="D31" s="96" t="s">
        <v>2189</v>
      </c>
      <c r="E31" s="106">
        <v>158</v>
      </c>
      <c r="F31" s="96" t="str">
        <f>VLOOKUP(E31,VIP!$A$2:$O11596,2,0)</f>
        <v>DRBR158</v>
      </c>
      <c r="G31" s="96" t="str">
        <f>VLOOKUP(E31,'LISTADO ATM'!$A$2:$B$899,2,0)</f>
        <v xml:space="preserve">ATM Oficina Romana Norte </v>
      </c>
      <c r="H31" s="96" t="str">
        <f>VLOOKUP(E31,VIP!$A$2:$O16517,7,FALSE)</f>
        <v>Si</v>
      </c>
      <c r="I31" s="96" t="str">
        <f>VLOOKUP(E31,VIP!$A$2:$O8482,8,FALSE)</f>
        <v>Si</v>
      </c>
      <c r="J31" s="96" t="str">
        <f>VLOOKUP(E31,VIP!$A$2:$O8432,8,FALSE)</f>
        <v>Si</v>
      </c>
      <c r="K31" s="96" t="str">
        <f>VLOOKUP(E31,VIP!$A$2:$O12006,6,0)</f>
        <v>SI</v>
      </c>
      <c r="L31" s="98" t="s">
        <v>2496</v>
      </c>
      <c r="M31" s="101" t="s">
        <v>2523</v>
      </c>
      <c r="N31" s="99" t="s">
        <v>2476</v>
      </c>
      <c r="O31" s="96" t="s">
        <v>2478</v>
      </c>
      <c r="P31" s="101"/>
      <c r="Q31" s="167">
        <v>44319.4375</v>
      </c>
    </row>
    <row r="32" spans="1:17" ht="18" x14ac:dyDescent="0.25">
      <c r="A32" s="96" t="str">
        <f>VLOOKUP(E32,'LISTADO ATM'!$A$2:$C$900,3,0)</f>
        <v>DISTRITO NACIONAL</v>
      </c>
      <c r="B32" s="113">
        <v>335811937</v>
      </c>
      <c r="C32" s="97">
        <v>44259.665266203701</v>
      </c>
      <c r="D32" s="96" t="s">
        <v>2190</v>
      </c>
      <c r="E32" s="106">
        <v>459</v>
      </c>
      <c r="F32" s="96" t="str">
        <f>VLOOKUP(E32,VIP!$A$2:$O11595,2,0)</f>
        <v>DRBR459</v>
      </c>
      <c r="G32" s="96" t="str">
        <f>VLOOKUP(E32,'LISTADO ATM'!$A$2:$B$899,2,0)</f>
        <v>ATM Estación Jima Bonao</v>
      </c>
      <c r="H32" s="96" t="str">
        <f>VLOOKUP(E32,VIP!$A$2:$O16516,7,FALSE)</f>
        <v>Si</v>
      </c>
      <c r="I32" s="96" t="str">
        <f>VLOOKUP(E32,VIP!$A$2:$O8481,8,FALSE)</f>
        <v>Si</v>
      </c>
      <c r="J32" s="96" t="str">
        <f>VLOOKUP(E32,VIP!$A$2:$O8431,8,FALSE)</f>
        <v>Si</v>
      </c>
      <c r="K32" s="96" t="str">
        <f>VLOOKUP(E32,VIP!$A$2:$O12005,6,0)</f>
        <v>NO</v>
      </c>
      <c r="L32" s="98" t="s">
        <v>2496</v>
      </c>
      <c r="M32" s="101" t="s">
        <v>2523</v>
      </c>
      <c r="N32" s="99" t="s">
        <v>2476</v>
      </c>
      <c r="O32" s="96" t="s">
        <v>2504</v>
      </c>
      <c r="P32" s="101"/>
      <c r="Q32" s="167">
        <v>44319.4375</v>
      </c>
    </row>
    <row r="33" spans="1:17" ht="18" x14ac:dyDescent="0.25">
      <c r="A33" s="96" t="str">
        <f>VLOOKUP(E33,'LISTADO ATM'!$A$2:$C$900,3,0)</f>
        <v>DISTRITO NACIONAL</v>
      </c>
      <c r="B33" s="113">
        <v>335812061</v>
      </c>
      <c r="C33" s="97">
        <v>44259.717777777776</v>
      </c>
      <c r="D33" s="96" t="s">
        <v>2487</v>
      </c>
      <c r="E33" s="106">
        <v>516</v>
      </c>
      <c r="F33" s="96" t="str">
        <f>VLOOKUP(E33,VIP!$A$2:$O11614,2,0)</f>
        <v>DRBR516</v>
      </c>
      <c r="G33" s="96" t="str">
        <f>VLOOKUP(E33,'LISTADO ATM'!$A$2:$B$899,2,0)</f>
        <v xml:space="preserve">ATM Oficina Gascue </v>
      </c>
      <c r="H33" s="96" t="str">
        <f>VLOOKUP(E33,VIP!$A$2:$O16535,7,FALSE)</f>
        <v>Si</v>
      </c>
      <c r="I33" s="96" t="str">
        <f>VLOOKUP(E33,VIP!$A$2:$O8500,8,FALSE)</f>
        <v>Si</v>
      </c>
      <c r="J33" s="96" t="str">
        <f>VLOOKUP(E33,VIP!$A$2:$O8450,8,FALSE)</f>
        <v>Si</v>
      </c>
      <c r="K33" s="96" t="str">
        <f>VLOOKUP(E33,VIP!$A$2:$O12024,6,0)</f>
        <v>SI</v>
      </c>
      <c r="L33" s="98" t="s">
        <v>2430</v>
      </c>
      <c r="M33" s="99" t="s">
        <v>2469</v>
      </c>
      <c r="N33" s="99" t="s">
        <v>2476</v>
      </c>
      <c r="O33" s="96" t="s">
        <v>2490</v>
      </c>
      <c r="P33" s="101"/>
      <c r="Q33" s="100" t="s">
        <v>2430</v>
      </c>
    </row>
    <row r="34" spans="1:17" ht="18" x14ac:dyDescent="0.25">
      <c r="A34" s="96" t="str">
        <f>VLOOKUP(E34,'LISTADO ATM'!$A$2:$C$900,3,0)</f>
        <v>DISTRITO NACIONAL</v>
      </c>
      <c r="B34" s="113">
        <v>335812065</v>
      </c>
      <c r="C34" s="97">
        <v>44259.72047453704</v>
      </c>
      <c r="D34" s="96" t="s">
        <v>2472</v>
      </c>
      <c r="E34" s="106">
        <v>958</v>
      </c>
      <c r="F34" s="96" t="str">
        <f>VLOOKUP(E34,VIP!$A$2:$O11613,2,0)</f>
        <v>DRBR958</v>
      </c>
      <c r="G34" s="96" t="str">
        <f>VLOOKUP(E34,'LISTADO ATM'!$A$2:$B$899,2,0)</f>
        <v xml:space="preserve">ATM Olé Aut. San Isidro </v>
      </c>
      <c r="H34" s="96" t="str">
        <f>VLOOKUP(E34,VIP!$A$2:$O16534,7,FALSE)</f>
        <v>Si</v>
      </c>
      <c r="I34" s="96" t="str">
        <f>VLOOKUP(E34,VIP!$A$2:$O8499,8,FALSE)</f>
        <v>Si</v>
      </c>
      <c r="J34" s="96" t="str">
        <f>VLOOKUP(E34,VIP!$A$2:$O8449,8,FALSE)</f>
        <v>Si</v>
      </c>
      <c r="K34" s="96" t="str">
        <f>VLOOKUP(E34,VIP!$A$2:$O12023,6,0)</f>
        <v>NO</v>
      </c>
      <c r="L34" s="98" t="s">
        <v>2430</v>
      </c>
      <c r="M34" s="99" t="s">
        <v>2469</v>
      </c>
      <c r="N34" s="99" t="s">
        <v>2476</v>
      </c>
      <c r="O34" s="96" t="s">
        <v>2477</v>
      </c>
      <c r="P34" s="101"/>
      <c r="Q34" s="100" t="s">
        <v>2430</v>
      </c>
    </row>
    <row r="35" spans="1:17" ht="18" x14ac:dyDescent="0.25">
      <c r="A35" s="96" t="str">
        <f>VLOOKUP(E35,'LISTADO ATM'!$A$2:$C$900,3,0)</f>
        <v>NORTE</v>
      </c>
      <c r="B35" s="113">
        <v>335812066</v>
      </c>
      <c r="C35" s="97">
        <v>44259.72184027778</v>
      </c>
      <c r="D35" s="96" t="s">
        <v>2487</v>
      </c>
      <c r="E35" s="106">
        <v>119</v>
      </c>
      <c r="F35" s="96" t="str">
        <f>VLOOKUP(E35,VIP!$A$2:$O11612,2,0)</f>
        <v>DRBR119</v>
      </c>
      <c r="G35" s="96" t="str">
        <f>VLOOKUP(E35,'LISTADO ATM'!$A$2:$B$899,2,0)</f>
        <v>ATM Oficina La Barranquita</v>
      </c>
      <c r="H35" s="96" t="str">
        <f>VLOOKUP(E35,VIP!$A$2:$O16533,7,FALSE)</f>
        <v>N/A</v>
      </c>
      <c r="I35" s="96" t="str">
        <f>VLOOKUP(E35,VIP!$A$2:$O8498,8,FALSE)</f>
        <v>N/A</v>
      </c>
      <c r="J35" s="96" t="str">
        <f>VLOOKUP(E35,VIP!$A$2:$O8448,8,FALSE)</f>
        <v>N/A</v>
      </c>
      <c r="K35" s="96" t="str">
        <f>VLOOKUP(E35,VIP!$A$2:$O12022,6,0)</f>
        <v>N/A</v>
      </c>
      <c r="L35" s="98" t="s">
        <v>2430</v>
      </c>
      <c r="M35" s="99" t="s">
        <v>2469</v>
      </c>
      <c r="N35" s="99" t="s">
        <v>2476</v>
      </c>
      <c r="O35" s="96" t="s">
        <v>2490</v>
      </c>
      <c r="P35" s="101"/>
      <c r="Q35" s="100" t="s">
        <v>2430</v>
      </c>
    </row>
    <row r="36" spans="1:17" ht="18" x14ac:dyDescent="0.25">
      <c r="A36" s="96" t="str">
        <f>VLOOKUP(E36,'LISTADO ATM'!$A$2:$C$900,3,0)</f>
        <v>DISTRITO NACIONAL</v>
      </c>
      <c r="B36" s="113">
        <v>335812072</v>
      </c>
      <c r="C36" s="97">
        <v>44259.723807870374</v>
      </c>
      <c r="D36" s="96" t="s">
        <v>2189</v>
      </c>
      <c r="E36" s="106">
        <v>946</v>
      </c>
      <c r="F36" s="96" t="str">
        <f>VLOOKUP(E36,VIP!$A$2:$O11611,2,0)</f>
        <v>DRBR24R</v>
      </c>
      <c r="G36" s="96" t="str">
        <f>VLOOKUP(E36,'LISTADO ATM'!$A$2:$B$899,2,0)</f>
        <v xml:space="preserve">ATM Oficina Núñez de Cáceres I </v>
      </c>
      <c r="H36" s="96" t="str">
        <f>VLOOKUP(E36,VIP!$A$2:$O16532,7,FALSE)</f>
        <v>Si</v>
      </c>
      <c r="I36" s="96" t="str">
        <f>VLOOKUP(E36,VIP!$A$2:$O8497,8,FALSE)</f>
        <v>Si</v>
      </c>
      <c r="J36" s="96" t="str">
        <f>VLOOKUP(E36,VIP!$A$2:$O8447,8,FALSE)</f>
        <v>Si</v>
      </c>
      <c r="K36" s="96" t="str">
        <f>VLOOKUP(E36,VIP!$A$2:$O12021,6,0)</f>
        <v>NO</v>
      </c>
      <c r="L36" s="98" t="s">
        <v>2228</v>
      </c>
      <c r="M36" s="99" t="s">
        <v>2469</v>
      </c>
      <c r="N36" s="99" t="s">
        <v>2476</v>
      </c>
      <c r="O36" s="96" t="s">
        <v>2478</v>
      </c>
      <c r="P36" s="101"/>
      <c r="Q36" s="100" t="s">
        <v>2228</v>
      </c>
    </row>
    <row r="37" spans="1:17" ht="18" x14ac:dyDescent="0.25">
      <c r="A37" s="96" t="str">
        <f>VLOOKUP(E37,'LISTADO ATM'!$A$2:$C$900,3,0)</f>
        <v>DISTRITO NACIONAL</v>
      </c>
      <c r="B37" s="113">
        <v>335812076</v>
      </c>
      <c r="C37" s="97">
        <v>44259.72457175926</v>
      </c>
      <c r="D37" s="96" t="s">
        <v>2189</v>
      </c>
      <c r="E37" s="106">
        <v>415</v>
      </c>
      <c r="F37" s="96" t="str">
        <f>VLOOKUP(E37,VIP!$A$2:$O11610,2,0)</f>
        <v>DRBR415</v>
      </c>
      <c r="G37" s="96" t="str">
        <f>VLOOKUP(E37,'LISTADO ATM'!$A$2:$B$899,2,0)</f>
        <v xml:space="preserve">ATM Autobanco San Martín I </v>
      </c>
      <c r="H37" s="96" t="str">
        <f>VLOOKUP(E37,VIP!$A$2:$O16531,7,FALSE)</f>
        <v>Si</v>
      </c>
      <c r="I37" s="96" t="str">
        <f>VLOOKUP(E37,VIP!$A$2:$O8496,8,FALSE)</f>
        <v>Si</v>
      </c>
      <c r="J37" s="96" t="str">
        <f>VLOOKUP(E37,VIP!$A$2:$O8446,8,FALSE)</f>
        <v>Si</v>
      </c>
      <c r="K37" s="96" t="str">
        <f>VLOOKUP(E37,VIP!$A$2:$O12020,6,0)</f>
        <v>NO</v>
      </c>
      <c r="L37" s="98" t="s">
        <v>2228</v>
      </c>
      <c r="M37" s="99" t="s">
        <v>2469</v>
      </c>
      <c r="N37" s="99" t="s">
        <v>2476</v>
      </c>
      <c r="O37" s="96" t="s">
        <v>2478</v>
      </c>
      <c r="P37" s="101"/>
      <c r="Q37" s="100" t="s">
        <v>2228</v>
      </c>
    </row>
    <row r="38" spans="1:17" ht="18" x14ac:dyDescent="0.25">
      <c r="A38" s="96" t="str">
        <f>VLOOKUP(E38,'LISTADO ATM'!$A$2:$C$900,3,0)</f>
        <v>NORTE</v>
      </c>
      <c r="B38" s="113">
        <v>335812080</v>
      </c>
      <c r="C38" s="97">
        <v>44259.727662037039</v>
      </c>
      <c r="D38" s="96" t="s">
        <v>2190</v>
      </c>
      <c r="E38" s="106">
        <v>413</v>
      </c>
      <c r="F38" s="96" t="str">
        <f>VLOOKUP(E38,VIP!$A$2:$O11609,2,0)</f>
        <v>DRBR413</v>
      </c>
      <c r="G38" s="96" t="str">
        <f>VLOOKUP(E38,'LISTADO ATM'!$A$2:$B$899,2,0)</f>
        <v xml:space="preserve">ATM UNP Las Galeras Samaná </v>
      </c>
      <c r="H38" s="96" t="str">
        <f>VLOOKUP(E38,VIP!$A$2:$O16530,7,FALSE)</f>
        <v>Si</v>
      </c>
      <c r="I38" s="96" t="str">
        <f>VLOOKUP(E38,VIP!$A$2:$O8495,8,FALSE)</f>
        <v>Si</v>
      </c>
      <c r="J38" s="96" t="str">
        <f>VLOOKUP(E38,VIP!$A$2:$O8445,8,FALSE)</f>
        <v>Si</v>
      </c>
      <c r="K38" s="96" t="str">
        <f>VLOOKUP(E38,VIP!$A$2:$O12019,6,0)</f>
        <v>NO</v>
      </c>
      <c r="L38" s="98" t="s">
        <v>2254</v>
      </c>
      <c r="M38" s="101" t="s">
        <v>2523</v>
      </c>
      <c r="N38" s="99" t="s">
        <v>2476</v>
      </c>
      <c r="O38" s="96" t="s">
        <v>2504</v>
      </c>
      <c r="P38" s="101"/>
      <c r="Q38" s="167">
        <v>44319.4375</v>
      </c>
    </row>
    <row r="39" spans="1:17" ht="18" x14ac:dyDescent="0.25">
      <c r="A39" s="96" t="str">
        <f>VLOOKUP(E39,'LISTADO ATM'!$A$2:$C$900,3,0)</f>
        <v>DISTRITO NACIONAL</v>
      </c>
      <c r="B39" s="113">
        <v>335812083</v>
      </c>
      <c r="C39" s="97">
        <v>44259.730046296296</v>
      </c>
      <c r="D39" s="96" t="s">
        <v>2472</v>
      </c>
      <c r="E39" s="106">
        <v>406</v>
      </c>
      <c r="F39" s="96" t="str">
        <f>VLOOKUP(E39,VIP!$A$2:$O11608,2,0)</f>
        <v>DRBR406</v>
      </c>
      <c r="G39" s="96" t="str">
        <f>VLOOKUP(E39,'LISTADO ATM'!$A$2:$B$899,2,0)</f>
        <v xml:space="preserve">ATM UNP Plaza Lama Máximo Gómez </v>
      </c>
      <c r="H39" s="96" t="str">
        <f>VLOOKUP(E39,VIP!$A$2:$O16529,7,FALSE)</f>
        <v>Si</v>
      </c>
      <c r="I39" s="96" t="str">
        <f>VLOOKUP(E39,VIP!$A$2:$O8494,8,FALSE)</f>
        <v>Si</v>
      </c>
      <c r="J39" s="96" t="str">
        <f>VLOOKUP(E39,VIP!$A$2:$O8444,8,FALSE)</f>
        <v>Si</v>
      </c>
      <c r="K39" s="96" t="str">
        <f>VLOOKUP(E39,VIP!$A$2:$O12018,6,0)</f>
        <v>SI</v>
      </c>
      <c r="L39" s="98" t="s">
        <v>2462</v>
      </c>
      <c r="M39" s="99" t="s">
        <v>2469</v>
      </c>
      <c r="N39" s="99" t="s">
        <v>2476</v>
      </c>
      <c r="O39" s="96" t="s">
        <v>2477</v>
      </c>
      <c r="P39" s="101"/>
      <c r="Q39" s="100" t="s">
        <v>2462</v>
      </c>
    </row>
    <row r="40" spans="1:17" ht="18" x14ac:dyDescent="0.25">
      <c r="A40" s="96" t="str">
        <f>VLOOKUP(E40,'LISTADO ATM'!$A$2:$C$900,3,0)</f>
        <v>NORTE</v>
      </c>
      <c r="B40" s="113">
        <v>335812084</v>
      </c>
      <c r="C40" s="97">
        <v>44259.73159722222</v>
      </c>
      <c r="D40" s="96" t="s">
        <v>2190</v>
      </c>
      <c r="E40" s="106">
        <v>664</v>
      </c>
      <c r="F40" s="96" t="str">
        <f>VLOOKUP(E40,VIP!$A$2:$O11607,2,0)</f>
        <v>DRBR664</v>
      </c>
      <c r="G40" s="96" t="str">
        <f>VLOOKUP(E40,'LISTADO ATM'!$A$2:$B$899,2,0)</f>
        <v>ATM S/M Asfer (Constanza)</v>
      </c>
      <c r="H40" s="96" t="str">
        <f>VLOOKUP(E40,VIP!$A$2:$O16528,7,FALSE)</f>
        <v>N/A</v>
      </c>
      <c r="I40" s="96" t="str">
        <f>VLOOKUP(E40,VIP!$A$2:$O8493,8,FALSE)</f>
        <v>N/A</v>
      </c>
      <c r="J40" s="96" t="str">
        <f>VLOOKUP(E40,VIP!$A$2:$O8443,8,FALSE)</f>
        <v>N/A</v>
      </c>
      <c r="K40" s="96" t="str">
        <f>VLOOKUP(E40,VIP!$A$2:$O12017,6,0)</f>
        <v>N/A</v>
      </c>
      <c r="L40" s="98" t="s">
        <v>2254</v>
      </c>
      <c r="M40" s="101" t="s">
        <v>2523</v>
      </c>
      <c r="N40" s="99" t="s">
        <v>2476</v>
      </c>
      <c r="O40" s="96" t="s">
        <v>2504</v>
      </c>
      <c r="P40" s="101"/>
      <c r="Q40" s="167">
        <v>44319.4375</v>
      </c>
    </row>
    <row r="41" spans="1:17" ht="18" x14ac:dyDescent="0.25">
      <c r="A41" s="96" t="str">
        <f>VLOOKUP(E41,'LISTADO ATM'!$A$2:$C$900,3,0)</f>
        <v>ESTE</v>
      </c>
      <c r="B41" s="113">
        <v>335812105</v>
      </c>
      <c r="C41" s="97">
        <v>44259.747546296298</v>
      </c>
      <c r="D41" s="96" t="s">
        <v>2189</v>
      </c>
      <c r="E41" s="106">
        <v>680</v>
      </c>
      <c r="F41" s="96" t="str">
        <f>VLOOKUP(E41,VIP!$A$2:$O11606,2,0)</f>
        <v>DRBR680</v>
      </c>
      <c r="G41" s="96" t="str">
        <f>VLOOKUP(E41,'LISTADO ATM'!$A$2:$B$899,2,0)</f>
        <v>ATM Hotel Royalton</v>
      </c>
      <c r="H41" s="96" t="str">
        <f>VLOOKUP(E41,VIP!$A$2:$O16527,7,FALSE)</f>
        <v>NO</v>
      </c>
      <c r="I41" s="96" t="str">
        <f>VLOOKUP(E41,VIP!$A$2:$O8492,8,FALSE)</f>
        <v>NO</v>
      </c>
      <c r="J41" s="96" t="str">
        <f>VLOOKUP(E41,VIP!$A$2:$O8442,8,FALSE)</f>
        <v>NO</v>
      </c>
      <c r="K41" s="96" t="str">
        <f>VLOOKUP(E41,VIP!$A$2:$O12016,6,0)</f>
        <v>NO</v>
      </c>
      <c r="L41" s="98" t="s">
        <v>2254</v>
      </c>
      <c r="M41" s="101" t="s">
        <v>2523</v>
      </c>
      <c r="N41" s="99" t="s">
        <v>2476</v>
      </c>
      <c r="O41" s="96" t="s">
        <v>2478</v>
      </c>
      <c r="P41" s="101"/>
      <c r="Q41" s="167">
        <v>44319.4375</v>
      </c>
    </row>
    <row r="42" spans="1:17" ht="18" x14ac:dyDescent="0.25">
      <c r="A42" s="96" t="str">
        <f>VLOOKUP(E42,'LISTADO ATM'!$A$2:$C$900,3,0)</f>
        <v>DISTRITO NACIONAL</v>
      </c>
      <c r="B42" s="113">
        <v>335812108</v>
      </c>
      <c r="C42" s="97">
        <v>44259.749513888892</v>
      </c>
      <c r="D42" s="96" t="s">
        <v>2472</v>
      </c>
      <c r="E42" s="106">
        <v>801</v>
      </c>
      <c r="F42" s="96" t="str">
        <f>VLOOKUP(E42,VIP!$A$2:$O11605,2,0)</f>
        <v>DRBR801</v>
      </c>
      <c r="G42" s="96" t="str">
        <f>VLOOKUP(E42,'LISTADO ATM'!$A$2:$B$899,2,0)</f>
        <v xml:space="preserve">ATM Galería 360 Food Court </v>
      </c>
      <c r="H42" s="96" t="str">
        <f>VLOOKUP(E42,VIP!$A$2:$O16526,7,FALSE)</f>
        <v>Si</v>
      </c>
      <c r="I42" s="96" t="str">
        <f>VLOOKUP(E42,VIP!$A$2:$O8491,8,FALSE)</f>
        <v>Si</v>
      </c>
      <c r="J42" s="96" t="str">
        <f>VLOOKUP(E42,VIP!$A$2:$O8441,8,FALSE)</f>
        <v>Si</v>
      </c>
      <c r="K42" s="96" t="str">
        <f>VLOOKUP(E42,VIP!$A$2:$O12015,6,0)</f>
        <v>SI</v>
      </c>
      <c r="L42" s="98" t="s">
        <v>2462</v>
      </c>
      <c r="M42" s="99" t="s">
        <v>2469</v>
      </c>
      <c r="N42" s="99" t="s">
        <v>2476</v>
      </c>
      <c r="O42" s="96" t="s">
        <v>2477</v>
      </c>
      <c r="P42" s="101"/>
      <c r="Q42" s="100" t="s">
        <v>2462</v>
      </c>
    </row>
    <row r="43" spans="1:17" ht="18" x14ac:dyDescent="0.25">
      <c r="A43" s="96" t="str">
        <f>VLOOKUP(E43,'LISTADO ATM'!$A$2:$C$900,3,0)</f>
        <v>NORTE</v>
      </c>
      <c r="B43" s="113">
        <v>335812110</v>
      </c>
      <c r="C43" s="97">
        <v>44259.751585648148</v>
      </c>
      <c r="D43" s="96" t="s">
        <v>2487</v>
      </c>
      <c r="E43" s="106">
        <v>687</v>
      </c>
      <c r="F43" s="96" t="str">
        <f>VLOOKUP(E43,VIP!$A$2:$O11604,2,0)</f>
        <v>DRBR687</v>
      </c>
      <c r="G43" s="96" t="str">
        <f>VLOOKUP(E43,'LISTADO ATM'!$A$2:$B$899,2,0)</f>
        <v>ATM Oficina Monterrico II</v>
      </c>
      <c r="H43" s="96" t="str">
        <f>VLOOKUP(E43,VIP!$A$2:$O16525,7,FALSE)</f>
        <v>NO</v>
      </c>
      <c r="I43" s="96" t="str">
        <f>VLOOKUP(E43,VIP!$A$2:$O8490,8,FALSE)</f>
        <v>NO</v>
      </c>
      <c r="J43" s="96" t="str">
        <f>VLOOKUP(E43,VIP!$A$2:$O8440,8,FALSE)</f>
        <v>NO</v>
      </c>
      <c r="K43" s="96" t="str">
        <f>VLOOKUP(E43,VIP!$A$2:$O12014,6,0)</f>
        <v>SI</v>
      </c>
      <c r="L43" s="98" t="s">
        <v>2430</v>
      </c>
      <c r="M43" s="99" t="s">
        <v>2469</v>
      </c>
      <c r="N43" s="99" t="s">
        <v>2476</v>
      </c>
      <c r="O43" s="96" t="s">
        <v>2490</v>
      </c>
      <c r="P43" s="101"/>
      <c r="Q43" s="100" t="s">
        <v>2430</v>
      </c>
    </row>
    <row r="44" spans="1:17" ht="18" x14ac:dyDescent="0.25">
      <c r="A44" s="96" t="str">
        <f>VLOOKUP(E44,'LISTADO ATM'!$A$2:$C$900,3,0)</f>
        <v>NORTE</v>
      </c>
      <c r="B44" s="113">
        <v>335812112</v>
      </c>
      <c r="C44" s="97">
        <v>44259.75372685185</v>
      </c>
      <c r="D44" s="96" t="s">
        <v>2487</v>
      </c>
      <c r="E44" s="106">
        <v>304</v>
      </c>
      <c r="F44" s="96" t="str">
        <f>VLOOKUP(E44,VIP!$A$2:$O11603,2,0)</f>
        <v>DRBR304</v>
      </c>
      <c r="G44" s="96" t="str">
        <f>VLOOKUP(E44,'LISTADO ATM'!$A$2:$B$899,2,0)</f>
        <v xml:space="preserve">ATM Multicentro La Sirena Estrella Sadhala </v>
      </c>
      <c r="H44" s="96" t="str">
        <f>VLOOKUP(E44,VIP!$A$2:$O16524,7,FALSE)</f>
        <v>Si</v>
      </c>
      <c r="I44" s="96" t="str">
        <f>VLOOKUP(E44,VIP!$A$2:$O8489,8,FALSE)</f>
        <v>Si</v>
      </c>
      <c r="J44" s="96" t="str">
        <f>VLOOKUP(E44,VIP!$A$2:$O8439,8,FALSE)</f>
        <v>Si</v>
      </c>
      <c r="K44" s="96" t="str">
        <f>VLOOKUP(E44,VIP!$A$2:$O12013,6,0)</f>
        <v>NO</v>
      </c>
      <c r="L44" s="98" t="s">
        <v>2430</v>
      </c>
      <c r="M44" s="99" t="s">
        <v>2469</v>
      </c>
      <c r="N44" s="99" t="s">
        <v>2476</v>
      </c>
      <c r="O44" s="96" t="s">
        <v>2490</v>
      </c>
      <c r="P44" s="101"/>
      <c r="Q44" s="100" t="s">
        <v>2430</v>
      </c>
    </row>
    <row r="45" spans="1:17" ht="18" x14ac:dyDescent="0.25">
      <c r="A45" s="96" t="str">
        <f>VLOOKUP(E45,'LISTADO ATM'!$A$2:$C$900,3,0)</f>
        <v>DISTRITO NACIONAL</v>
      </c>
      <c r="B45" s="113">
        <v>335812120</v>
      </c>
      <c r="C45" s="97">
        <v>44259.773020833331</v>
      </c>
      <c r="D45" s="96" t="s">
        <v>2472</v>
      </c>
      <c r="E45" s="106">
        <v>325</v>
      </c>
      <c r="F45" s="96" t="str">
        <f>VLOOKUP(E45,VIP!$A$2:$O11602,2,0)</f>
        <v>DRBR325</v>
      </c>
      <c r="G45" s="96" t="str">
        <f>VLOOKUP(E45,'LISTADO ATM'!$A$2:$B$899,2,0)</f>
        <v>ATM Casa Edwin</v>
      </c>
      <c r="H45" s="96" t="str">
        <f>VLOOKUP(E45,VIP!$A$2:$O16523,7,FALSE)</f>
        <v>Si</v>
      </c>
      <c r="I45" s="96" t="str">
        <f>VLOOKUP(E45,VIP!$A$2:$O8488,8,FALSE)</f>
        <v>Si</v>
      </c>
      <c r="J45" s="96" t="str">
        <f>VLOOKUP(E45,VIP!$A$2:$O8438,8,FALSE)</f>
        <v>Si</v>
      </c>
      <c r="K45" s="96" t="str">
        <f>VLOOKUP(E45,VIP!$A$2:$O12012,6,0)</f>
        <v>NO</v>
      </c>
      <c r="L45" s="98" t="s">
        <v>2430</v>
      </c>
      <c r="M45" s="99" t="s">
        <v>2469</v>
      </c>
      <c r="N45" s="99" t="s">
        <v>2476</v>
      </c>
      <c r="O45" s="96" t="s">
        <v>2477</v>
      </c>
      <c r="P45" s="101"/>
      <c r="Q45" s="100" t="s">
        <v>2430</v>
      </c>
    </row>
    <row r="46" spans="1:17" ht="18" x14ac:dyDescent="0.25">
      <c r="A46" s="96" t="str">
        <f>VLOOKUP(E46,'LISTADO ATM'!$A$2:$C$900,3,0)</f>
        <v>DISTRITO NACIONAL</v>
      </c>
      <c r="B46" s="113">
        <v>335812124</v>
      </c>
      <c r="C46" s="97">
        <v>44259.774317129632</v>
      </c>
      <c r="D46" s="96" t="s">
        <v>2189</v>
      </c>
      <c r="E46" s="106">
        <v>744</v>
      </c>
      <c r="F46" s="96" t="str">
        <f>VLOOKUP(E46,VIP!$A$2:$O11601,2,0)</f>
        <v>DRBR289</v>
      </c>
      <c r="G46" s="96" t="str">
        <f>VLOOKUP(E46,'LISTADO ATM'!$A$2:$B$899,2,0)</f>
        <v xml:space="preserve">ATM Multicentro La Sirena Venezuela </v>
      </c>
      <c r="H46" s="96" t="str">
        <f>VLOOKUP(E46,VIP!$A$2:$O16522,7,FALSE)</f>
        <v>Si</v>
      </c>
      <c r="I46" s="96" t="str">
        <f>VLOOKUP(E46,VIP!$A$2:$O8487,8,FALSE)</f>
        <v>Si</v>
      </c>
      <c r="J46" s="96" t="str">
        <f>VLOOKUP(E46,VIP!$A$2:$O8437,8,FALSE)</f>
        <v>Si</v>
      </c>
      <c r="K46" s="96" t="str">
        <f>VLOOKUP(E46,VIP!$A$2:$O12011,6,0)</f>
        <v>SI</v>
      </c>
      <c r="L46" s="98" t="s">
        <v>2254</v>
      </c>
      <c r="M46" s="99" t="s">
        <v>2469</v>
      </c>
      <c r="N46" s="99" t="s">
        <v>2476</v>
      </c>
      <c r="O46" s="96" t="s">
        <v>2478</v>
      </c>
      <c r="P46" s="99" t="s">
        <v>2509</v>
      </c>
      <c r="Q46" s="100" t="s">
        <v>2254</v>
      </c>
    </row>
    <row r="47" spans="1:17" ht="18" x14ac:dyDescent="0.25">
      <c r="A47" s="96" t="str">
        <f>VLOOKUP(E47,'LISTADO ATM'!$A$2:$C$900,3,0)</f>
        <v>DISTRITO NACIONAL</v>
      </c>
      <c r="B47" s="113">
        <v>335812136</v>
      </c>
      <c r="C47" s="97">
        <v>44259.795011574075</v>
      </c>
      <c r="D47" s="96" t="s">
        <v>2189</v>
      </c>
      <c r="E47" s="106">
        <v>424</v>
      </c>
      <c r="F47" s="96" t="str">
        <f>VLOOKUP(E47,VIP!$A$2:$O11608,2,0)</f>
        <v>DRBR424</v>
      </c>
      <c r="G47" s="96" t="str">
        <f>VLOOKUP(E47,'LISTADO ATM'!$A$2:$B$899,2,0)</f>
        <v xml:space="preserve">ATM UNP Jumbo Luperón I </v>
      </c>
      <c r="H47" s="96" t="str">
        <f>VLOOKUP(E47,VIP!$A$2:$O16529,7,FALSE)</f>
        <v>Si</v>
      </c>
      <c r="I47" s="96" t="str">
        <f>VLOOKUP(E47,VIP!$A$2:$O8494,8,FALSE)</f>
        <v>Si</v>
      </c>
      <c r="J47" s="96" t="str">
        <f>VLOOKUP(E47,VIP!$A$2:$O8444,8,FALSE)</f>
        <v>Si</v>
      </c>
      <c r="K47" s="96" t="str">
        <f>VLOOKUP(E47,VIP!$A$2:$O12018,6,0)</f>
        <v>NO</v>
      </c>
      <c r="L47" s="98" t="s">
        <v>2228</v>
      </c>
      <c r="M47" s="99" t="s">
        <v>2469</v>
      </c>
      <c r="N47" s="99" t="s">
        <v>2476</v>
      </c>
      <c r="O47" s="96" t="s">
        <v>2478</v>
      </c>
      <c r="P47" s="101"/>
      <c r="Q47" s="100" t="s">
        <v>2228</v>
      </c>
    </row>
    <row r="48" spans="1:17" ht="18" x14ac:dyDescent="0.25">
      <c r="A48" s="96" t="str">
        <f>VLOOKUP(E48,'LISTADO ATM'!$A$2:$C$900,3,0)</f>
        <v>NORTE</v>
      </c>
      <c r="B48" s="113">
        <v>335812137</v>
      </c>
      <c r="C48" s="97">
        <v>44259.797060185185</v>
      </c>
      <c r="D48" s="96" t="s">
        <v>2190</v>
      </c>
      <c r="E48" s="106">
        <v>431</v>
      </c>
      <c r="F48" s="96" t="str">
        <f>VLOOKUP(E48,VIP!$A$2:$O11607,2,0)</f>
        <v>DRBR583</v>
      </c>
      <c r="G48" s="96" t="str">
        <f>VLOOKUP(E48,'LISTADO ATM'!$A$2:$B$899,2,0)</f>
        <v xml:space="preserve">ATM Autoservicio Sol (Santiago) </v>
      </c>
      <c r="H48" s="96" t="str">
        <f>VLOOKUP(E48,VIP!$A$2:$O16528,7,FALSE)</f>
        <v>Si</v>
      </c>
      <c r="I48" s="96" t="str">
        <f>VLOOKUP(E48,VIP!$A$2:$O8493,8,FALSE)</f>
        <v>Si</v>
      </c>
      <c r="J48" s="96" t="str">
        <f>VLOOKUP(E48,VIP!$A$2:$O8443,8,FALSE)</f>
        <v>Si</v>
      </c>
      <c r="K48" s="96" t="str">
        <f>VLOOKUP(E48,VIP!$A$2:$O12017,6,0)</f>
        <v>SI</v>
      </c>
      <c r="L48" s="98" t="s">
        <v>2496</v>
      </c>
      <c r="M48" s="101" t="s">
        <v>2523</v>
      </c>
      <c r="N48" s="99" t="s">
        <v>2476</v>
      </c>
      <c r="O48" s="96" t="s">
        <v>2504</v>
      </c>
      <c r="P48" s="101"/>
      <c r="Q48" s="167">
        <v>44319.4375</v>
      </c>
    </row>
    <row r="49" spans="1:17" ht="18" x14ac:dyDescent="0.25">
      <c r="A49" s="96" t="str">
        <f>VLOOKUP(E49,'LISTADO ATM'!$A$2:$C$900,3,0)</f>
        <v>SUR</v>
      </c>
      <c r="B49" s="113">
        <v>335812138</v>
      </c>
      <c r="C49" s="97">
        <v>44259.798854166664</v>
      </c>
      <c r="D49" s="96" t="s">
        <v>2189</v>
      </c>
      <c r="E49" s="106">
        <v>765</v>
      </c>
      <c r="F49" s="96" t="str">
        <f>VLOOKUP(E49,VIP!$A$2:$O11606,2,0)</f>
        <v>DRBR191</v>
      </c>
      <c r="G49" s="96" t="str">
        <f>VLOOKUP(E49,'LISTADO ATM'!$A$2:$B$899,2,0)</f>
        <v xml:space="preserve">ATM Oficina Azua I </v>
      </c>
      <c r="H49" s="96" t="str">
        <f>VLOOKUP(E49,VIP!$A$2:$O16527,7,FALSE)</f>
        <v>Si</v>
      </c>
      <c r="I49" s="96" t="str">
        <f>VLOOKUP(E49,VIP!$A$2:$O8492,8,FALSE)</f>
        <v>Si</v>
      </c>
      <c r="J49" s="96" t="str">
        <f>VLOOKUP(E49,VIP!$A$2:$O8442,8,FALSE)</f>
        <v>Si</v>
      </c>
      <c r="K49" s="96" t="str">
        <f>VLOOKUP(E49,VIP!$A$2:$O12016,6,0)</f>
        <v>NO</v>
      </c>
      <c r="L49" s="98" t="s">
        <v>2228</v>
      </c>
      <c r="M49" s="101" t="s">
        <v>2523</v>
      </c>
      <c r="N49" s="99" t="s">
        <v>2476</v>
      </c>
      <c r="O49" s="96" t="s">
        <v>2478</v>
      </c>
      <c r="P49" s="101"/>
      <c r="Q49" s="167">
        <v>44319.4375</v>
      </c>
    </row>
    <row r="50" spans="1:17" ht="18" x14ac:dyDescent="0.25">
      <c r="A50" s="96" t="str">
        <f>VLOOKUP(E50,'LISTADO ATM'!$A$2:$C$900,3,0)</f>
        <v>ESTE</v>
      </c>
      <c r="B50" s="113">
        <v>335812139</v>
      </c>
      <c r="C50" s="97">
        <v>44259.801307870373</v>
      </c>
      <c r="D50" s="96" t="s">
        <v>2472</v>
      </c>
      <c r="E50" s="106">
        <v>429</v>
      </c>
      <c r="F50" s="96" t="str">
        <f>VLOOKUP(E50,VIP!$A$2:$O11605,2,0)</f>
        <v>DRBR429</v>
      </c>
      <c r="G50" s="96" t="str">
        <f>VLOOKUP(E50,'LISTADO ATM'!$A$2:$B$899,2,0)</f>
        <v xml:space="preserve">ATM Oficina Jumbo La Romana </v>
      </c>
      <c r="H50" s="96" t="str">
        <f>VLOOKUP(E50,VIP!$A$2:$O16526,7,FALSE)</f>
        <v>Si</v>
      </c>
      <c r="I50" s="96" t="str">
        <f>VLOOKUP(E50,VIP!$A$2:$O8491,8,FALSE)</f>
        <v>Si</v>
      </c>
      <c r="J50" s="96" t="str">
        <f>VLOOKUP(E50,VIP!$A$2:$O8441,8,FALSE)</f>
        <v>Si</v>
      </c>
      <c r="K50" s="96" t="str">
        <f>VLOOKUP(E50,VIP!$A$2:$O12015,6,0)</f>
        <v>NO</v>
      </c>
      <c r="L50" s="98" t="s">
        <v>2510</v>
      </c>
      <c r="M50" s="99" t="s">
        <v>2469</v>
      </c>
      <c r="N50" s="99" t="s">
        <v>2476</v>
      </c>
      <c r="O50" s="96" t="s">
        <v>2477</v>
      </c>
      <c r="P50" s="101"/>
      <c r="Q50" s="100" t="s">
        <v>2510</v>
      </c>
    </row>
    <row r="51" spans="1:17" ht="18" x14ac:dyDescent="0.25">
      <c r="A51" s="96" t="str">
        <f>VLOOKUP(E51,'LISTADO ATM'!$A$2:$C$900,3,0)</f>
        <v>NORTE</v>
      </c>
      <c r="B51" s="113">
        <v>335812140</v>
      </c>
      <c r="C51" s="97">
        <v>44259.80369212963</v>
      </c>
      <c r="D51" s="96" t="s">
        <v>2487</v>
      </c>
      <c r="E51" s="106">
        <v>3</v>
      </c>
      <c r="F51" s="96" t="str">
        <f>VLOOKUP(E51,VIP!$A$2:$O11604,2,0)</f>
        <v>DRBR003</v>
      </c>
      <c r="G51" s="96" t="str">
        <f>VLOOKUP(E51,'LISTADO ATM'!$A$2:$B$899,2,0)</f>
        <v>ATM Autoservicio La Vega Real</v>
      </c>
      <c r="H51" s="96" t="str">
        <f>VLOOKUP(E51,VIP!$A$2:$O16525,7,FALSE)</f>
        <v>Si</v>
      </c>
      <c r="I51" s="96" t="str">
        <f>VLOOKUP(E51,VIP!$A$2:$O8490,8,FALSE)</f>
        <v>Si</v>
      </c>
      <c r="J51" s="96" t="str">
        <f>VLOOKUP(E51,VIP!$A$2:$O8440,8,FALSE)</f>
        <v>Si</v>
      </c>
      <c r="K51" s="96" t="str">
        <f>VLOOKUP(E51,VIP!$A$2:$O12014,6,0)</f>
        <v>NO</v>
      </c>
      <c r="L51" s="98" t="s">
        <v>2510</v>
      </c>
      <c r="M51" s="99" t="s">
        <v>2469</v>
      </c>
      <c r="N51" s="99" t="s">
        <v>2476</v>
      </c>
      <c r="O51" s="96" t="s">
        <v>2490</v>
      </c>
      <c r="P51" s="101"/>
      <c r="Q51" s="100" t="s">
        <v>2510</v>
      </c>
    </row>
    <row r="52" spans="1:17" ht="18" x14ac:dyDescent="0.25">
      <c r="A52" s="96" t="str">
        <f>VLOOKUP(E52,'LISTADO ATM'!$A$2:$C$900,3,0)</f>
        <v>DISTRITO NACIONAL</v>
      </c>
      <c r="B52" s="113">
        <v>335812141</v>
      </c>
      <c r="C52" s="97">
        <v>44259.807638888888</v>
      </c>
      <c r="D52" s="96" t="s">
        <v>2472</v>
      </c>
      <c r="E52" s="106">
        <v>971</v>
      </c>
      <c r="F52" s="96" t="str">
        <f>VLOOKUP(E52,VIP!$A$2:$O11603,2,0)</f>
        <v>DRBR24U</v>
      </c>
      <c r="G52" s="96" t="str">
        <f>VLOOKUP(E52,'LISTADO ATM'!$A$2:$B$899,2,0)</f>
        <v xml:space="preserve">ATM Club Banreservas I </v>
      </c>
      <c r="H52" s="96" t="str">
        <f>VLOOKUP(E52,VIP!$A$2:$O16524,7,FALSE)</f>
        <v>Si</v>
      </c>
      <c r="I52" s="96" t="str">
        <f>VLOOKUP(E52,VIP!$A$2:$O8489,8,FALSE)</f>
        <v>Si</v>
      </c>
      <c r="J52" s="96" t="str">
        <f>VLOOKUP(E52,VIP!$A$2:$O8439,8,FALSE)</f>
        <v>Si</v>
      </c>
      <c r="K52" s="96" t="str">
        <f>VLOOKUP(E52,VIP!$A$2:$O12013,6,0)</f>
        <v>NO</v>
      </c>
      <c r="L52" s="98" t="s">
        <v>2462</v>
      </c>
      <c r="M52" s="99" t="s">
        <v>2469</v>
      </c>
      <c r="N52" s="99" t="s">
        <v>2476</v>
      </c>
      <c r="O52" s="96" t="s">
        <v>2477</v>
      </c>
      <c r="P52" s="101"/>
      <c r="Q52" s="100" t="s">
        <v>2462</v>
      </c>
    </row>
    <row r="53" spans="1:17" ht="18" x14ac:dyDescent="0.25">
      <c r="A53" s="96" t="str">
        <f>VLOOKUP(E53,'LISTADO ATM'!$A$2:$C$900,3,0)</f>
        <v>ESTE</v>
      </c>
      <c r="B53" s="113">
        <v>335812142</v>
      </c>
      <c r="C53" s="97">
        <v>44259.810659722221</v>
      </c>
      <c r="D53" s="96" t="s">
        <v>2472</v>
      </c>
      <c r="E53" s="106">
        <v>480</v>
      </c>
      <c r="F53" s="96" t="str">
        <f>VLOOKUP(E53,VIP!$A$2:$O11602,2,0)</f>
        <v>DRBR480</v>
      </c>
      <c r="G53" s="96" t="str">
        <f>VLOOKUP(E53,'LISTADO ATM'!$A$2:$B$899,2,0)</f>
        <v>ATM UNP Farmaconal Higuey</v>
      </c>
      <c r="H53" s="96" t="str">
        <f>VLOOKUP(E53,VIP!$A$2:$O16523,7,FALSE)</f>
        <v>N/A</v>
      </c>
      <c r="I53" s="96" t="str">
        <f>VLOOKUP(E53,VIP!$A$2:$O8488,8,FALSE)</f>
        <v>N/A</v>
      </c>
      <c r="J53" s="96" t="str">
        <f>VLOOKUP(E53,VIP!$A$2:$O8438,8,FALSE)</f>
        <v>N/A</v>
      </c>
      <c r="K53" s="96" t="str">
        <f>VLOOKUP(E53,VIP!$A$2:$O12012,6,0)</f>
        <v>N/A</v>
      </c>
      <c r="L53" s="98" t="s">
        <v>2462</v>
      </c>
      <c r="M53" s="99" t="s">
        <v>2469</v>
      </c>
      <c r="N53" s="99" t="s">
        <v>2476</v>
      </c>
      <c r="O53" s="96" t="s">
        <v>2477</v>
      </c>
      <c r="P53" s="101"/>
      <c r="Q53" s="100" t="s">
        <v>2462</v>
      </c>
    </row>
    <row r="54" spans="1:17" ht="18" x14ac:dyDescent="0.25">
      <c r="A54" s="96" t="str">
        <f>VLOOKUP(E54,'LISTADO ATM'!$A$2:$C$900,3,0)</f>
        <v>SUR</v>
      </c>
      <c r="B54" s="113">
        <v>335812145</v>
      </c>
      <c r="C54" s="97">
        <v>44259.817546296297</v>
      </c>
      <c r="D54" s="96" t="s">
        <v>2189</v>
      </c>
      <c r="E54" s="106">
        <v>817</v>
      </c>
      <c r="F54" s="96" t="str">
        <f>VLOOKUP(E54,VIP!$A$2:$O11601,2,0)</f>
        <v>DRBR817</v>
      </c>
      <c r="G54" s="96" t="str">
        <f>VLOOKUP(E54,'LISTADO ATM'!$A$2:$B$899,2,0)</f>
        <v xml:space="preserve">ATM Ayuntamiento Sabana Larga (San José de Ocoa) </v>
      </c>
      <c r="H54" s="96" t="str">
        <f>VLOOKUP(E54,VIP!$A$2:$O16522,7,FALSE)</f>
        <v>Si</v>
      </c>
      <c r="I54" s="96" t="str">
        <f>VLOOKUP(E54,VIP!$A$2:$O8487,8,FALSE)</f>
        <v>Si</v>
      </c>
      <c r="J54" s="96" t="str">
        <f>VLOOKUP(E54,VIP!$A$2:$O8437,8,FALSE)</f>
        <v>Si</v>
      </c>
      <c r="K54" s="96" t="str">
        <f>VLOOKUP(E54,VIP!$A$2:$O12011,6,0)</f>
        <v>NO</v>
      </c>
      <c r="L54" s="98" t="s">
        <v>2254</v>
      </c>
      <c r="M54" s="101" t="s">
        <v>2523</v>
      </c>
      <c r="N54" s="99" t="s">
        <v>2476</v>
      </c>
      <c r="O54" s="96" t="s">
        <v>2478</v>
      </c>
      <c r="P54" s="101"/>
      <c r="Q54" s="167">
        <v>44319.4375</v>
      </c>
    </row>
    <row r="55" spans="1:17" ht="18" x14ac:dyDescent="0.25">
      <c r="A55" s="96" t="str">
        <f>VLOOKUP(E55,'LISTADO ATM'!$A$2:$C$900,3,0)</f>
        <v>DISTRITO NACIONAL</v>
      </c>
      <c r="B55" s="113">
        <v>335812148</v>
      </c>
      <c r="C55" s="97">
        <v>44259.8203587963</v>
      </c>
      <c r="D55" s="96" t="s">
        <v>2189</v>
      </c>
      <c r="E55" s="106">
        <v>545</v>
      </c>
      <c r="F55" s="96" t="str">
        <f>VLOOKUP(E55,VIP!$A$2:$O11600,2,0)</f>
        <v>DRBR995</v>
      </c>
      <c r="G55" s="96" t="str">
        <f>VLOOKUP(E55,'LISTADO ATM'!$A$2:$B$899,2,0)</f>
        <v xml:space="preserve">ATM Oficina Isabel La Católica II  </v>
      </c>
      <c r="H55" s="96" t="str">
        <f>VLOOKUP(E55,VIP!$A$2:$O16521,7,FALSE)</f>
        <v>Si</v>
      </c>
      <c r="I55" s="96" t="str">
        <f>VLOOKUP(E55,VIP!$A$2:$O8486,8,FALSE)</f>
        <v>Si</v>
      </c>
      <c r="J55" s="96" t="str">
        <f>VLOOKUP(E55,VIP!$A$2:$O8436,8,FALSE)</f>
        <v>Si</v>
      </c>
      <c r="K55" s="96" t="str">
        <f>VLOOKUP(E55,VIP!$A$2:$O12010,6,0)</f>
        <v>NO</v>
      </c>
      <c r="L55" s="98" t="s">
        <v>2228</v>
      </c>
      <c r="M55" s="99" t="s">
        <v>2469</v>
      </c>
      <c r="N55" s="99" t="s">
        <v>2476</v>
      </c>
      <c r="O55" s="96" t="s">
        <v>2478</v>
      </c>
      <c r="P55" s="101"/>
      <c r="Q55" s="100" t="s">
        <v>2228</v>
      </c>
    </row>
    <row r="56" spans="1:17" ht="18" x14ac:dyDescent="0.25">
      <c r="A56" s="96" t="str">
        <f>VLOOKUP(E56,'LISTADO ATM'!$A$2:$C$900,3,0)</f>
        <v>DISTRITO NACIONAL</v>
      </c>
      <c r="B56" s="113">
        <v>335812149</v>
      </c>
      <c r="C56" s="97">
        <v>44259.822824074072</v>
      </c>
      <c r="D56" s="96" t="s">
        <v>2189</v>
      </c>
      <c r="E56" s="106">
        <v>113</v>
      </c>
      <c r="F56" s="96" t="str">
        <f>VLOOKUP(E56,VIP!$A$2:$O11599,2,0)</f>
        <v>DRBR113</v>
      </c>
      <c r="G56" s="96" t="str">
        <f>VLOOKUP(E56,'LISTADO ATM'!$A$2:$B$899,2,0)</f>
        <v xml:space="preserve">ATM Autoservicio Atalaya del Mar </v>
      </c>
      <c r="H56" s="96" t="str">
        <f>VLOOKUP(E56,VIP!$A$2:$O16520,7,FALSE)</f>
        <v>Si</v>
      </c>
      <c r="I56" s="96" t="str">
        <f>VLOOKUP(E56,VIP!$A$2:$O8485,8,FALSE)</f>
        <v>No</v>
      </c>
      <c r="J56" s="96" t="str">
        <f>VLOOKUP(E56,VIP!$A$2:$O8435,8,FALSE)</f>
        <v>No</v>
      </c>
      <c r="K56" s="96" t="str">
        <f>VLOOKUP(E56,VIP!$A$2:$O12009,6,0)</f>
        <v>NO</v>
      </c>
      <c r="L56" s="98" t="s">
        <v>2228</v>
      </c>
      <c r="M56" s="101" t="s">
        <v>2523</v>
      </c>
      <c r="N56" s="99" t="s">
        <v>2476</v>
      </c>
      <c r="O56" s="96" t="s">
        <v>2478</v>
      </c>
      <c r="P56" s="101"/>
      <c r="Q56" s="167">
        <v>44319.4375</v>
      </c>
    </row>
    <row r="57" spans="1:17" ht="18" x14ac:dyDescent="0.25">
      <c r="A57" s="96" t="str">
        <f>VLOOKUP(E57,'LISTADO ATM'!$A$2:$C$900,3,0)</f>
        <v>SUR</v>
      </c>
      <c r="B57" s="113">
        <v>335812150</v>
      </c>
      <c r="C57" s="97">
        <v>44259.823379629626</v>
      </c>
      <c r="D57" s="96" t="s">
        <v>2189</v>
      </c>
      <c r="E57" s="106">
        <v>885</v>
      </c>
      <c r="F57" s="96" t="str">
        <f>VLOOKUP(E57,VIP!$A$2:$O11598,2,0)</f>
        <v>DRBR885</v>
      </c>
      <c r="G57" s="96" t="str">
        <f>VLOOKUP(E57,'LISTADO ATM'!$A$2:$B$899,2,0)</f>
        <v xml:space="preserve">ATM UNP Rancho Arriba </v>
      </c>
      <c r="H57" s="96" t="str">
        <f>VLOOKUP(E57,VIP!$A$2:$O16519,7,FALSE)</f>
        <v>Si</v>
      </c>
      <c r="I57" s="96" t="str">
        <f>VLOOKUP(E57,VIP!$A$2:$O8484,8,FALSE)</f>
        <v>Si</v>
      </c>
      <c r="J57" s="96" t="str">
        <f>VLOOKUP(E57,VIP!$A$2:$O8434,8,FALSE)</f>
        <v>Si</v>
      </c>
      <c r="K57" s="96" t="str">
        <f>VLOOKUP(E57,VIP!$A$2:$O12008,6,0)</f>
        <v>NO</v>
      </c>
      <c r="L57" s="98" t="s">
        <v>2254</v>
      </c>
      <c r="M57" s="101" t="s">
        <v>2523</v>
      </c>
      <c r="N57" s="99" t="s">
        <v>2476</v>
      </c>
      <c r="O57" s="96" t="s">
        <v>2478</v>
      </c>
      <c r="P57" s="101"/>
      <c r="Q57" s="167">
        <v>44319.4375</v>
      </c>
    </row>
    <row r="58" spans="1:17" ht="18" x14ac:dyDescent="0.25">
      <c r="A58" s="96" t="str">
        <f>VLOOKUP(E58,'LISTADO ATM'!$A$2:$C$900,3,0)</f>
        <v>NORTE</v>
      </c>
      <c r="B58" s="113">
        <v>335812151</v>
      </c>
      <c r="C58" s="97">
        <v>44259.825324074074</v>
      </c>
      <c r="D58" s="96" t="s">
        <v>2189</v>
      </c>
      <c r="E58" s="106">
        <v>716</v>
      </c>
      <c r="F58" s="96" t="str">
        <f>VLOOKUP(E58,VIP!$A$2:$O11597,2,0)</f>
        <v>DRBR340</v>
      </c>
      <c r="G58" s="96" t="str">
        <f>VLOOKUP(E58,'LISTADO ATM'!$A$2:$B$899,2,0)</f>
        <v xml:space="preserve">ATM Oficina Zona Franca (Santiago) </v>
      </c>
      <c r="H58" s="96" t="str">
        <f>VLOOKUP(E58,VIP!$A$2:$O16518,7,FALSE)</f>
        <v>Si</v>
      </c>
      <c r="I58" s="96" t="str">
        <f>VLOOKUP(E58,VIP!$A$2:$O8483,8,FALSE)</f>
        <v>Si</v>
      </c>
      <c r="J58" s="96" t="str">
        <f>VLOOKUP(E58,VIP!$A$2:$O8433,8,FALSE)</f>
        <v>Si</v>
      </c>
      <c r="K58" s="96" t="str">
        <f>VLOOKUP(E58,VIP!$A$2:$O12007,6,0)</f>
        <v>SI</v>
      </c>
      <c r="L58" s="98" t="s">
        <v>2228</v>
      </c>
      <c r="M58" s="101" t="s">
        <v>2523</v>
      </c>
      <c r="N58" s="99" t="s">
        <v>2476</v>
      </c>
      <c r="O58" s="96" t="s">
        <v>2478</v>
      </c>
      <c r="P58" s="101"/>
      <c r="Q58" s="167">
        <v>44319.4375</v>
      </c>
    </row>
    <row r="59" spans="1:17" ht="18" x14ac:dyDescent="0.25">
      <c r="A59" s="96" t="str">
        <f>VLOOKUP(E59,'LISTADO ATM'!$A$2:$C$900,3,0)</f>
        <v>DISTRITO NACIONAL</v>
      </c>
      <c r="B59" s="113">
        <v>335812156</v>
      </c>
      <c r="C59" s="97">
        <v>44259.853171296294</v>
      </c>
      <c r="D59" s="96" t="s">
        <v>2189</v>
      </c>
      <c r="E59" s="106">
        <v>54</v>
      </c>
      <c r="F59" s="96" t="str">
        <f>VLOOKUP(E59,VIP!$A$2:$O11599,2,0)</f>
        <v>DRBR054</v>
      </c>
      <c r="G59" s="96" t="str">
        <f>VLOOKUP(E59,'LISTADO ATM'!$A$2:$B$899,2,0)</f>
        <v xml:space="preserve">ATM Autoservicio Galería 360 </v>
      </c>
      <c r="H59" s="96" t="str">
        <f>VLOOKUP(E59,VIP!$A$2:$O16520,7,FALSE)</f>
        <v>Si</v>
      </c>
      <c r="I59" s="96" t="str">
        <f>VLOOKUP(E59,VIP!$A$2:$O8485,8,FALSE)</f>
        <v>Si</v>
      </c>
      <c r="J59" s="96" t="str">
        <f>VLOOKUP(E59,VIP!$A$2:$O8435,8,FALSE)</f>
        <v>Si</v>
      </c>
      <c r="K59" s="96" t="str">
        <f>VLOOKUP(E59,VIP!$A$2:$O12009,6,0)</f>
        <v>NO</v>
      </c>
      <c r="L59" s="98" t="s">
        <v>2254</v>
      </c>
      <c r="M59" s="99" t="s">
        <v>2469</v>
      </c>
      <c r="N59" s="99" t="s">
        <v>2476</v>
      </c>
      <c r="O59" s="96" t="s">
        <v>2478</v>
      </c>
      <c r="P59" s="101"/>
      <c r="Q59" s="100" t="s">
        <v>2254</v>
      </c>
    </row>
    <row r="60" spans="1:17" ht="18" x14ac:dyDescent="0.25">
      <c r="A60" s="96" t="str">
        <f>VLOOKUP(E60,'LISTADO ATM'!$A$2:$C$900,3,0)</f>
        <v>SUR</v>
      </c>
      <c r="B60" s="113">
        <v>335812157</v>
      </c>
      <c r="C60" s="97">
        <v>44259.853912037041</v>
      </c>
      <c r="D60" s="96" t="s">
        <v>2189</v>
      </c>
      <c r="E60" s="106">
        <v>249</v>
      </c>
      <c r="F60" s="96" t="str">
        <f>VLOOKUP(E60,VIP!$A$2:$O11598,2,0)</f>
        <v>DRBR249</v>
      </c>
      <c r="G60" s="96" t="str">
        <f>VLOOKUP(E60,'LISTADO ATM'!$A$2:$B$899,2,0)</f>
        <v xml:space="preserve">ATM Banco Agrícola Neiba </v>
      </c>
      <c r="H60" s="96" t="str">
        <f>VLOOKUP(E60,VIP!$A$2:$O16519,7,FALSE)</f>
        <v>Si</v>
      </c>
      <c r="I60" s="96" t="str">
        <f>VLOOKUP(E60,VIP!$A$2:$O8484,8,FALSE)</f>
        <v>Si</v>
      </c>
      <c r="J60" s="96" t="str">
        <f>VLOOKUP(E60,VIP!$A$2:$O8434,8,FALSE)</f>
        <v>Si</v>
      </c>
      <c r="K60" s="96" t="str">
        <f>VLOOKUP(E60,VIP!$A$2:$O12008,6,0)</f>
        <v>NO</v>
      </c>
      <c r="L60" s="98" t="s">
        <v>2496</v>
      </c>
      <c r="M60" s="99" t="s">
        <v>2469</v>
      </c>
      <c r="N60" s="99" t="s">
        <v>2476</v>
      </c>
      <c r="O60" s="96" t="s">
        <v>2478</v>
      </c>
      <c r="P60" s="101"/>
      <c r="Q60" s="100" t="s">
        <v>2496</v>
      </c>
    </row>
    <row r="61" spans="1:17" ht="18" x14ac:dyDescent="0.25">
      <c r="A61" s="96" t="str">
        <f>VLOOKUP(E61,'LISTADO ATM'!$A$2:$C$900,3,0)</f>
        <v>DISTRITO NACIONAL</v>
      </c>
      <c r="B61" s="113">
        <v>335812163</v>
      </c>
      <c r="C61" s="97">
        <v>44259.874618055554</v>
      </c>
      <c r="D61" s="96" t="s">
        <v>2189</v>
      </c>
      <c r="E61" s="106">
        <v>314</v>
      </c>
      <c r="F61" s="96" t="str">
        <f>VLOOKUP(E61,VIP!$A$2:$O11605,2,0)</f>
        <v>DRBR314</v>
      </c>
      <c r="G61" s="96" t="str">
        <f>VLOOKUP(E61,'LISTADO ATM'!$A$2:$B$899,2,0)</f>
        <v xml:space="preserve">ATM UNP Cambita Garabito (San Cristóbal) </v>
      </c>
      <c r="H61" s="96" t="str">
        <f>VLOOKUP(E61,VIP!$A$2:$O16526,7,FALSE)</f>
        <v>Si</v>
      </c>
      <c r="I61" s="96" t="str">
        <f>VLOOKUP(E61,VIP!$A$2:$O8491,8,FALSE)</f>
        <v>Si</v>
      </c>
      <c r="J61" s="96" t="str">
        <f>VLOOKUP(E61,VIP!$A$2:$O8441,8,FALSE)</f>
        <v>Si</v>
      </c>
      <c r="K61" s="96" t="str">
        <f>VLOOKUP(E61,VIP!$A$2:$O12015,6,0)</f>
        <v>NO</v>
      </c>
      <c r="L61" s="98" t="s">
        <v>2496</v>
      </c>
      <c r="M61" s="101" t="s">
        <v>2523</v>
      </c>
      <c r="N61" s="99" t="s">
        <v>2476</v>
      </c>
      <c r="O61" s="96" t="s">
        <v>2478</v>
      </c>
      <c r="P61" s="101"/>
      <c r="Q61" s="167">
        <v>44319.4375</v>
      </c>
    </row>
    <row r="62" spans="1:17" ht="18" x14ac:dyDescent="0.25">
      <c r="A62" s="96" t="str">
        <f>VLOOKUP(E62,'LISTADO ATM'!$A$2:$C$900,3,0)</f>
        <v>ESTE</v>
      </c>
      <c r="B62" s="113">
        <v>335812164</v>
      </c>
      <c r="C62" s="97">
        <v>44259.877592592595</v>
      </c>
      <c r="D62" s="96" t="s">
        <v>2189</v>
      </c>
      <c r="E62" s="106">
        <v>293</v>
      </c>
      <c r="F62" s="96" t="str">
        <f>VLOOKUP(E62,VIP!$A$2:$O11604,2,0)</f>
        <v>DRBR293</v>
      </c>
      <c r="G62" s="96" t="str">
        <f>VLOOKUP(E62,'LISTADO ATM'!$A$2:$B$899,2,0)</f>
        <v xml:space="preserve">ATM S/M Nueva Visión (San Pedro) </v>
      </c>
      <c r="H62" s="96" t="str">
        <f>VLOOKUP(E62,VIP!$A$2:$O16525,7,FALSE)</f>
        <v>Si</v>
      </c>
      <c r="I62" s="96" t="str">
        <f>VLOOKUP(E62,VIP!$A$2:$O8490,8,FALSE)</f>
        <v>Si</v>
      </c>
      <c r="J62" s="96" t="str">
        <f>VLOOKUP(E62,VIP!$A$2:$O8440,8,FALSE)</f>
        <v>Si</v>
      </c>
      <c r="K62" s="96" t="str">
        <f>VLOOKUP(E62,VIP!$A$2:$O12014,6,0)</f>
        <v>NO</v>
      </c>
      <c r="L62" s="98" t="s">
        <v>2228</v>
      </c>
      <c r="M62" s="99" t="s">
        <v>2469</v>
      </c>
      <c r="N62" s="99" t="s">
        <v>2476</v>
      </c>
      <c r="O62" s="96" t="s">
        <v>2478</v>
      </c>
      <c r="P62" s="101"/>
      <c r="Q62" s="100" t="s">
        <v>2228</v>
      </c>
    </row>
    <row r="63" spans="1:17" ht="18" x14ac:dyDescent="0.25">
      <c r="A63" s="96" t="str">
        <f>VLOOKUP(E63,'LISTADO ATM'!$A$2:$C$900,3,0)</f>
        <v>SUR</v>
      </c>
      <c r="B63" s="113">
        <v>335812165</v>
      </c>
      <c r="C63" s="97">
        <v>44259.878564814811</v>
      </c>
      <c r="D63" s="96" t="s">
        <v>2189</v>
      </c>
      <c r="E63" s="106">
        <v>297</v>
      </c>
      <c r="F63" s="96" t="str">
        <f>VLOOKUP(E63,VIP!$A$2:$O11603,2,0)</f>
        <v>DRBR297</v>
      </c>
      <c r="G63" s="96" t="str">
        <f>VLOOKUP(E63,'LISTADO ATM'!$A$2:$B$899,2,0)</f>
        <v xml:space="preserve">ATM S/M Cadena Ocoa </v>
      </c>
      <c r="H63" s="96" t="str">
        <f>VLOOKUP(E63,VIP!$A$2:$O16524,7,FALSE)</f>
        <v>Si</v>
      </c>
      <c r="I63" s="96" t="str">
        <f>VLOOKUP(E63,VIP!$A$2:$O8489,8,FALSE)</f>
        <v>Si</v>
      </c>
      <c r="J63" s="96" t="str">
        <f>VLOOKUP(E63,VIP!$A$2:$O8439,8,FALSE)</f>
        <v>Si</v>
      </c>
      <c r="K63" s="96" t="str">
        <f>VLOOKUP(E63,VIP!$A$2:$O12013,6,0)</f>
        <v>NO</v>
      </c>
      <c r="L63" s="98" t="s">
        <v>2254</v>
      </c>
      <c r="M63" s="101" t="s">
        <v>2523</v>
      </c>
      <c r="N63" s="99" t="s">
        <v>2476</v>
      </c>
      <c r="O63" s="96" t="s">
        <v>2478</v>
      </c>
      <c r="P63" s="101"/>
      <c r="Q63" s="167">
        <v>44319.4375</v>
      </c>
    </row>
    <row r="64" spans="1:17" ht="18" x14ac:dyDescent="0.25">
      <c r="A64" s="96" t="str">
        <f>VLOOKUP(E64,'LISTADO ATM'!$A$2:$C$900,3,0)</f>
        <v>NORTE</v>
      </c>
      <c r="B64" s="113">
        <v>335812167</v>
      </c>
      <c r="C64" s="97">
        <v>44259.879664351851</v>
      </c>
      <c r="D64" s="96" t="s">
        <v>2487</v>
      </c>
      <c r="E64" s="106">
        <v>8</v>
      </c>
      <c r="F64" s="96" t="str">
        <f>VLOOKUP(E64,VIP!$A$2:$O11602,2,0)</f>
        <v>DRBR008</v>
      </c>
      <c r="G64" s="96" t="str">
        <f>VLOOKUP(E64,'LISTADO ATM'!$A$2:$B$899,2,0)</f>
        <v>ATM Autoservicio Yaque</v>
      </c>
      <c r="H64" s="96" t="str">
        <f>VLOOKUP(E64,VIP!$A$2:$O16523,7,FALSE)</f>
        <v>Si</v>
      </c>
      <c r="I64" s="96" t="str">
        <f>VLOOKUP(E64,VIP!$A$2:$O8488,8,FALSE)</f>
        <v>Si</v>
      </c>
      <c r="J64" s="96" t="str">
        <f>VLOOKUP(E64,VIP!$A$2:$O8438,8,FALSE)</f>
        <v>Si</v>
      </c>
      <c r="K64" s="96" t="str">
        <f>VLOOKUP(E64,VIP!$A$2:$O12012,6,0)</f>
        <v>NO</v>
      </c>
      <c r="L64" s="98" t="s">
        <v>2512</v>
      </c>
      <c r="M64" s="99" t="s">
        <v>2469</v>
      </c>
      <c r="N64" s="99" t="s">
        <v>2476</v>
      </c>
      <c r="O64" s="96" t="s">
        <v>2490</v>
      </c>
      <c r="P64" s="101"/>
      <c r="Q64" s="100" t="s">
        <v>2512</v>
      </c>
    </row>
    <row r="65" spans="1:17" ht="18" x14ac:dyDescent="0.25">
      <c r="A65" s="96" t="str">
        <f>VLOOKUP(E65,'LISTADO ATM'!$A$2:$C$900,3,0)</f>
        <v>NORTE</v>
      </c>
      <c r="B65" s="113">
        <v>335812168</v>
      </c>
      <c r="C65" s="97">
        <v>44259.88082175926</v>
      </c>
      <c r="D65" s="96" t="s">
        <v>2487</v>
      </c>
      <c r="E65" s="106">
        <v>774</v>
      </c>
      <c r="F65" s="96" t="str">
        <f>VLOOKUP(E65,VIP!$A$2:$O11601,2,0)</f>
        <v>DRBR061</v>
      </c>
      <c r="G65" s="96" t="str">
        <f>VLOOKUP(E65,'LISTADO ATM'!$A$2:$B$899,2,0)</f>
        <v xml:space="preserve">ATM Oficina Montecristi </v>
      </c>
      <c r="H65" s="96" t="str">
        <f>VLOOKUP(E65,VIP!$A$2:$O16522,7,FALSE)</f>
        <v>Si</v>
      </c>
      <c r="I65" s="96" t="str">
        <f>VLOOKUP(E65,VIP!$A$2:$O8487,8,FALSE)</f>
        <v>Si</v>
      </c>
      <c r="J65" s="96" t="str">
        <f>VLOOKUP(E65,VIP!$A$2:$O8437,8,FALSE)</f>
        <v>Si</v>
      </c>
      <c r="K65" s="96" t="str">
        <f>VLOOKUP(E65,VIP!$A$2:$O12011,6,0)</f>
        <v>NO</v>
      </c>
      <c r="L65" s="98" t="s">
        <v>2510</v>
      </c>
      <c r="M65" s="99" t="s">
        <v>2469</v>
      </c>
      <c r="N65" s="99" t="s">
        <v>2476</v>
      </c>
      <c r="O65" s="96" t="s">
        <v>2490</v>
      </c>
      <c r="P65" s="101"/>
      <c r="Q65" s="100" t="s">
        <v>2510</v>
      </c>
    </row>
    <row r="66" spans="1:17" ht="18" x14ac:dyDescent="0.25">
      <c r="A66" s="96" t="str">
        <f>VLOOKUP(E66,'LISTADO ATM'!$A$2:$C$900,3,0)</f>
        <v>SUR</v>
      </c>
      <c r="B66" s="113">
        <v>335812169</v>
      </c>
      <c r="C66" s="97">
        <v>44259.881840277776</v>
      </c>
      <c r="D66" s="96" t="s">
        <v>2189</v>
      </c>
      <c r="E66" s="106">
        <v>101</v>
      </c>
      <c r="F66" s="96" t="str">
        <f>VLOOKUP(E66,VIP!$A$2:$O11600,2,0)</f>
        <v>DRBR101</v>
      </c>
      <c r="G66" s="96" t="str">
        <f>VLOOKUP(E66,'LISTADO ATM'!$A$2:$B$899,2,0)</f>
        <v xml:space="preserve">ATM Oficina San Juan de la Maguana I </v>
      </c>
      <c r="H66" s="96" t="str">
        <f>VLOOKUP(E66,VIP!$A$2:$O16521,7,FALSE)</f>
        <v>Si</v>
      </c>
      <c r="I66" s="96" t="str">
        <f>VLOOKUP(E66,VIP!$A$2:$O8486,8,FALSE)</f>
        <v>Si</v>
      </c>
      <c r="J66" s="96" t="str">
        <f>VLOOKUP(E66,VIP!$A$2:$O8436,8,FALSE)</f>
        <v>Si</v>
      </c>
      <c r="K66" s="96" t="str">
        <f>VLOOKUP(E66,VIP!$A$2:$O12010,6,0)</f>
        <v>SI</v>
      </c>
      <c r="L66" s="98" t="s">
        <v>2496</v>
      </c>
      <c r="M66" s="101" t="s">
        <v>2523</v>
      </c>
      <c r="N66" s="99" t="s">
        <v>2476</v>
      </c>
      <c r="O66" s="96" t="s">
        <v>2478</v>
      </c>
      <c r="P66" s="101"/>
      <c r="Q66" s="167">
        <v>44319.4375</v>
      </c>
    </row>
    <row r="67" spans="1:17" ht="18" x14ac:dyDescent="0.25">
      <c r="A67" s="96" t="str">
        <f>VLOOKUP(E67,'LISTADO ATM'!$A$2:$C$900,3,0)</f>
        <v>DISTRITO NACIONAL</v>
      </c>
      <c r="B67" s="113">
        <v>335812170</v>
      </c>
      <c r="C67" s="97">
        <v>44259.886747685188</v>
      </c>
      <c r="D67" s="96" t="s">
        <v>2487</v>
      </c>
      <c r="E67" s="106">
        <v>410</v>
      </c>
      <c r="F67" s="96" t="str">
        <f>VLOOKUP(E67,VIP!$A$2:$O11599,2,0)</f>
        <v>DRBR410</v>
      </c>
      <c r="G67" s="96" t="str">
        <f>VLOOKUP(E67,'LISTADO ATM'!$A$2:$B$899,2,0)</f>
        <v xml:space="preserve">ATM Oficina Las Palmas de Herrera II </v>
      </c>
      <c r="H67" s="96" t="str">
        <f>VLOOKUP(E67,VIP!$A$2:$O16520,7,FALSE)</f>
        <v>Si</v>
      </c>
      <c r="I67" s="96" t="str">
        <f>VLOOKUP(E67,VIP!$A$2:$O8485,8,FALSE)</f>
        <v>Si</v>
      </c>
      <c r="J67" s="96" t="str">
        <f>VLOOKUP(E67,VIP!$A$2:$O8435,8,FALSE)</f>
        <v>Si</v>
      </c>
      <c r="K67" s="96" t="str">
        <f>VLOOKUP(E67,VIP!$A$2:$O12009,6,0)</f>
        <v>NO</v>
      </c>
      <c r="L67" s="98" t="s">
        <v>2510</v>
      </c>
      <c r="M67" s="99" t="s">
        <v>2469</v>
      </c>
      <c r="N67" s="99" t="s">
        <v>2476</v>
      </c>
      <c r="O67" s="96" t="s">
        <v>2490</v>
      </c>
      <c r="P67" s="101"/>
      <c r="Q67" s="100" t="s">
        <v>2510</v>
      </c>
    </row>
    <row r="68" spans="1:17" s="102" customFormat="1" ht="18" x14ac:dyDescent="0.25">
      <c r="A68" s="96" t="str">
        <f>VLOOKUP(E68,'LISTADO ATM'!$A$2:$C$900,3,0)</f>
        <v>ESTE</v>
      </c>
      <c r="B68" s="113" t="s">
        <v>2518</v>
      </c>
      <c r="C68" s="97">
        <v>44259.991620370369</v>
      </c>
      <c r="D68" s="96" t="s">
        <v>2189</v>
      </c>
      <c r="E68" s="106">
        <v>204</v>
      </c>
      <c r="F68" s="96" t="str">
        <f>VLOOKUP(E68,VIP!$A$2:$O11606,2,0)</f>
        <v>DRBR204</v>
      </c>
      <c r="G68" s="96" t="str">
        <f>VLOOKUP(E68,'LISTADO ATM'!$A$2:$B$899,2,0)</f>
        <v>ATM Hotel Dominicus II</v>
      </c>
      <c r="H68" s="96" t="str">
        <f>VLOOKUP(E68,VIP!$A$2:$O16527,7,FALSE)</f>
        <v>Si</v>
      </c>
      <c r="I68" s="96" t="str">
        <f>VLOOKUP(E68,VIP!$A$2:$O8492,8,FALSE)</f>
        <v>Si</v>
      </c>
      <c r="J68" s="96" t="str">
        <f>VLOOKUP(E68,VIP!$A$2:$O8442,8,FALSE)</f>
        <v>Si</v>
      </c>
      <c r="K68" s="96" t="str">
        <f>VLOOKUP(E68,VIP!$A$2:$O12016,6,0)</f>
        <v>NO</v>
      </c>
      <c r="L68" s="98" t="s">
        <v>2254</v>
      </c>
      <c r="M68" s="99" t="s">
        <v>2469</v>
      </c>
      <c r="N68" s="99" t="s">
        <v>2476</v>
      </c>
      <c r="O68" s="96" t="s">
        <v>2478</v>
      </c>
      <c r="P68" s="101"/>
      <c r="Q68" s="100" t="s">
        <v>2254</v>
      </c>
    </row>
    <row r="69" spans="1:17" s="102" customFormat="1" ht="18" x14ac:dyDescent="0.25">
      <c r="A69" s="96" t="str">
        <f>VLOOKUP(E69,'LISTADO ATM'!$A$2:$C$900,3,0)</f>
        <v>ESTE</v>
      </c>
      <c r="B69" s="113" t="s">
        <v>2517</v>
      </c>
      <c r="C69" s="97">
        <v>44259.992696759262</v>
      </c>
      <c r="D69" s="96" t="s">
        <v>2189</v>
      </c>
      <c r="E69" s="106">
        <v>427</v>
      </c>
      <c r="F69" s="96" t="str">
        <f>VLOOKUP(E69,VIP!$A$2:$O11605,2,0)</f>
        <v>DRBR427</v>
      </c>
      <c r="G69" s="96" t="str">
        <f>VLOOKUP(E69,'LISTADO ATM'!$A$2:$B$899,2,0)</f>
        <v xml:space="preserve">ATM Almacenes Iberia (Hato Mayor) </v>
      </c>
      <c r="H69" s="96" t="str">
        <f>VLOOKUP(E69,VIP!$A$2:$O16526,7,FALSE)</f>
        <v>Si</v>
      </c>
      <c r="I69" s="96" t="str">
        <f>VLOOKUP(E69,VIP!$A$2:$O8491,8,FALSE)</f>
        <v>Si</v>
      </c>
      <c r="J69" s="96" t="str">
        <f>VLOOKUP(E69,VIP!$A$2:$O8441,8,FALSE)</f>
        <v>Si</v>
      </c>
      <c r="K69" s="96" t="str">
        <f>VLOOKUP(E69,VIP!$A$2:$O12015,6,0)</f>
        <v>NO</v>
      </c>
      <c r="L69" s="98" t="s">
        <v>2496</v>
      </c>
      <c r="M69" s="99" t="s">
        <v>2469</v>
      </c>
      <c r="N69" s="99" t="s">
        <v>2476</v>
      </c>
      <c r="O69" s="96" t="s">
        <v>2478</v>
      </c>
      <c r="P69" s="101"/>
      <c r="Q69" s="100" t="s">
        <v>2496</v>
      </c>
    </row>
    <row r="70" spans="1:17" s="102" customFormat="1" ht="18" x14ac:dyDescent="0.25">
      <c r="A70" s="96" t="str">
        <f>VLOOKUP(E70,'LISTADO ATM'!$A$2:$C$900,3,0)</f>
        <v>ESTE</v>
      </c>
      <c r="B70" s="113" t="s">
        <v>2516</v>
      </c>
      <c r="C70" s="97">
        <v>44259.995347222219</v>
      </c>
      <c r="D70" s="96" t="s">
        <v>2472</v>
      </c>
      <c r="E70" s="106">
        <v>366</v>
      </c>
      <c r="F70" s="96" t="str">
        <f>VLOOKUP(E70,VIP!$A$2:$O11604,2,0)</f>
        <v>DRBR366</v>
      </c>
      <c r="G70" s="96" t="str">
        <f>VLOOKUP(E70,'LISTADO ATM'!$A$2:$B$899,2,0)</f>
        <v>ATM Oficina Boulevard (Higuey) II</v>
      </c>
      <c r="H70" s="96" t="str">
        <f>VLOOKUP(E70,VIP!$A$2:$O16525,7,FALSE)</f>
        <v>N/A</v>
      </c>
      <c r="I70" s="96" t="str">
        <f>VLOOKUP(E70,VIP!$A$2:$O8490,8,FALSE)</f>
        <v>N/A</v>
      </c>
      <c r="J70" s="96" t="str">
        <f>VLOOKUP(E70,VIP!$A$2:$O8440,8,FALSE)</f>
        <v>N/A</v>
      </c>
      <c r="K70" s="96" t="str">
        <f>VLOOKUP(E70,VIP!$A$2:$O12014,6,0)</f>
        <v>N/A</v>
      </c>
      <c r="L70" s="98" t="s">
        <v>2462</v>
      </c>
      <c r="M70" s="101" t="s">
        <v>2523</v>
      </c>
      <c r="N70" s="99" t="s">
        <v>2476</v>
      </c>
      <c r="O70" s="96" t="s">
        <v>2477</v>
      </c>
      <c r="P70" s="101"/>
      <c r="Q70" s="167">
        <v>44319.4375</v>
      </c>
    </row>
    <row r="71" spans="1:17" s="102" customFormat="1" ht="18" x14ac:dyDescent="0.25">
      <c r="A71" s="96" t="str">
        <f>VLOOKUP(E71,'LISTADO ATM'!$A$2:$C$900,3,0)</f>
        <v>NORTE</v>
      </c>
      <c r="B71" s="113" t="s">
        <v>2515</v>
      </c>
      <c r="C71" s="97">
        <v>44260.167037037034</v>
      </c>
      <c r="D71" s="96" t="s">
        <v>2190</v>
      </c>
      <c r="E71" s="106">
        <v>854</v>
      </c>
      <c r="F71" s="96" t="str">
        <f>VLOOKUP(E71,VIP!$A$2:$O11603,2,0)</f>
        <v>DRBR854</v>
      </c>
      <c r="G71" s="96" t="str">
        <f>VLOOKUP(E71,'LISTADO ATM'!$A$2:$B$899,2,0)</f>
        <v xml:space="preserve">ATM Centro Comercial Blanco Batista </v>
      </c>
      <c r="H71" s="96" t="str">
        <f>VLOOKUP(E71,VIP!$A$2:$O16524,7,FALSE)</f>
        <v>Si</v>
      </c>
      <c r="I71" s="96" t="str">
        <f>VLOOKUP(E71,VIP!$A$2:$O8489,8,FALSE)</f>
        <v>Si</v>
      </c>
      <c r="J71" s="96" t="str">
        <f>VLOOKUP(E71,VIP!$A$2:$O8439,8,FALSE)</f>
        <v>Si</v>
      </c>
      <c r="K71" s="96" t="str">
        <f>VLOOKUP(E71,VIP!$A$2:$O12013,6,0)</f>
        <v>NO</v>
      </c>
      <c r="L71" s="98" t="s">
        <v>2228</v>
      </c>
      <c r="M71" s="101" t="s">
        <v>2523</v>
      </c>
      <c r="N71" s="99" t="s">
        <v>2476</v>
      </c>
      <c r="O71" s="96" t="s">
        <v>2497</v>
      </c>
      <c r="P71" s="101"/>
      <c r="Q71" s="167">
        <v>44319.4375</v>
      </c>
    </row>
    <row r="72" spans="1:17" s="102" customFormat="1" ht="18" x14ac:dyDescent="0.25">
      <c r="A72" s="96" t="str">
        <f>VLOOKUP(E72,'LISTADO ATM'!$A$2:$C$900,3,0)</f>
        <v>SUR</v>
      </c>
      <c r="B72" s="113" t="s">
        <v>2514</v>
      </c>
      <c r="C72" s="97">
        <v>44260.16909722222</v>
      </c>
      <c r="D72" s="96" t="s">
        <v>2189</v>
      </c>
      <c r="E72" s="106">
        <v>311</v>
      </c>
      <c r="F72" s="96" t="str">
        <f>VLOOKUP(E72,VIP!$A$2:$O11602,2,0)</f>
        <v>DRBR311</v>
      </c>
      <c r="G72" s="96" t="str">
        <f>VLOOKUP(E72,'LISTADO ATM'!$A$2:$B$899,2,0)</f>
        <v>ATM Plaza Eroski</v>
      </c>
      <c r="H72" s="96" t="str">
        <f>VLOOKUP(E72,VIP!$A$2:$O16523,7,FALSE)</f>
        <v>Si</v>
      </c>
      <c r="I72" s="96" t="str">
        <f>VLOOKUP(E72,VIP!$A$2:$O8488,8,FALSE)</f>
        <v>Si</v>
      </c>
      <c r="J72" s="96" t="str">
        <f>VLOOKUP(E72,VIP!$A$2:$O8438,8,FALSE)</f>
        <v>Si</v>
      </c>
      <c r="K72" s="96" t="str">
        <f>VLOOKUP(E72,VIP!$A$2:$O12012,6,0)</f>
        <v>NO</v>
      </c>
      <c r="L72" s="98" t="s">
        <v>2254</v>
      </c>
      <c r="M72" s="101" t="s">
        <v>2523</v>
      </c>
      <c r="N72" s="99" t="s">
        <v>2476</v>
      </c>
      <c r="O72" s="96" t="s">
        <v>2478</v>
      </c>
      <c r="P72" s="101"/>
      <c r="Q72" s="167">
        <v>44319.4375</v>
      </c>
    </row>
    <row r="73" spans="1:17" ht="18" x14ac:dyDescent="0.25">
      <c r="A73" s="96" t="str">
        <f>VLOOKUP(E73,'LISTADO ATM'!$A$2:$C$900,3,0)</f>
        <v>DISTRITO NACIONAL</v>
      </c>
      <c r="B73" s="113" t="s">
        <v>2519</v>
      </c>
      <c r="C73" s="97">
        <v>44260.31453703704</v>
      </c>
      <c r="D73" s="96" t="s">
        <v>2487</v>
      </c>
      <c r="E73" s="106">
        <v>755</v>
      </c>
      <c r="F73" s="96" t="str">
        <f>VLOOKUP(E73,VIP!$A$2:$O11603,2,0)</f>
        <v>DRBR755</v>
      </c>
      <c r="G73" s="96" t="str">
        <f>VLOOKUP(E73,'LISTADO ATM'!$A$2:$B$899,2,0)</f>
        <v xml:space="preserve">ATM Oficina Galería del Este (Plaza) </v>
      </c>
      <c r="H73" s="96" t="str">
        <f>VLOOKUP(E73,VIP!$A$2:$O16524,7,FALSE)</f>
        <v>Si</v>
      </c>
      <c r="I73" s="96" t="str">
        <f>VLOOKUP(E73,VIP!$A$2:$O8489,8,FALSE)</f>
        <v>Si</v>
      </c>
      <c r="J73" s="96" t="str">
        <f>VLOOKUP(E73,VIP!$A$2:$O8439,8,FALSE)</f>
        <v>Si</v>
      </c>
      <c r="K73" s="96" t="str">
        <f>VLOOKUP(E73,VIP!$A$2:$O12013,6,0)</f>
        <v>NO</v>
      </c>
      <c r="L73" s="98" t="s">
        <v>2430</v>
      </c>
      <c r="M73" s="99" t="s">
        <v>2469</v>
      </c>
      <c r="N73" s="99" t="s">
        <v>2476</v>
      </c>
      <c r="O73" s="96" t="s">
        <v>2490</v>
      </c>
      <c r="P73" s="101"/>
      <c r="Q73" s="100" t="s">
        <v>2430</v>
      </c>
    </row>
    <row r="74" spans="1:17" ht="18" x14ac:dyDescent="0.25">
      <c r="A74" s="96" t="str">
        <f>VLOOKUP(E74,'LISTADO ATM'!$A$2:$C$900,3,0)</f>
        <v>DISTRITO NACIONAL</v>
      </c>
      <c r="B74" s="113" t="s">
        <v>2520</v>
      </c>
      <c r="C74" s="97">
        <v>44260.3202662037</v>
      </c>
      <c r="D74" s="96" t="s">
        <v>2189</v>
      </c>
      <c r="E74" s="106">
        <v>26</v>
      </c>
      <c r="F74" s="96" t="str">
        <f>VLOOKUP(E74,VIP!$A$2:$O11604,2,0)</f>
        <v>DRBR221</v>
      </c>
      <c r="G74" s="96" t="str">
        <f>VLOOKUP(E74,'LISTADO ATM'!$A$2:$B$899,2,0)</f>
        <v>ATM S/M Jumbo San Isidro</v>
      </c>
      <c r="H74" s="96" t="str">
        <f>VLOOKUP(E74,VIP!$A$2:$O16525,7,FALSE)</f>
        <v>Si</v>
      </c>
      <c r="I74" s="96" t="str">
        <f>VLOOKUP(E74,VIP!$A$2:$O8490,8,FALSE)</f>
        <v>Si</v>
      </c>
      <c r="J74" s="96" t="str">
        <f>VLOOKUP(E74,VIP!$A$2:$O8440,8,FALSE)</f>
        <v>Si</v>
      </c>
      <c r="K74" s="96" t="str">
        <f>VLOOKUP(E74,VIP!$A$2:$O12014,6,0)</f>
        <v>NO</v>
      </c>
      <c r="L74" s="98" t="s">
        <v>2434</v>
      </c>
      <c r="M74" s="101" t="s">
        <v>2523</v>
      </c>
      <c r="N74" s="99" t="s">
        <v>2476</v>
      </c>
      <c r="O74" s="96" t="s">
        <v>2478</v>
      </c>
      <c r="P74" s="101"/>
      <c r="Q74" s="167">
        <v>44319.4375</v>
      </c>
    </row>
    <row r="75" spans="1:17" ht="18" x14ac:dyDescent="0.25">
      <c r="A75" s="96" t="str">
        <f>VLOOKUP(E75,'LISTADO ATM'!$A$2:$C$900,3,0)</f>
        <v>SUR</v>
      </c>
      <c r="B75" s="113" t="s">
        <v>2521</v>
      </c>
      <c r="C75" s="97">
        <v>44260.322905092595</v>
      </c>
      <c r="D75" s="96" t="s">
        <v>2189</v>
      </c>
      <c r="E75" s="106">
        <v>968</v>
      </c>
      <c r="F75" s="96" t="str">
        <f>VLOOKUP(E75,VIP!$A$2:$O11605,2,0)</f>
        <v>DRBR24I</v>
      </c>
      <c r="G75" s="96" t="str">
        <f>VLOOKUP(E75,'LISTADO ATM'!$A$2:$B$899,2,0)</f>
        <v xml:space="preserve">ATM UNP Mercado Baní </v>
      </c>
      <c r="H75" s="96" t="str">
        <f>VLOOKUP(E75,VIP!$A$2:$O16526,7,FALSE)</f>
        <v>Si</v>
      </c>
      <c r="I75" s="96" t="str">
        <f>VLOOKUP(E75,VIP!$A$2:$O8491,8,FALSE)</f>
        <v>Si</v>
      </c>
      <c r="J75" s="96" t="str">
        <f>VLOOKUP(E75,VIP!$A$2:$O8441,8,FALSE)</f>
        <v>Si</v>
      </c>
      <c r="K75" s="96" t="str">
        <f>VLOOKUP(E75,VIP!$A$2:$O12015,6,0)</f>
        <v>SI</v>
      </c>
      <c r="L75" s="98" t="s">
        <v>2254</v>
      </c>
      <c r="M75" s="101" t="s">
        <v>2523</v>
      </c>
      <c r="N75" s="99" t="s">
        <v>2476</v>
      </c>
      <c r="O75" s="96" t="s">
        <v>2478</v>
      </c>
      <c r="P75" s="101"/>
      <c r="Q75" s="167">
        <v>44319.4375</v>
      </c>
    </row>
    <row r="76" spans="1:17" ht="18" x14ac:dyDescent="0.25">
      <c r="A76" s="96" t="str">
        <f>VLOOKUP(E76,'LISTADO ATM'!$A$2:$C$900,3,0)</f>
        <v>DISTRITO NACIONAL</v>
      </c>
      <c r="B76" s="113" t="s">
        <v>2522</v>
      </c>
      <c r="C76" s="97">
        <v>44260.338807870372</v>
      </c>
      <c r="D76" s="96" t="s">
        <v>2189</v>
      </c>
      <c r="E76" s="106">
        <v>911</v>
      </c>
      <c r="F76" s="96" t="str">
        <f>VLOOKUP(E76,VIP!$A$2:$O11606,2,0)</f>
        <v>DRBR911</v>
      </c>
      <c r="G76" s="96" t="str">
        <f>VLOOKUP(E76,'LISTADO ATM'!$A$2:$B$899,2,0)</f>
        <v xml:space="preserve">ATM Oficina Venezuela II </v>
      </c>
      <c r="H76" s="96" t="str">
        <f>VLOOKUP(E76,VIP!$A$2:$O16527,7,FALSE)</f>
        <v>Si</v>
      </c>
      <c r="I76" s="96" t="str">
        <f>VLOOKUP(E76,VIP!$A$2:$O8492,8,FALSE)</f>
        <v>Si</v>
      </c>
      <c r="J76" s="96" t="str">
        <f>VLOOKUP(E76,VIP!$A$2:$O8442,8,FALSE)</f>
        <v>Si</v>
      </c>
      <c r="K76" s="96" t="str">
        <f>VLOOKUP(E76,VIP!$A$2:$O12016,6,0)</f>
        <v>SI</v>
      </c>
      <c r="L76" s="98" t="s">
        <v>2496</v>
      </c>
      <c r="M76" s="101" t="s">
        <v>2523</v>
      </c>
      <c r="N76" s="99" t="s">
        <v>2476</v>
      </c>
      <c r="O76" s="96" t="s">
        <v>2478</v>
      </c>
      <c r="P76" s="101"/>
      <c r="Q76" s="167">
        <v>44319.4375</v>
      </c>
    </row>
    <row r="77" spans="1:17" ht="18" x14ac:dyDescent="0.25">
      <c r="A77" s="96" t="str">
        <f>VLOOKUP(E77,'LISTADO ATM'!$A$2:$C$900,3,0)</f>
        <v>NORTE</v>
      </c>
      <c r="B77" s="113" t="s">
        <v>2524</v>
      </c>
      <c r="C77" s="97">
        <v>44260.344340277778</v>
      </c>
      <c r="D77" s="96" t="s">
        <v>2190</v>
      </c>
      <c r="E77" s="106">
        <v>497</v>
      </c>
      <c r="F77" s="96" t="str">
        <f>VLOOKUP(E77,VIP!$A$2:$O11607,2,0)</f>
        <v>DRBR497</v>
      </c>
      <c r="G77" s="96" t="str">
        <f>VLOOKUP(E77,'LISTADO ATM'!$A$2:$B$899,2,0)</f>
        <v xml:space="preserve">ATM Oficina El Portal II (Santiago) </v>
      </c>
      <c r="H77" s="96" t="str">
        <f>VLOOKUP(E77,VIP!$A$2:$O16528,7,FALSE)</f>
        <v>Si</v>
      </c>
      <c r="I77" s="96" t="str">
        <f>VLOOKUP(E77,VIP!$A$2:$O8493,8,FALSE)</f>
        <v>Si</v>
      </c>
      <c r="J77" s="96" t="str">
        <f>VLOOKUP(E77,VIP!$A$2:$O8443,8,FALSE)</f>
        <v>Si</v>
      </c>
      <c r="K77" s="96" t="str">
        <f>VLOOKUP(E77,VIP!$A$2:$O12017,6,0)</f>
        <v>SI</v>
      </c>
      <c r="L77" s="98" t="s">
        <v>2228</v>
      </c>
      <c r="M77" s="99" t="s">
        <v>2469</v>
      </c>
      <c r="N77" s="99" t="s">
        <v>2476</v>
      </c>
      <c r="O77" s="96" t="s">
        <v>2534</v>
      </c>
      <c r="P77" s="100"/>
      <c r="Q77" s="100" t="s">
        <v>2228</v>
      </c>
    </row>
    <row r="78" spans="1:17" ht="18" x14ac:dyDescent="0.25">
      <c r="A78" s="96" t="str">
        <f>VLOOKUP(E78,'LISTADO ATM'!$A$2:$C$900,3,0)</f>
        <v>NORTE</v>
      </c>
      <c r="B78" s="113" t="s">
        <v>2525</v>
      </c>
      <c r="C78" s="97">
        <v>44260.36204861111</v>
      </c>
      <c r="D78" s="96" t="s">
        <v>2190</v>
      </c>
      <c r="E78" s="106">
        <v>172</v>
      </c>
      <c r="F78" s="96" t="str">
        <f>VLOOKUP(E78,VIP!$A$2:$O11608,2,0)</f>
        <v>DRBR172</v>
      </c>
      <c r="G78" s="96" t="str">
        <f>VLOOKUP(E78,'LISTADO ATM'!$A$2:$B$899,2,0)</f>
        <v xml:space="preserve">ATM UNP Guaucí </v>
      </c>
      <c r="H78" s="96" t="str">
        <f>VLOOKUP(E78,VIP!$A$2:$O16529,7,FALSE)</f>
        <v>Si</v>
      </c>
      <c r="I78" s="96" t="str">
        <f>VLOOKUP(E78,VIP!$A$2:$O8494,8,FALSE)</f>
        <v>Si</v>
      </c>
      <c r="J78" s="96" t="str">
        <f>VLOOKUP(E78,VIP!$A$2:$O8444,8,FALSE)</f>
        <v>Si</v>
      </c>
      <c r="K78" s="96" t="str">
        <f>VLOOKUP(E78,VIP!$A$2:$O12018,6,0)</f>
        <v>NO</v>
      </c>
      <c r="L78" s="98" t="s">
        <v>2228</v>
      </c>
      <c r="M78" s="99" t="s">
        <v>2469</v>
      </c>
      <c r="N78" s="99" t="s">
        <v>2476</v>
      </c>
      <c r="O78" s="96" t="s">
        <v>2534</v>
      </c>
      <c r="P78" s="100"/>
      <c r="Q78" s="100" t="s">
        <v>2228</v>
      </c>
    </row>
    <row r="79" spans="1:17" ht="18" x14ac:dyDescent="0.25">
      <c r="A79" s="96" t="str">
        <f>VLOOKUP(E79,'LISTADO ATM'!$A$2:$C$900,3,0)</f>
        <v>DISTRITO NACIONAL</v>
      </c>
      <c r="B79" s="113" t="s">
        <v>2526</v>
      </c>
      <c r="C79" s="97">
        <v>44260.387303240743</v>
      </c>
      <c r="D79" s="96" t="s">
        <v>2487</v>
      </c>
      <c r="E79" s="106">
        <v>813</v>
      </c>
      <c r="F79" s="96" t="str">
        <f>VLOOKUP(E79,VIP!$A$2:$O11609,2,0)</f>
        <v>DRBR815</v>
      </c>
      <c r="G79" s="96" t="str">
        <f>VLOOKUP(E79,'LISTADO ATM'!$A$2:$B$899,2,0)</f>
        <v>ATM Occidental Mall</v>
      </c>
      <c r="H79" s="96" t="str">
        <f>VLOOKUP(E79,VIP!$A$2:$O16530,7,FALSE)</f>
        <v>Si</v>
      </c>
      <c r="I79" s="96" t="str">
        <f>VLOOKUP(E79,VIP!$A$2:$O8495,8,FALSE)</f>
        <v>Si</v>
      </c>
      <c r="J79" s="96" t="str">
        <f>VLOOKUP(E79,VIP!$A$2:$O8445,8,FALSE)</f>
        <v>Si</v>
      </c>
      <c r="K79" s="96" t="str">
        <f>VLOOKUP(E79,VIP!$A$2:$O12019,6,0)</f>
        <v>NO</v>
      </c>
      <c r="L79" s="98" t="s">
        <v>2532</v>
      </c>
      <c r="M79" s="99" t="s">
        <v>2469</v>
      </c>
      <c r="N79" s="99" t="s">
        <v>2476</v>
      </c>
      <c r="O79" s="96" t="s">
        <v>2490</v>
      </c>
      <c r="P79" s="100"/>
      <c r="Q79" s="100" t="s">
        <v>2532</v>
      </c>
    </row>
    <row r="80" spans="1:17" ht="18" x14ac:dyDescent="0.25">
      <c r="A80" s="96" t="str">
        <f>VLOOKUP(E80,'LISTADO ATM'!$A$2:$C$900,3,0)</f>
        <v>NORTE</v>
      </c>
      <c r="B80" s="113" t="s">
        <v>2527</v>
      </c>
      <c r="C80" s="97">
        <v>44260.389641203707</v>
      </c>
      <c r="D80" s="96" t="s">
        <v>2190</v>
      </c>
      <c r="E80" s="106">
        <v>138</v>
      </c>
      <c r="F80" s="96" t="str">
        <f>VLOOKUP(E80,VIP!$A$2:$O11610,2,0)</f>
        <v>DRBR138</v>
      </c>
      <c r="G80" s="96" t="str">
        <f>VLOOKUP(E80,'LISTADO ATM'!$A$2:$B$899,2,0)</f>
        <v xml:space="preserve">ATM UNP Fantino </v>
      </c>
      <c r="H80" s="96" t="str">
        <f>VLOOKUP(E80,VIP!$A$2:$O16531,7,FALSE)</f>
        <v>Si</v>
      </c>
      <c r="I80" s="96" t="str">
        <f>VLOOKUP(E80,VIP!$A$2:$O8496,8,FALSE)</f>
        <v>Si</v>
      </c>
      <c r="J80" s="96" t="str">
        <f>VLOOKUP(E80,VIP!$A$2:$O8446,8,FALSE)</f>
        <v>Si</v>
      </c>
      <c r="K80" s="96" t="str">
        <f>VLOOKUP(E80,VIP!$A$2:$O12020,6,0)</f>
        <v>NO</v>
      </c>
      <c r="L80" s="98" t="s">
        <v>2496</v>
      </c>
      <c r="M80" s="99" t="s">
        <v>2469</v>
      </c>
      <c r="N80" s="99" t="s">
        <v>2476</v>
      </c>
      <c r="O80" s="96" t="s">
        <v>2535</v>
      </c>
      <c r="P80" s="100"/>
      <c r="Q80" s="100" t="s">
        <v>2496</v>
      </c>
    </row>
    <row r="81" spans="1:17" ht="18" x14ac:dyDescent="0.25">
      <c r="A81" s="96" t="str">
        <f>VLOOKUP(E81,'LISTADO ATM'!$A$2:$C$900,3,0)</f>
        <v>SUR</v>
      </c>
      <c r="B81" s="113" t="s">
        <v>2528</v>
      </c>
      <c r="C81" s="97">
        <v>44260.390393518515</v>
      </c>
      <c r="D81" s="96" t="s">
        <v>2189</v>
      </c>
      <c r="E81" s="106">
        <v>33</v>
      </c>
      <c r="F81" s="96" t="str">
        <f>VLOOKUP(E81,VIP!$A$2:$O11611,2,0)</f>
        <v>DRBR033</v>
      </c>
      <c r="G81" s="96" t="str">
        <f>VLOOKUP(E81,'LISTADO ATM'!$A$2:$B$899,2,0)</f>
        <v xml:space="preserve">ATM UNP Juan de Herrera </v>
      </c>
      <c r="H81" s="96" t="str">
        <f>VLOOKUP(E81,VIP!$A$2:$O16532,7,FALSE)</f>
        <v>Si</v>
      </c>
      <c r="I81" s="96" t="str">
        <f>VLOOKUP(E81,VIP!$A$2:$O8497,8,FALSE)</f>
        <v>Si</v>
      </c>
      <c r="J81" s="96" t="str">
        <f>VLOOKUP(E81,VIP!$A$2:$O8447,8,FALSE)</f>
        <v>Si</v>
      </c>
      <c r="K81" s="96" t="str">
        <f>VLOOKUP(E81,VIP!$A$2:$O12021,6,0)</f>
        <v>NO</v>
      </c>
      <c r="L81" s="98" t="s">
        <v>2496</v>
      </c>
      <c r="M81" s="99" t="s">
        <v>2469</v>
      </c>
      <c r="N81" s="99" t="s">
        <v>2476</v>
      </c>
      <c r="O81" s="96" t="s">
        <v>2478</v>
      </c>
      <c r="P81" s="100"/>
      <c r="Q81" s="100" t="s">
        <v>2496</v>
      </c>
    </row>
    <row r="82" spans="1:17" ht="18" x14ac:dyDescent="0.25">
      <c r="A82" s="96" t="str">
        <f>VLOOKUP(E82,'LISTADO ATM'!$A$2:$C$900,3,0)</f>
        <v>SUR</v>
      </c>
      <c r="B82" s="113" t="s">
        <v>2529</v>
      </c>
      <c r="C82" s="97">
        <v>44260.391481481478</v>
      </c>
      <c r="D82" s="96" t="s">
        <v>2189</v>
      </c>
      <c r="E82" s="106">
        <v>592</v>
      </c>
      <c r="F82" s="96" t="str">
        <f>VLOOKUP(E82,VIP!$A$2:$O11612,2,0)</f>
        <v>DRBR081</v>
      </c>
      <c r="G82" s="96" t="str">
        <f>VLOOKUP(E82,'LISTADO ATM'!$A$2:$B$899,2,0)</f>
        <v xml:space="preserve">ATM Centro de Caja San Cristóbal I </v>
      </c>
      <c r="H82" s="96" t="str">
        <f>VLOOKUP(E82,VIP!$A$2:$O16533,7,FALSE)</f>
        <v>Si</v>
      </c>
      <c r="I82" s="96" t="str">
        <f>VLOOKUP(E82,VIP!$A$2:$O8498,8,FALSE)</f>
        <v>Si</v>
      </c>
      <c r="J82" s="96" t="str">
        <f>VLOOKUP(E82,VIP!$A$2:$O8448,8,FALSE)</f>
        <v>Si</v>
      </c>
      <c r="K82" s="96" t="str">
        <f>VLOOKUP(E82,VIP!$A$2:$O12022,6,0)</f>
        <v>SI</v>
      </c>
      <c r="L82" s="98" t="s">
        <v>2254</v>
      </c>
      <c r="M82" s="99" t="s">
        <v>2469</v>
      </c>
      <c r="N82" s="99" t="s">
        <v>2476</v>
      </c>
      <c r="O82" s="96" t="s">
        <v>2478</v>
      </c>
      <c r="P82" s="100"/>
      <c r="Q82" s="100" t="s">
        <v>2254</v>
      </c>
    </row>
    <row r="83" spans="1:17" ht="18" x14ac:dyDescent="0.25">
      <c r="A83" s="96" t="str">
        <f>VLOOKUP(E83,'LISTADO ATM'!$A$2:$C$900,3,0)</f>
        <v>ESTE</v>
      </c>
      <c r="B83" s="113" t="s">
        <v>2530</v>
      </c>
      <c r="C83" s="97">
        <v>44260.426087962966</v>
      </c>
      <c r="D83" s="96" t="s">
        <v>2189</v>
      </c>
      <c r="E83" s="106">
        <v>289</v>
      </c>
      <c r="F83" s="96" t="str">
        <f>VLOOKUP(E83,VIP!$A$2:$O11613,2,0)</f>
        <v>DRBR910</v>
      </c>
      <c r="G83" s="96" t="str">
        <f>VLOOKUP(E83,'LISTADO ATM'!$A$2:$B$899,2,0)</f>
        <v>ATM Oficina Bávaro II</v>
      </c>
      <c r="H83" s="96" t="str">
        <f>VLOOKUP(E83,VIP!$A$2:$O16534,7,FALSE)</f>
        <v>Si</v>
      </c>
      <c r="I83" s="96" t="str">
        <f>VLOOKUP(E83,VIP!$A$2:$O8499,8,FALSE)</f>
        <v>Si</v>
      </c>
      <c r="J83" s="96" t="str">
        <f>VLOOKUP(E83,VIP!$A$2:$O8449,8,FALSE)</f>
        <v>Si</v>
      </c>
      <c r="K83" s="96" t="str">
        <f>VLOOKUP(E83,VIP!$A$2:$O12023,6,0)</f>
        <v>NO</v>
      </c>
      <c r="L83" s="98" t="s">
        <v>2533</v>
      </c>
      <c r="M83" s="99" t="s">
        <v>2469</v>
      </c>
      <c r="N83" s="99" t="s">
        <v>2476</v>
      </c>
      <c r="O83" s="96" t="s">
        <v>2536</v>
      </c>
      <c r="P83" s="100"/>
      <c r="Q83" s="100" t="s">
        <v>2533</v>
      </c>
    </row>
    <row r="84" spans="1:17" ht="18" x14ac:dyDescent="0.25">
      <c r="A84" s="96" t="str">
        <f>VLOOKUP(E84,'LISTADO ATM'!$A$2:$C$900,3,0)</f>
        <v>ESTE</v>
      </c>
      <c r="B84" s="113" t="s">
        <v>2531</v>
      </c>
      <c r="C84" s="97">
        <v>44260.430856481478</v>
      </c>
      <c r="D84" s="96" t="s">
        <v>2189</v>
      </c>
      <c r="E84" s="106">
        <v>867</v>
      </c>
      <c r="F84" s="96" t="str">
        <f>VLOOKUP(E84,VIP!$A$2:$O11614,2,0)</f>
        <v>DRBR867</v>
      </c>
      <c r="G84" s="96" t="str">
        <f>VLOOKUP(E84,'LISTADO ATM'!$A$2:$B$899,2,0)</f>
        <v xml:space="preserve">ATM Estación Combustible Autopista El Coral </v>
      </c>
      <c r="H84" s="96" t="str">
        <f>VLOOKUP(E84,VIP!$A$2:$O16535,7,FALSE)</f>
        <v>Si</v>
      </c>
      <c r="I84" s="96" t="str">
        <f>VLOOKUP(E84,VIP!$A$2:$O8500,8,FALSE)</f>
        <v>Si</v>
      </c>
      <c r="J84" s="96" t="str">
        <f>VLOOKUP(E84,VIP!$A$2:$O8450,8,FALSE)</f>
        <v>Si</v>
      </c>
      <c r="K84" s="96" t="str">
        <f>VLOOKUP(E84,VIP!$A$2:$O12024,6,0)</f>
        <v>NO</v>
      </c>
      <c r="L84" s="98" t="s">
        <v>2533</v>
      </c>
      <c r="M84" s="99" t="s">
        <v>2469</v>
      </c>
      <c r="N84" s="99" t="s">
        <v>2476</v>
      </c>
      <c r="O84" s="96" t="s">
        <v>2536</v>
      </c>
      <c r="P84" s="100"/>
      <c r="Q84" s="100" t="s">
        <v>2533</v>
      </c>
    </row>
    <row r="85" spans="1:17" ht="18" x14ac:dyDescent="0.25">
      <c r="A85" s="96" t="str">
        <f>VLOOKUP(E85,'LISTADO ATM'!$A$2:$C$900,3,0)</f>
        <v>NORTE</v>
      </c>
      <c r="B85" s="113">
        <v>335812453</v>
      </c>
      <c r="C85" s="97">
        <v>44260.384722222225</v>
      </c>
      <c r="D85" s="96" t="s">
        <v>2487</v>
      </c>
      <c r="E85" s="106">
        <v>63</v>
      </c>
      <c r="F85" s="96" t="str">
        <f>VLOOKUP(E85,VIP!$A$2:$O11615,2,0)</f>
        <v>DRBR063</v>
      </c>
      <c r="G85" s="96" t="str">
        <f>VLOOKUP(E85,'LISTADO ATM'!$A$2:$B$899,2,0)</f>
        <v xml:space="preserve">ATM Oficina Villa Vásquez (Montecristi) </v>
      </c>
      <c r="H85" s="96" t="str">
        <f>VLOOKUP(E85,VIP!$A$2:$O16536,7,FALSE)</f>
        <v>Si</v>
      </c>
      <c r="I85" s="96" t="str">
        <f>VLOOKUP(E85,VIP!$A$2:$O8501,8,FALSE)</f>
        <v>Si</v>
      </c>
      <c r="J85" s="96" t="str">
        <f>VLOOKUP(E85,VIP!$A$2:$O8451,8,FALSE)</f>
        <v>Si</v>
      </c>
      <c r="K85" s="96" t="str">
        <f>VLOOKUP(E85,VIP!$A$2:$O12025,6,0)</f>
        <v>NO</v>
      </c>
      <c r="L85" s="98" t="s">
        <v>2481</v>
      </c>
      <c r="M85" s="101" t="s">
        <v>2523</v>
      </c>
      <c r="N85" s="101" t="s">
        <v>2505</v>
      </c>
      <c r="O85" s="96" t="s">
        <v>2537</v>
      </c>
      <c r="P85" s="101" t="s">
        <v>2539</v>
      </c>
      <c r="Q85" s="167">
        <v>44319.4375</v>
      </c>
    </row>
    <row r="86" spans="1:17" ht="18" x14ac:dyDescent="0.25">
      <c r="A86" s="96" t="str">
        <f>VLOOKUP(E86,'LISTADO ATM'!$A$2:$C$900,3,0)</f>
        <v>NORTE</v>
      </c>
      <c r="B86" s="113">
        <v>335812459</v>
      </c>
      <c r="C86" s="97">
        <v>44260.386111111111</v>
      </c>
      <c r="D86" s="96" t="s">
        <v>2487</v>
      </c>
      <c r="E86" s="106">
        <v>778</v>
      </c>
      <c r="F86" s="96" t="str">
        <f>VLOOKUP(E86,VIP!$A$2:$O11616,2,0)</f>
        <v>DRBR202</v>
      </c>
      <c r="G86" s="96" t="str">
        <f>VLOOKUP(E86,'LISTADO ATM'!$A$2:$B$899,2,0)</f>
        <v xml:space="preserve">ATM Oficina Esperanza (Mao) </v>
      </c>
      <c r="H86" s="96" t="str">
        <f>VLOOKUP(E86,VIP!$A$2:$O16537,7,FALSE)</f>
        <v>Si</v>
      </c>
      <c r="I86" s="96" t="str">
        <f>VLOOKUP(E86,VIP!$A$2:$O8502,8,FALSE)</f>
        <v>Si</v>
      </c>
      <c r="J86" s="96" t="str">
        <f>VLOOKUP(E86,VIP!$A$2:$O8452,8,FALSE)</f>
        <v>Si</v>
      </c>
      <c r="K86" s="96" t="str">
        <f>VLOOKUP(E86,VIP!$A$2:$O12026,6,0)</f>
        <v>NO</v>
      </c>
      <c r="L86" s="98" t="s">
        <v>2481</v>
      </c>
      <c r="M86" s="101" t="s">
        <v>2523</v>
      </c>
      <c r="N86" s="101" t="s">
        <v>2505</v>
      </c>
      <c r="O86" s="96" t="s">
        <v>2537</v>
      </c>
      <c r="P86" s="101" t="s">
        <v>2539</v>
      </c>
      <c r="Q86" s="167">
        <v>44319.4375</v>
      </c>
    </row>
    <row r="87" spans="1:17" ht="18" x14ac:dyDescent="0.25">
      <c r="A87" s="96" t="str">
        <f>VLOOKUP(E87,'LISTADO ATM'!$A$2:$C$900,3,0)</f>
        <v>ESTE</v>
      </c>
      <c r="B87" s="113">
        <v>335812465</v>
      </c>
      <c r="C87" s="97">
        <v>44260.387499999997</v>
      </c>
      <c r="D87" s="96" t="s">
        <v>2487</v>
      </c>
      <c r="E87" s="106">
        <v>289</v>
      </c>
      <c r="F87" s="96" t="str">
        <f>VLOOKUP(E87,VIP!$A$2:$O11617,2,0)</f>
        <v>DRBR910</v>
      </c>
      <c r="G87" s="96" t="str">
        <f>VLOOKUP(E87,'LISTADO ATM'!$A$2:$B$899,2,0)</f>
        <v>ATM Oficina Bávaro II</v>
      </c>
      <c r="H87" s="96" t="str">
        <f>VLOOKUP(E87,VIP!$A$2:$O16538,7,FALSE)</f>
        <v>Si</v>
      </c>
      <c r="I87" s="96" t="str">
        <f>VLOOKUP(E87,VIP!$A$2:$O8503,8,FALSE)</f>
        <v>Si</v>
      </c>
      <c r="J87" s="96" t="str">
        <f>VLOOKUP(E87,VIP!$A$2:$O8453,8,FALSE)</f>
        <v>Si</v>
      </c>
      <c r="K87" s="96" t="str">
        <f>VLOOKUP(E87,VIP!$A$2:$O12027,6,0)</f>
        <v>NO</v>
      </c>
      <c r="L87" s="98" t="s">
        <v>2481</v>
      </c>
      <c r="M87" s="101" t="s">
        <v>2523</v>
      </c>
      <c r="N87" s="101" t="s">
        <v>2505</v>
      </c>
      <c r="O87" s="96" t="s">
        <v>2537</v>
      </c>
      <c r="P87" s="101" t="s">
        <v>2539</v>
      </c>
      <c r="Q87" s="167">
        <v>44319.4375</v>
      </c>
    </row>
    <row r="88" spans="1:17" ht="18" x14ac:dyDescent="0.25">
      <c r="A88" s="96" t="str">
        <f>VLOOKUP(E88,'LISTADO ATM'!$A$2:$C$900,3,0)</f>
        <v>NORTE</v>
      </c>
      <c r="B88" s="113">
        <v>335812471</v>
      </c>
      <c r="C88" s="97">
        <v>44260.388888888891</v>
      </c>
      <c r="D88" s="96" t="s">
        <v>2487</v>
      </c>
      <c r="E88" s="106">
        <v>275</v>
      </c>
      <c r="F88" s="96" t="str">
        <f>VLOOKUP(E88,VIP!$A$2:$O11618,2,0)</f>
        <v>DRBR275</v>
      </c>
      <c r="G88" s="96" t="str">
        <f>VLOOKUP(E88,'LISTADO ATM'!$A$2:$B$899,2,0)</f>
        <v xml:space="preserve">ATM Autobanco Duarte Stgo. II </v>
      </c>
      <c r="H88" s="96" t="str">
        <f>VLOOKUP(E88,VIP!$A$2:$O16539,7,FALSE)</f>
        <v>Si</v>
      </c>
      <c r="I88" s="96" t="str">
        <f>VLOOKUP(E88,VIP!$A$2:$O8504,8,FALSE)</f>
        <v>Si</v>
      </c>
      <c r="J88" s="96" t="str">
        <f>VLOOKUP(E88,VIP!$A$2:$O8454,8,FALSE)</f>
        <v>Si</v>
      </c>
      <c r="K88" s="96" t="str">
        <f>VLOOKUP(E88,VIP!$A$2:$O12028,6,0)</f>
        <v>NO</v>
      </c>
      <c r="L88" s="98" t="s">
        <v>2481</v>
      </c>
      <c r="M88" s="101" t="s">
        <v>2523</v>
      </c>
      <c r="N88" s="101" t="s">
        <v>2505</v>
      </c>
      <c r="O88" s="96" t="s">
        <v>2537</v>
      </c>
      <c r="P88" s="101" t="s">
        <v>2539</v>
      </c>
      <c r="Q88" s="167">
        <v>44319.4375</v>
      </c>
    </row>
    <row r="89" spans="1:17" ht="18" x14ac:dyDescent="0.25">
      <c r="A89" s="96" t="str">
        <f>VLOOKUP(E89,'LISTADO ATM'!$A$2:$C$900,3,0)</f>
        <v>NORTE</v>
      </c>
      <c r="B89" s="113">
        <v>335812507</v>
      </c>
      <c r="C89" s="97">
        <v>44260.401388888888</v>
      </c>
      <c r="D89" s="96" t="s">
        <v>2487</v>
      </c>
      <c r="E89" s="106">
        <v>129</v>
      </c>
      <c r="F89" s="96" t="str">
        <f>VLOOKUP(E89,VIP!$A$2:$O11619,2,0)</f>
        <v>DRBR129</v>
      </c>
      <c r="G89" s="96" t="str">
        <f>VLOOKUP(E89,'LISTADO ATM'!$A$2:$B$899,2,0)</f>
        <v xml:space="preserve">ATM Multicentro La Sirena (Santiago) </v>
      </c>
      <c r="H89" s="96" t="str">
        <f>VLOOKUP(E89,VIP!$A$2:$O16540,7,FALSE)</f>
        <v>Si</v>
      </c>
      <c r="I89" s="96" t="str">
        <f>VLOOKUP(E89,VIP!$A$2:$O8505,8,FALSE)</f>
        <v>Si</v>
      </c>
      <c r="J89" s="96" t="str">
        <f>VLOOKUP(E89,VIP!$A$2:$O8455,8,FALSE)</f>
        <v>Si</v>
      </c>
      <c r="K89" s="96" t="str">
        <f>VLOOKUP(E89,VIP!$A$2:$O12029,6,0)</f>
        <v>SI</v>
      </c>
      <c r="L89" s="98" t="s">
        <v>2481</v>
      </c>
      <c r="M89" s="101" t="s">
        <v>2523</v>
      </c>
      <c r="N89" s="101" t="s">
        <v>2505</v>
      </c>
      <c r="O89" s="96" t="s">
        <v>2537</v>
      </c>
      <c r="P89" s="101" t="s">
        <v>2539</v>
      </c>
      <c r="Q89" s="167">
        <v>44319.4375</v>
      </c>
    </row>
    <row r="90" spans="1:17" ht="18" x14ac:dyDescent="0.25">
      <c r="A90" s="96" t="str">
        <f>VLOOKUP(E90,'LISTADO ATM'!$A$2:$C$900,3,0)</f>
        <v>ESTE</v>
      </c>
      <c r="B90" s="113">
        <v>335812646</v>
      </c>
      <c r="C90" s="97">
        <v>44260.445138888892</v>
      </c>
      <c r="D90" s="96" t="s">
        <v>2487</v>
      </c>
      <c r="E90" s="106">
        <v>838</v>
      </c>
      <c r="F90" s="96" t="str">
        <f>VLOOKUP(E90,VIP!$A$2:$O11620,2,0)</f>
        <v>DRBR838</v>
      </c>
      <c r="G90" s="96" t="str">
        <f>VLOOKUP(E90,'LISTADO ATM'!$A$2:$B$899,2,0)</f>
        <v xml:space="preserve">ATM UNP Consuelo </v>
      </c>
      <c r="H90" s="96" t="str">
        <f>VLOOKUP(E90,VIP!$A$2:$O16541,7,FALSE)</f>
        <v>Si</v>
      </c>
      <c r="I90" s="96" t="str">
        <f>VLOOKUP(E90,VIP!$A$2:$O8506,8,FALSE)</f>
        <v>Si</v>
      </c>
      <c r="J90" s="96" t="str">
        <f>VLOOKUP(E90,VIP!$A$2:$O8456,8,FALSE)</f>
        <v>Si</v>
      </c>
      <c r="K90" s="96" t="str">
        <f>VLOOKUP(E90,VIP!$A$2:$O12030,6,0)</f>
        <v>NO</v>
      </c>
      <c r="L90" s="98" t="s">
        <v>2481</v>
      </c>
      <c r="M90" s="101" t="s">
        <v>2523</v>
      </c>
      <c r="N90" s="101" t="s">
        <v>2505</v>
      </c>
      <c r="O90" s="96" t="s">
        <v>2537</v>
      </c>
      <c r="P90" s="101" t="s">
        <v>2539</v>
      </c>
      <c r="Q90" s="167">
        <v>44319.4375</v>
      </c>
    </row>
    <row r="91" spans="1:17" ht="18" x14ac:dyDescent="0.25">
      <c r="A91" s="96" t="str">
        <f>VLOOKUP(E91,'LISTADO ATM'!$A$2:$C$900,3,0)</f>
        <v>NORTE</v>
      </c>
      <c r="B91" s="113">
        <v>335812650</v>
      </c>
      <c r="C91" s="97">
        <v>44260.446527777778</v>
      </c>
      <c r="D91" s="96" t="s">
        <v>2487</v>
      </c>
      <c r="E91" s="106">
        <v>712</v>
      </c>
      <c r="F91" s="96" t="str">
        <f>VLOOKUP(E91,VIP!$A$2:$O11621,2,0)</f>
        <v>DRBR128</v>
      </c>
      <c r="G91" s="96" t="str">
        <f>VLOOKUP(E91,'LISTADO ATM'!$A$2:$B$899,2,0)</f>
        <v xml:space="preserve">ATM Oficina Imbert </v>
      </c>
      <c r="H91" s="96" t="str">
        <f>VLOOKUP(E91,VIP!$A$2:$O16542,7,FALSE)</f>
        <v>Si</v>
      </c>
      <c r="I91" s="96" t="str">
        <f>VLOOKUP(E91,VIP!$A$2:$O8507,8,FALSE)</f>
        <v>Si</v>
      </c>
      <c r="J91" s="96" t="str">
        <f>VLOOKUP(E91,VIP!$A$2:$O8457,8,FALSE)</f>
        <v>Si</v>
      </c>
      <c r="K91" s="96" t="str">
        <f>VLOOKUP(E91,VIP!$A$2:$O12031,6,0)</f>
        <v>SI</v>
      </c>
      <c r="L91" s="98" t="s">
        <v>2481</v>
      </c>
      <c r="M91" s="101" t="s">
        <v>2523</v>
      </c>
      <c r="N91" s="101" t="s">
        <v>2505</v>
      </c>
      <c r="O91" s="96" t="s">
        <v>2538</v>
      </c>
      <c r="P91" s="101" t="s">
        <v>2539</v>
      </c>
      <c r="Q91" s="167">
        <v>44319.4375</v>
      </c>
    </row>
    <row r="92" spans="1:17" ht="18" x14ac:dyDescent="0.25">
      <c r="A92" s="96" t="str">
        <f>VLOOKUP(E92,'LISTADO ATM'!$A$2:$C$900,3,0)</f>
        <v>DISTRITO NACIONAL</v>
      </c>
      <c r="B92" s="113">
        <v>335812718</v>
      </c>
      <c r="C92" s="97">
        <v>44260.447222222225</v>
      </c>
      <c r="D92" s="96" t="s">
        <v>2487</v>
      </c>
      <c r="E92" s="106">
        <v>318</v>
      </c>
      <c r="F92" s="96" t="str">
        <f>VLOOKUP(E92,VIP!$A$2:$O11622,2,0)</f>
        <v>DRBR318</v>
      </c>
      <c r="G92" s="96" t="str">
        <f>VLOOKUP(E92,'LISTADO ATM'!$A$2:$B$899,2,0)</f>
        <v>ATM Autoservicio Lope de Vega</v>
      </c>
      <c r="H92" s="96" t="str">
        <f>VLOOKUP(E92,VIP!$A$2:$O16543,7,FALSE)</f>
        <v>Si</v>
      </c>
      <c r="I92" s="96" t="str">
        <f>VLOOKUP(E92,VIP!$A$2:$O8508,8,FALSE)</f>
        <v>Si</v>
      </c>
      <c r="J92" s="96" t="str">
        <f>VLOOKUP(E92,VIP!$A$2:$O8458,8,FALSE)</f>
        <v>Si</v>
      </c>
      <c r="K92" s="96" t="str">
        <f>VLOOKUP(E92,VIP!$A$2:$O12032,6,0)</f>
        <v>NO</v>
      </c>
      <c r="L92" s="98" t="s">
        <v>2481</v>
      </c>
      <c r="M92" s="101" t="s">
        <v>2523</v>
      </c>
      <c r="N92" s="101" t="s">
        <v>2505</v>
      </c>
      <c r="O92" s="96" t="s">
        <v>2537</v>
      </c>
      <c r="P92" s="101" t="s">
        <v>2539</v>
      </c>
      <c r="Q92" s="167">
        <v>44319.4375</v>
      </c>
    </row>
    <row r="93" spans="1:17" ht="18" x14ac:dyDescent="0.25">
      <c r="A93" s="96" t="str">
        <f>VLOOKUP(E93,'LISTADO ATM'!$A$2:$C$900,3,0)</f>
        <v>SUR</v>
      </c>
      <c r="B93" s="113" t="s">
        <v>2541</v>
      </c>
      <c r="C93" s="97">
        <v>44260.494872685187</v>
      </c>
      <c r="D93" s="96" t="s">
        <v>2472</v>
      </c>
      <c r="E93" s="106">
        <v>48</v>
      </c>
      <c r="F93" s="96" t="str">
        <f>VLOOKUP(E93,VIP!$A$2:$O11623,2,0)</f>
        <v>DRBR048</v>
      </c>
      <c r="G93" s="96" t="str">
        <f>VLOOKUP(E93,'LISTADO ATM'!$A$2:$B$899,2,0)</f>
        <v xml:space="preserve">ATM Autoservicio Neiba I </v>
      </c>
      <c r="H93" s="96" t="str">
        <f>VLOOKUP(E93,VIP!$A$2:$O16544,7,FALSE)</f>
        <v>Si</v>
      </c>
      <c r="I93" s="96" t="str">
        <f>VLOOKUP(E93,VIP!$A$2:$O8509,8,FALSE)</f>
        <v>Si</v>
      </c>
      <c r="J93" s="96" t="str">
        <f>VLOOKUP(E93,VIP!$A$2:$O8459,8,FALSE)</f>
        <v>Si</v>
      </c>
      <c r="K93" s="96" t="str">
        <f>VLOOKUP(E93,VIP!$A$2:$O12033,6,0)</f>
        <v>SI</v>
      </c>
      <c r="L93" s="98" t="s">
        <v>2430</v>
      </c>
      <c r="M93" s="99" t="s">
        <v>2469</v>
      </c>
      <c r="N93" s="99" t="s">
        <v>2476</v>
      </c>
      <c r="O93" s="96" t="s">
        <v>2477</v>
      </c>
      <c r="P93" s="100"/>
      <c r="Q93" s="100" t="s">
        <v>2430</v>
      </c>
    </row>
    <row r="94" spans="1:17" ht="18" x14ac:dyDescent="0.25">
      <c r="A94" s="96" t="str">
        <f>VLOOKUP(E94,'LISTADO ATM'!$A$2:$C$900,3,0)</f>
        <v>DISTRITO NACIONAL</v>
      </c>
      <c r="B94" s="113" t="s">
        <v>2542</v>
      </c>
      <c r="C94" s="97">
        <v>44260.496018518519</v>
      </c>
      <c r="D94" s="96" t="s">
        <v>2472</v>
      </c>
      <c r="E94" s="106">
        <v>570</v>
      </c>
      <c r="F94" s="96" t="str">
        <f>VLOOKUP(E94,VIP!$A$2:$O11624,2,0)</f>
        <v>DRBR478</v>
      </c>
      <c r="G94" s="96" t="str">
        <f>VLOOKUP(E94,'LISTADO ATM'!$A$2:$B$899,2,0)</f>
        <v xml:space="preserve">ATM S/M Liverpool Villa Mella </v>
      </c>
      <c r="H94" s="96" t="str">
        <f>VLOOKUP(E94,VIP!$A$2:$O16545,7,FALSE)</f>
        <v>Si</v>
      </c>
      <c r="I94" s="96" t="str">
        <f>VLOOKUP(E94,VIP!$A$2:$O8510,8,FALSE)</f>
        <v>Si</v>
      </c>
      <c r="J94" s="96" t="str">
        <f>VLOOKUP(E94,VIP!$A$2:$O8460,8,FALSE)</f>
        <v>Si</v>
      </c>
      <c r="K94" s="96" t="str">
        <f>VLOOKUP(E94,VIP!$A$2:$O12034,6,0)</f>
        <v>NO</v>
      </c>
      <c r="L94" s="98" t="s">
        <v>2430</v>
      </c>
      <c r="M94" s="99" t="s">
        <v>2469</v>
      </c>
      <c r="N94" s="99" t="s">
        <v>2476</v>
      </c>
      <c r="O94" s="96" t="s">
        <v>2477</v>
      </c>
      <c r="P94" s="100"/>
      <c r="Q94" s="100" t="s">
        <v>2430</v>
      </c>
    </row>
    <row r="95" spans="1:17" ht="18" x14ac:dyDescent="0.25">
      <c r="A95" s="96" t="str">
        <f>VLOOKUP(E95,'LISTADO ATM'!$A$2:$C$900,3,0)</f>
        <v>ESTE</v>
      </c>
      <c r="B95" s="113" t="s">
        <v>2543</v>
      </c>
      <c r="C95" s="97">
        <v>44260.496608796297</v>
      </c>
      <c r="D95" s="96" t="s">
        <v>2472</v>
      </c>
      <c r="E95" s="106">
        <v>824</v>
      </c>
      <c r="F95" s="96" t="str">
        <f>VLOOKUP(E95,VIP!$A$2:$O11625,2,0)</f>
        <v>DRBR824</v>
      </c>
      <c r="G95" s="96" t="str">
        <f>VLOOKUP(E95,'LISTADO ATM'!$A$2:$B$899,2,0)</f>
        <v xml:space="preserve">ATM Multiplaza (Higuey) </v>
      </c>
      <c r="H95" s="96" t="str">
        <f>VLOOKUP(E95,VIP!$A$2:$O16546,7,FALSE)</f>
        <v>Si</v>
      </c>
      <c r="I95" s="96" t="str">
        <f>VLOOKUP(E95,VIP!$A$2:$O8511,8,FALSE)</f>
        <v>Si</v>
      </c>
      <c r="J95" s="96" t="str">
        <f>VLOOKUP(E95,VIP!$A$2:$O8461,8,FALSE)</f>
        <v>Si</v>
      </c>
      <c r="K95" s="96" t="str">
        <f>VLOOKUP(E95,VIP!$A$2:$O12035,6,0)</f>
        <v>NO</v>
      </c>
      <c r="L95" s="98" t="s">
        <v>2430</v>
      </c>
      <c r="M95" s="99" t="s">
        <v>2469</v>
      </c>
      <c r="N95" s="99" t="s">
        <v>2476</v>
      </c>
      <c r="O95" s="96" t="s">
        <v>2477</v>
      </c>
      <c r="P95" s="100"/>
      <c r="Q95" s="100" t="s">
        <v>2430</v>
      </c>
    </row>
    <row r="96" spans="1:17" ht="18" x14ac:dyDescent="0.25">
      <c r="A96" s="96" t="str">
        <f>VLOOKUP(E96,'LISTADO ATM'!$A$2:$C$900,3,0)</f>
        <v>DISTRITO NACIONAL</v>
      </c>
      <c r="B96" s="113" t="s">
        <v>2544</v>
      </c>
      <c r="C96" s="97">
        <v>44260.497152777774</v>
      </c>
      <c r="D96" s="96" t="s">
        <v>2472</v>
      </c>
      <c r="E96" s="106">
        <v>32</v>
      </c>
      <c r="F96" s="96" t="str">
        <f>VLOOKUP(E96,VIP!$A$2:$O11626,2,0)</f>
        <v>DRBR032</v>
      </c>
      <c r="G96" s="96" t="str">
        <f>VLOOKUP(E96,'LISTADO ATM'!$A$2:$B$899,2,0)</f>
        <v xml:space="preserve">ATM Oficina San Martín II </v>
      </c>
      <c r="H96" s="96" t="str">
        <f>VLOOKUP(E96,VIP!$A$2:$O16547,7,FALSE)</f>
        <v>Si</v>
      </c>
      <c r="I96" s="96" t="str">
        <f>VLOOKUP(E96,VIP!$A$2:$O8512,8,FALSE)</f>
        <v>Si</v>
      </c>
      <c r="J96" s="96" t="str">
        <f>VLOOKUP(E96,VIP!$A$2:$O8462,8,FALSE)</f>
        <v>Si</v>
      </c>
      <c r="K96" s="96" t="str">
        <f>VLOOKUP(E96,VIP!$A$2:$O12036,6,0)</f>
        <v>NO</v>
      </c>
      <c r="L96" s="98" t="s">
        <v>2430</v>
      </c>
      <c r="M96" s="99" t="s">
        <v>2469</v>
      </c>
      <c r="N96" s="99" t="s">
        <v>2476</v>
      </c>
      <c r="O96" s="96" t="s">
        <v>2477</v>
      </c>
      <c r="P96" s="100"/>
      <c r="Q96" s="100" t="s">
        <v>2430</v>
      </c>
    </row>
    <row r="97" spans="1:17" ht="18" x14ac:dyDescent="0.25">
      <c r="A97" s="96" t="str">
        <f>VLOOKUP(E97,'LISTADO ATM'!$A$2:$C$900,3,0)</f>
        <v>NORTE</v>
      </c>
      <c r="B97" s="113" t="s">
        <v>2545</v>
      </c>
      <c r="C97" s="97">
        <v>44260.49790509259</v>
      </c>
      <c r="D97" s="96" t="s">
        <v>2540</v>
      </c>
      <c r="E97" s="106">
        <v>396</v>
      </c>
      <c r="F97" s="96" t="str">
        <f>VLOOKUP(E97,VIP!$A$2:$O11627,2,0)</f>
        <v>DRBR396</v>
      </c>
      <c r="G97" s="96" t="str">
        <f>VLOOKUP(E97,'LISTADO ATM'!$A$2:$B$899,2,0)</f>
        <v xml:space="preserve">ATM Oficina Plaza Ulloa (La Fuente) </v>
      </c>
      <c r="H97" s="96" t="str">
        <f>VLOOKUP(E97,VIP!$A$2:$O16548,7,FALSE)</f>
        <v>Si</v>
      </c>
      <c r="I97" s="96" t="str">
        <f>VLOOKUP(E97,VIP!$A$2:$O8513,8,FALSE)</f>
        <v>Si</v>
      </c>
      <c r="J97" s="96" t="str">
        <f>VLOOKUP(E97,VIP!$A$2:$O8463,8,FALSE)</f>
        <v>Si</v>
      </c>
      <c r="K97" s="96" t="str">
        <f>VLOOKUP(E97,VIP!$A$2:$O12037,6,0)</f>
        <v>NO</v>
      </c>
      <c r="L97" s="98" t="s">
        <v>2430</v>
      </c>
      <c r="M97" s="99" t="s">
        <v>2469</v>
      </c>
      <c r="N97" s="99" t="s">
        <v>2476</v>
      </c>
      <c r="O97" s="96" t="s">
        <v>2547</v>
      </c>
      <c r="P97" s="100"/>
      <c r="Q97" s="100" t="s">
        <v>2430</v>
      </c>
    </row>
    <row r="98" spans="1:17" ht="18" x14ac:dyDescent="0.25">
      <c r="A98" s="96" t="str">
        <f>VLOOKUP(E98,'LISTADO ATM'!$A$2:$C$900,3,0)</f>
        <v>NORTE</v>
      </c>
      <c r="B98" s="113" t="s">
        <v>2546</v>
      </c>
      <c r="C98" s="97">
        <v>44260.498703703706</v>
      </c>
      <c r="D98" s="96" t="s">
        <v>2487</v>
      </c>
      <c r="E98" s="106">
        <v>985</v>
      </c>
      <c r="F98" s="96" t="str">
        <f>VLOOKUP(E98,VIP!$A$2:$O11628,2,0)</f>
        <v>DRBR985</v>
      </c>
      <c r="G98" s="96" t="str">
        <f>VLOOKUP(E98,'LISTADO ATM'!$A$2:$B$899,2,0)</f>
        <v xml:space="preserve">ATM Oficina Dajabón II </v>
      </c>
      <c r="H98" s="96" t="str">
        <f>VLOOKUP(E98,VIP!$A$2:$O16549,7,FALSE)</f>
        <v>Si</v>
      </c>
      <c r="I98" s="96" t="str">
        <f>VLOOKUP(E98,VIP!$A$2:$O8514,8,FALSE)</f>
        <v>Si</v>
      </c>
      <c r="J98" s="96" t="str">
        <f>VLOOKUP(E98,VIP!$A$2:$O8464,8,FALSE)</f>
        <v>Si</v>
      </c>
      <c r="K98" s="96" t="str">
        <f>VLOOKUP(E98,VIP!$A$2:$O12038,6,0)</f>
        <v>NO</v>
      </c>
      <c r="L98" s="98" t="s">
        <v>2430</v>
      </c>
      <c r="M98" s="99" t="s">
        <v>2469</v>
      </c>
      <c r="N98" s="99" t="s">
        <v>2476</v>
      </c>
      <c r="O98" s="96" t="s">
        <v>2490</v>
      </c>
      <c r="P98" s="100"/>
      <c r="Q98" s="100" t="s">
        <v>2430</v>
      </c>
    </row>
  </sheetData>
  <autoFilter ref="A4:Q98">
    <sortState ref="A5:Q84">
      <sortCondition ref="C4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B99:B1048576 B61:B67 B1:B4">
    <cfRule type="duplicateValues" dxfId="297" priority="381968"/>
  </conditionalFormatting>
  <conditionalFormatting sqref="B99:B1048576 B61:B67">
    <cfRule type="duplicateValues" dxfId="296" priority="381971"/>
  </conditionalFormatting>
  <conditionalFormatting sqref="B99:B1048576 B61:B67 B1:B4">
    <cfRule type="duplicateValues" dxfId="295" priority="381973"/>
    <cfRule type="duplicateValues" dxfId="294" priority="381974"/>
    <cfRule type="duplicateValues" dxfId="293" priority="381975"/>
  </conditionalFormatting>
  <conditionalFormatting sqref="B99:B1048576 B61:B67 B1:B4">
    <cfRule type="duplicateValues" dxfId="292" priority="381982"/>
    <cfRule type="duplicateValues" dxfId="291" priority="381983"/>
  </conditionalFormatting>
  <conditionalFormatting sqref="B99:B1048576 B61:B67">
    <cfRule type="duplicateValues" dxfId="290" priority="381988"/>
    <cfRule type="duplicateValues" dxfId="289" priority="381989"/>
    <cfRule type="duplicateValues" dxfId="288" priority="381990"/>
  </conditionalFormatting>
  <conditionalFormatting sqref="B99:B1048576 B61:B67">
    <cfRule type="duplicateValues" dxfId="287" priority="381994"/>
    <cfRule type="duplicateValues" dxfId="286" priority="381995"/>
  </conditionalFormatting>
  <conditionalFormatting sqref="B99:B1048576">
    <cfRule type="duplicateValues" dxfId="285" priority="249"/>
  </conditionalFormatting>
  <conditionalFormatting sqref="B18:B27">
    <cfRule type="duplicateValues" dxfId="284" priority="122"/>
  </conditionalFormatting>
  <conditionalFormatting sqref="B18:B27">
    <cfRule type="duplicateValues" dxfId="283" priority="119"/>
    <cfRule type="duplicateValues" dxfId="282" priority="120"/>
    <cfRule type="duplicateValues" dxfId="281" priority="121"/>
  </conditionalFormatting>
  <conditionalFormatting sqref="B18:B27">
    <cfRule type="duplicateValues" dxfId="280" priority="117"/>
    <cfRule type="duplicateValues" dxfId="279" priority="118"/>
  </conditionalFormatting>
  <conditionalFormatting sqref="E99:E1048576 E1:E67">
    <cfRule type="duplicateValues" dxfId="278" priority="116"/>
  </conditionalFormatting>
  <conditionalFormatting sqref="B99:B1048576 B61:B67 B1:B27">
    <cfRule type="duplicateValues" dxfId="277" priority="113"/>
    <cfRule type="duplicateValues" dxfId="276" priority="114"/>
    <cfRule type="duplicateValues" dxfId="275" priority="115"/>
  </conditionalFormatting>
  <conditionalFormatting sqref="B28:B32">
    <cfRule type="duplicateValues" dxfId="274" priority="112"/>
  </conditionalFormatting>
  <conditionalFormatting sqref="B28:B32">
    <cfRule type="duplicateValues" dxfId="273" priority="109"/>
    <cfRule type="duplicateValues" dxfId="272" priority="110"/>
    <cfRule type="duplicateValues" dxfId="271" priority="111"/>
  </conditionalFormatting>
  <conditionalFormatting sqref="B28:B32">
    <cfRule type="duplicateValues" dxfId="270" priority="107"/>
    <cfRule type="duplicateValues" dxfId="269" priority="108"/>
  </conditionalFormatting>
  <conditionalFormatting sqref="E28:E32">
    <cfRule type="duplicateValues" dxfId="268" priority="106"/>
  </conditionalFormatting>
  <conditionalFormatting sqref="B28:B32">
    <cfRule type="duplicateValues" dxfId="267" priority="103"/>
    <cfRule type="duplicateValues" dxfId="266" priority="104"/>
    <cfRule type="duplicateValues" dxfId="265" priority="105"/>
  </conditionalFormatting>
  <conditionalFormatting sqref="C61:C67 C1:C32 C99:C1048576">
    <cfRule type="duplicateValues" dxfId="264" priority="101"/>
  </conditionalFormatting>
  <conditionalFormatting sqref="B33:B46">
    <cfRule type="duplicateValues" dxfId="263" priority="100"/>
  </conditionalFormatting>
  <conditionalFormatting sqref="B33:B46">
    <cfRule type="duplicateValues" dxfId="262" priority="97"/>
    <cfRule type="duplicateValues" dxfId="261" priority="98"/>
    <cfRule type="duplicateValues" dxfId="260" priority="99"/>
  </conditionalFormatting>
  <conditionalFormatting sqref="B33:B46">
    <cfRule type="duplicateValues" dxfId="259" priority="95"/>
    <cfRule type="duplicateValues" dxfId="258" priority="96"/>
  </conditionalFormatting>
  <conditionalFormatting sqref="B33:B46">
    <cfRule type="duplicateValues" dxfId="257" priority="92"/>
    <cfRule type="duplicateValues" dxfId="256" priority="93"/>
    <cfRule type="duplicateValues" dxfId="255" priority="94"/>
  </conditionalFormatting>
  <conditionalFormatting sqref="C33:C46">
    <cfRule type="duplicateValues" dxfId="254" priority="91"/>
  </conditionalFormatting>
  <conditionalFormatting sqref="B99:B1048576 B61:B67 B1:B46">
    <cfRule type="duplicateValues" dxfId="253" priority="90"/>
  </conditionalFormatting>
  <conditionalFormatting sqref="B47:B58">
    <cfRule type="duplicateValues" dxfId="252" priority="89"/>
  </conditionalFormatting>
  <conditionalFormatting sqref="B47:B58">
    <cfRule type="duplicateValues" dxfId="251" priority="86"/>
    <cfRule type="duplicateValues" dxfId="250" priority="87"/>
    <cfRule type="duplicateValues" dxfId="249" priority="88"/>
  </conditionalFormatting>
  <conditionalFormatting sqref="B47:B58">
    <cfRule type="duplicateValues" dxfId="248" priority="84"/>
    <cfRule type="duplicateValues" dxfId="247" priority="85"/>
  </conditionalFormatting>
  <conditionalFormatting sqref="B47:B58">
    <cfRule type="duplicateValues" dxfId="246" priority="81"/>
    <cfRule type="duplicateValues" dxfId="245" priority="82"/>
    <cfRule type="duplicateValues" dxfId="244" priority="83"/>
  </conditionalFormatting>
  <conditionalFormatting sqref="C47:C58">
    <cfRule type="duplicateValues" dxfId="243" priority="80"/>
  </conditionalFormatting>
  <conditionalFormatting sqref="B47:B58">
    <cfRule type="duplicateValues" dxfId="242" priority="79"/>
  </conditionalFormatting>
  <conditionalFormatting sqref="B99:B1048576 B61:B67 B1:B58">
    <cfRule type="duplicateValues" dxfId="241" priority="78"/>
  </conditionalFormatting>
  <conditionalFormatting sqref="B59:B67">
    <cfRule type="duplicateValues" dxfId="240" priority="77"/>
  </conditionalFormatting>
  <conditionalFormatting sqref="B59:B67">
    <cfRule type="duplicateValues" dxfId="239" priority="74"/>
    <cfRule type="duplicateValues" dxfId="238" priority="75"/>
    <cfRule type="duplicateValues" dxfId="237" priority="76"/>
  </conditionalFormatting>
  <conditionalFormatting sqref="B59:B67">
    <cfRule type="duplicateValues" dxfId="236" priority="72"/>
    <cfRule type="duplicateValues" dxfId="235" priority="73"/>
  </conditionalFormatting>
  <conditionalFormatting sqref="B59:B67">
    <cfRule type="duplicateValues" dxfId="234" priority="69"/>
    <cfRule type="duplicateValues" dxfId="233" priority="70"/>
    <cfRule type="duplicateValues" dxfId="232" priority="71"/>
  </conditionalFormatting>
  <conditionalFormatting sqref="C59:C67">
    <cfRule type="duplicateValues" dxfId="231" priority="68"/>
  </conditionalFormatting>
  <conditionalFormatting sqref="B59:B67">
    <cfRule type="duplicateValues" dxfId="230" priority="67"/>
  </conditionalFormatting>
  <conditionalFormatting sqref="B59:B67">
    <cfRule type="duplicateValues" dxfId="229" priority="66"/>
  </conditionalFormatting>
  <conditionalFormatting sqref="B10:B17">
    <cfRule type="duplicateValues" dxfId="228" priority="386356"/>
  </conditionalFormatting>
  <conditionalFormatting sqref="B10:B17">
    <cfRule type="duplicateValues" dxfId="227" priority="386357"/>
    <cfRule type="duplicateValues" dxfId="226" priority="386358"/>
    <cfRule type="duplicateValues" dxfId="225" priority="386359"/>
  </conditionalFormatting>
  <conditionalFormatting sqref="B10:B17">
    <cfRule type="duplicateValues" dxfId="224" priority="386360"/>
    <cfRule type="duplicateValues" dxfId="223" priority="386361"/>
  </conditionalFormatting>
  <conditionalFormatting sqref="B5">
    <cfRule type="duplicateValues" dxfId="222" priority="386370"/>
  </conditionalFormatting>
  <conditionalFormatting sqref="B5">
    <cfRule type="duplicateValues" dxfId="221" priority="386371"/>
    <cfRule type="duplicateValues" dxfId="220" priority="386372"/>
    <cfRule type="duplicateValues" dxfId="219" priority="386373"/>
  </conditionalFormatting>
  <conditionalFormatting sqref="B5">
    <cfRule type="duplicateValues" dxfId="218" priority="386374"/>
    <cfRule type="duplicateValues" dxfId="217" priority="386375"/>
  </conditionalFormatting>
  <conditionalFormatting sqref="B68:B72">
    <cfRule type="duplicateValues" dxfId="216" priority="386591"/>
  </conditionalFormatting>
  <conditionalFormatting sqref="B68:B72">
    <cfRule type="duplicateValues" dxfId="215" priority="386592"/>
    <cfRule type="duplicateValues" dxfId="214" priority="386593"/>
    <cfRule type="duplicateValues" dxfId="213" priority="386594"/>
  </conditionalFormatting>
  <conditionalFormatting sqref="B68:B72">
    <cfRule type="duplicateValues" dxfId="212" priority="386595"/>
    <cfRule type="duplicateValues" dxfId="211" priority="386596"/>
  </conditionalFormatting>
  <conditionalFormatting sqref="E68:E72">
    <cfRule type="duplicateValues" dxfId="210" priority="386597"/>
  </conditionalFormatting>
  <conditionalFormatting sqref="C68:C72">
    <cfRule type="duplicateValues" dxfId="209" priority="386598"/>
  </conditionalFormatting>
  <conditionalFormatting sqref="B73:B76">
    <cfRule type="duplicateValues" dxfId="208" priority="32"/>
  </conditionalFormatting>
  <conditionalFormatting sqref="B73:B76">
    <cfRule type="duplicateValues" dxfId="207" priority="29"/>
    <cfRule type="duplicateValues" dxfId="206" priority="30"/>
    <cfRule type="duplicateValues" dxfId="205" priority="31"/>
  </conditionalFormatting>
  <conditionalFormatting sqref="B73:B76">
    <cfRule type="duplicateValues" dxfId="204" priority="27"/>
    <cfRule type="duplicateValues" dxfId="203" priority="28"/>
  </conditionalFormatting>
  <conditionalFormatting sqref="E73:E76">
    <cfRule type="duplicateValues" dxfId="202" priority="26"/>
  </conditionalFormatting>
  <conditionalFormatting sqref="C73:C76">
    <cfRule type="duplicateValues" dxfId="201" priority="25"/>
  </conditionalFormatting>
  <conditionalFormatting sqref="B6:B9">
    <cfRule type="duplicateValues" dxfId="200" priority="386617"/>
  </conditionalFormatting>
  <conditionalFormatting sqref="B6:B9">
    <cfRule type="duplicateValues" dxfId="199" priority="386618"/>
    <cfRule type="duplicateValues" dxfId="198" priority="386619"/>
    <cfRule type="duplicateValues" dxfId="197" priority="386620"/>
  </conditionalFormatting>
  <conditionalFormatting sqref="B6:B9">
    <cfRule type="duplicateValues" dxfId="196" priority="386621"/>
    <cfRule type="duplicateValues" dxfId="195" priority="386622"/>
  </conditionalFormatting>
  <conditionalFormatting sqref="B5:B14">
    <cfRule type="duplicateValues" dxfId="194" priority="386643"/>
  </conditionalFormatting>
  <conditionalFormatting sqref="B5:B14">
    <cfRule type="duplicateValues" dxfId="193" priority="386645"/>
    <cfRule type="duplicateValues" dxfId="192" priority="386646"/>
    <cfRule type="duplicateValues" dxfId="191" priority="386647"/>
  </conditionalFormatting>
  <conditionalFormatting sqref="B5:B14">
    <cfRule type="duplicateValues" dxfId="190" priority="386651"/>
    <cfRule type="duplicateValues" dxfId="189" priority="386652"/>
  </conditionalFormatting>
  <conditionalFormatting sqref="E77:E84">
    <cfRule type="duplicateValues" dxfId="23" priority="24"/>
  </conditionalFormatting>
  <conditionalFormatting sqref="C77:C84">
    <cfRule type="duplicateValues" dxfId="22" priority="23"/>
  </conditionalFormatting>
  <conditionalFormatting sqref="B77:B84">
    <cfRule type="duplicateValues" dxfId="21" priority="22"/>
  </conditionalFormatting>
  <conditionalFormatting sqref="B77:B84">
    <cfRule type="duplicateValues" dxfId="20" priority="19"/>
    <cfRule type="duplicateValues" dxfId="19" priority="20"/>
    <cfRule type="duplicateValues" dxfId="18" priority="21"/>
  </conditionalFormatting>
  <conditionalFormatting sqref="B77:B84">
    <cfRule type="duplicateValues" dxfId="17" priority="17"/>
    <cfRule type="duplicateValues" dxfId="16" priority="18"/>
  </conditionalFormatting>
  <conditionalFormatting sqref="E85:E92">
    <cfRule type="duplicateValues" dxfId="15" priority="16"/>
  </conditionalFormatting>
  <conditionalFormatting sqref="C85:C92">
    <cfRule type="duplicateValues" dxfId="14" priority="15"/>
  </conditionalFormatting>
  <conditionalFormatting sqref="B85:B92">
    <cfRule type="duplicateValues" dxfId="13" priority="14"/>
  </conditionalFormatting>
  <conditionalFormatting sqref="B85:B92">
    <cfRule type="duplicateValues" dxfId="12" priority="11"/>
    <cfRule type="duplicateValues" dxfId="11" priority="12"/>
    <cfRule type="duplicateValues" dxfId="10" priority="13"/>
  </conditionalFormatting>
  <conditionalFormatting sqref="B85:B92">
    <cfRule type="duplicateValues" dxfId="9" priority="9"/>
    <cfRule type="duplicateValues" dxfId="8" priority="10"/>
  </conditionalFormatting>
  <conditionalFormatting sqref="E93:E98">
    <cfRule type="duplicateValues" dxfId="7" priority="8"/>
  </conditionalFormatting>
  <conditionalFormatting sqref="C93:C98">
    <cfRule type="duplicateValues" dxfId="6" priority="7"/>
  </conditionalFormatting>
  <conditionalFormatting sqref="B93:B98">
    <cfRule type="duplicateValues" dxfId="5" priority="6"/>
  </conditionalFormatting>
  <conditionalFormatting sqref="B93:B98">
    <cfRule type="duplicateValues" dxfId="4" priority="3"/>
    <cfRule type="duplicateValues" dxfId="3" priority="4"/>
    <cfRule type="duplicateValues" dxfId="2" priority="5"/>
  </conditionalFormatting>
  <conditionalFormatting sqref="B93:B98">
    <cfRule type="duplicateValues" dxfId="1" priority="1"/>
    <cfRule type="duplicateValues" dxfId="0" priority="2"/>
  </conditionalFormatting>
  <hyperlinks>
    <hyperlink ref="B76" r:id="rId7" display="http://s460-helpdesk/CAisd/pdmweb.exe?OP=SEARCH+FACTORY=in+SKIPLIST=1+QBE.EQ.id=3520235"/>
    <hyperlink ref="B75" r:id="rId8" display="http://s460-helpdesk/CAisd/pdmweb.exe?OP=SEARCH+FACTORY=in+SKIPLIST=1+QBE.EQ.id=3520192"/>
    <hyperlink ref="B74" r:id="rId9" display="http://s460-helpdesk/CAisd/pdmweb.exe?OP=SEARCH+FACTORY=in+SKIPLIST=1+QBE.EQ.id=3520190"/>
    <hyperlink ref="B73" r:id="rId10" display="http://s460-helpdesk/CAisd/pdmweb.exe?OP=SEARCH+FACTORY=in+SKIPLIST=1+QBE.EQ.id=3520187"/>
    <hyperlink ref="B84" r:id="rId11" display="http://s460-helpdesk/CAisd/pdmweb.exe?OP=SEARCH+FACTORY=in+SKIPLIST=1+QBE.EQ.id=3520593"/>
    <hyperlink ref="B83" r:id="rId12" display="http://s460-helpdesk/CAisd/pdmweb.exe?OP=SEARCH+FACTORY=in+SKIPLIST=1+QBE.EQ.id=3520580"/>
    <hyperlink ref="B82" r:id="rId13" display="http://s460-helpdesk/CAisd/pdmweb.exe?OP=SEARCH+FACTORY=in+SKIPLIST=1+QBE.EQ.id=3520469"/>
    <hyperlink ref="B81" r:id="rId14" display="http://s460-helpdesk/CAisd/pdmweb.exe?OP=SEARCH+FACTORY=in+SKIPLIST=1+QBE.EQ.id=3520464"/>
    <hyperlink ref="B80" r:id="rId15" display="http://s460-helpdesk/CAisd/pdmweb.exe?OP=SEARCH+FACTORY=in+SKIPLIST=1+QBE.EQ.id=3520463"/>
    <hyperlink ref="B79" r:id="rId16" display="http://s460-helpdesk/CAisd/pdmweb.exe?OP=SEARCH+FACTORY=in+SKIPLIST=1+QBE.EQ.id=3520450"/>
    <hyperlink ref="B78" r:id="rId17" display="http://s460-helpdesk/CAisd/pdmweb.exe?OP=SEARCH+FACTORY=in+SKIPLIST=1+QBE.EQ.id=3520315"/>
    <hyperlink ref="B77" r:id="rId18" display="http://s460-helpdesk/CAisd/pdmweb.exe?OP=SEARCH+FACTORY=in+SKIPLIST=1+QBE.EQ.id=3520265"/>
    <hyperlink ref="B98" r:id="rId19" display="http://s460-helpdesk/CAisd/pdmweb.exe?OP=SEARCH+FACTORY=in+SKIPLIST=1+QBE.EQ.id=3520782"/>
    <hyperlink ref="B97" r:id="rId20" display="http://s460-helpdesk/CAisd/pdmweb.exe?OP=SEARCH+FACTORY=in+SKIPLIST=1+QBE.EQ.id=3520781"/>
    <hyperlink ref="B96" r:id="rId21" display="http://s460-helpdesk/CAisd/pdmweb.exe?OP=SEARCH+FACTORY=in+SKIPLIST=1+QBE.EQ.id=3520779"/>
    <hyperlink ref="B95" r:id="rId22" display="http://s460-helpdesk/CAisd/pdmweb.exe?OP=SEARCH+FACTORY=in+SKIPLIST=1+QBE.EQ.id=3520777"/>
    <hyperlink ref="B94" r:id="rId23" display="http://s460-helpdesk/CAisd/pdmweb.exe?OP=SEARCH+FACTORY=in+SKIPLIST=1+QBE.EQ.id=3520776"/>
    <hyperlink ref="B93" r:id="rId24" display="http://s460-helpdesk/CAisd/pdmweb.exe?OP=SEARCH+FACTORY=in+SKIPLIST=1+QBE.EQ.id=3520773"/>
  </hyperlinks>
  <pageMargins left="0.7" right="0.7" top="0.75" bottom="0.75" header="0.3" footer="0.3"/>
  <pageSetup scale="60" orientation="landscape" r:id="rId25"/>
  <legacyDrawing r:id="rId2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61" t="s">
        <v>0</v>
      </c>
      <c r="B1" s="162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63" t="s">
        <v>8</v>
      </c>
      <c r="B9" s="164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65" t="s">
        <v>9</v>
      </c>
      <c r="B14" s="166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3"/>
  <sheetViews>
    <sheetView topLeftCell="A16" zoomScale="80" zoomScaleNormal="80" workbookViewId="0">
      <selection activeCell="F17" sqref="F17"/>
    </sheetView>
  </sheetViews>
  <sheetFormatPr baseColWidth="10" defaultColWidth="52.7109375" defaultRowHeight="15" x14ac:dyDescent="0.25"/>
  <cols>
    <col min="1" max="1" width="25.7109375" style="102" bestFit="1" customWidth="1"/>
    <col min="2" max="2" width="18" style="110" bestFit="1" customWidth="1"/>
    <col min="3" max="3" width="53.7109375" style="102" bestFit="1" customWidth="1"/>
    <col min="4" max="4" width="46.42578125" style="102" customWidth="1"/>
    <col min="5" max="5" width="30.85546875" style="102" customWidth="1"/>
    <col min="6" max="16384" width="52.7109375" style="102"/>
  </cols>
  <sheetData>
    <row r="1" spans="1:5" ht="22.5" x14ac:dyDescent="0.25">
      <c r="A1" s="141" t="s">
        <v>2158</v>
      </c>
      <c r="B1" s="142"/>
      <c r="C1" s="142"/>
      <c r="D1" s="142"/>
      <c r="E1" s="143"/>
    </row>
    <row r="2" spans="1:5" ht="25.5" x14ac:dyDescent="0.25">
      <c r="A2" s="144" t="s">
        <v>2474</v>
      </c>
      <c r="B2" s="145"/>
      <c r="C2" s="145"/>
      <c r="D2" s="145"/>
      <c r="E2" s="146"/>
    </row>
    <row r="3" spans="1:5" ht="18" x14ac:dyDescent="0.25">
      <c r="B3" s="103"/>
      <c r="C3" s="103"/>
      <c r="D3" s="103"/>
      <c r="E3" s="119"/>
    </row>
    <row r="4" spans="1:5" ht="18.75" thickBot="1" x14ac:dyDescent="0.3">
      <c r="A4" s="116" t="s">
        <v>2423</v>
      </c>
      <c r="B4" s="118">
        <v>44259.708333333336</v>
      </c>
      <c r="C4" s="103"/>
      <c r="D4" s="103"/>
      <c r="E4" s="120"/>
    </row>
    <row r="5" spans="1:5" ht="18.75" thickBot="1" x14ac:dyDescent="0.3">
      <c r="A5" s="116" t="s">
        <v>2424</v>
      </c>
      <c r="B5" s="118">
        <v>44260.25</v>
      </c>
      <c r="C5" s="117"/>
      <c r="D5" s="103"/>
      <c r="E5" s="120"/>
    </row>
    <row r="6" spans="1:5" ht="18" x14ac:dyDescent="0.25">
      <c r="B6" s="103"/>
      <c r="C6" s="103"/>
      <c r="D6" s="103"/>
      <c r="E6" s="122"/>
    </row>
    <row r="7" spans="1:5" ht="18" x14ac:dyDescent="0.25">
      <c r="A7" s="147" t="s">
        <v>2425</v>
      </c>
      <c r="B7" s="148"/>
      <c r="C7" s="148"/>
      <c r="D7" s="148"/>
      <c r="E7" s="149"/>
    </row>
    <row r="8" spans="1:5" ht="18" x14ac:dyDescent="0.25">
      <c r="A8" s="104" t="s">
        <v>15</v>
      </c>
      <c r="B8" s="104" t="s">
        <v>2426</v>
      </c>
      <c r="C8" s="105" t="s">
        <v>46</v>
      </c>
      <c r="D8" s="121" t="s">
        <v>2432</v>
      </c>
      <c r="E8" s="121" t="s">
        <v>2427</v>
      </c>
    </row>
    <row r="9" spans="1:5" ht="18" x14ac:dyDescent="0.25">
      <c r="A9" s="111" t="e">
        <f>VLOOKUP(B9,'[1]LISTADO ATM'!$A$2:$C$817,3,0)</f>
        <v>#N/A</v>
      </c>
      <c r="B9" s="106"/>
      <c r="C9" s="106" t="e">
        <f>VLOOKUP(B9,'[1]LISTADO ATM'!$A$2:$B$816,2,0)</f>
        <v>#N/A</v>
      </c>
      <c r="D9" s="126" t="s">
        <v>2501</v>
      </c>
      <c r="E9" s="128"/>
    </row>
    <row r="10" spans="1:5" ht="18.75" thickBot="1" x14ac:dyDescent="0.3">
      <c r="A10" s="108" t="s">
        <v>2428</v>
      </c>
      <c r="B10" s="114">
        <f>COUNT(B9:B9)</f>
        <v>0</v>
      </c>
      <c r="C10" s="150"/>
      <c r="D10" s="151"/>
      <c r="E10" s="152"/>
    </row>
    <row r="11" spans="1:5" ht="15.75" thickBot="1" x14ac:dyDescent="0.3">
      <c r="E11" s="110"/>
    </row>
    <row r="12" spans="1:5" ht="18.75" thickBot="1" x14ac:dyDescent="0.3">
      <c r="A12" s="134" t="s">
        <v>2430</v>
      </c>
      <c r="B12" s="135"/>
      <c r="C12" s="135"/>
      <c r="D12" s="135"/>
      <c r="E12" s="136"/>
    </row>
    <row r="13" spans="1:5" ht="18" x14ac:dyDescent="0.25">
      <c r="A13" s="104" t="s">
        <v>15</v>
      </c>
      <c r="B13" s="104" t="s">
        <v>2426</v>
      </c>
      <c r="C13" s="105" t="s">
        <v>46</v>
      </c>
      <c r="D13" s="105" t="s">
        <v>2432</v>
      </c>
      <c r="E13" s="105" t="s">
        <v>2427</v>
      </c>
    </row>
    <row r="14" spans="1:5" ht="18" x14ac:dyDescent="0.25">
      <c r="A14" s="111" t="str">
        <f>VLOOKUP(B14,'[1]LISTADO ATM'!$A$2:$C$817,3,0)</f>
        <v>DISTRITO NACIONAL</v>
      </c>
      <c r="B14" s="106">
        <v>443</v>
      </c>
      <c r="C14" s="106" t="str">
        <f>VLOOKUP(B14,'[1]LISTADO ATM'!$A$2:$B$816,2,0)</f>
        <v xml:space="preserve">ATM Edificio San Rafael </v>
      </c>
      <c r="D14" s="124" t="s">
        <v>2454</v>
      </c>
      <c r="E14" s="127">
        <v>335810848</v>
      </c>
    </row>
    <row r="15" spans="1:5" ht="18" x14ac:dyDescent="0.25">
      <c r="A15" s="111" t="str">
        <f>VLOOKUP(B15,'[1]LISTADO ATM'!$A$2:$C$817,3,0)</f>
        <v>SUR</v>
      </c>
      <c r="B15" s="106">
        <v>984</v>
      </c>
      <c r="C15" s="106" t="str">
        <f>VLOOKUP(B15,'[1]LISTADO ATM'!$A$2:$B$816,2,0)</f>
        <v xml:space="preserve">ATM Oficina Neiba II </v>
      </c>
      <c r="D15" s="124" t="s">
        <v>2454</v>
      </c>
      <c r="E15" s="127">
        <v>335811613</v>
      </c>
    </row>
    <row r="16" spans="1:5" ht="18" x14ac:dyDescent="0.25">
      <c r="A16" s="111" t="str">
        <f>VLOOKUP(B16,'[1]LISTADO ATM'!$A$2:$C$817,3,0)</f>
        <v>ESTE</v>
      </c>
      <c r="B16" s="106">
        <v>660</v>
      </c>
      <c r="C16" s="106" t="str">
        <f>VLOOKUP(B16,'[1]LISTADO ATM'!$A$2:$B$816,2,0)</f>
        <v>ATM Oficina Romana Norte II</v>
      </c>
      <c r="D16" s="124" t="s">
        <v>2454</v>
      </c>
      <c r="E16" s="127">
        <v>335811649</v>
      </c>
    </row>
    <row r="17" spans="1:5" ht="18" x14ac:dyDescent="0.25">
      <c r="A17" s="111" t="str">
        <f>VLOOKUP(B17,'[1]LISTADO ATM'!$A$2:$C$817,3,0)</f>
        <v>DISTRITO NACIONAL</v>
      </c>
      <c r="B17" s="106">
        <v>312</v>
      </c>
      <c r="C17" s="106" t="str">
        <f>VLOOKUP(B17,'[1]LISTADO ATM'!$A$2:$B$816,2,0)</f>
        <v xml:space="preserve">ATM Oficina Tiradentes II (Naco) </v>
      </c>
      <c r="D17" s="124" t="s">
        <v>2454</v>
      </c>
      <c r="E17" s="127">
        <v>335811610</v>
      </c>
    </row>
    <row r="18" spans="1:5" ht="18" x14ac:dyDescent="0.25">
      <c r="A18" s="111" t="str">
        <f>VLOOKUP(B18,'[1]LISTADO ATM'!$A$2:$C$817,3,0)</f>
        <v>DISTRITO NACIONAL</v>
      </c>
      <c r="B18" s="106">
        <v>516</v>
      </c>
      <c r="C18" s="106" t="str">
        <f>VLOOKUP(B18,'[1]LISTADO ATM'!$A$2:$B$816,2,0)</f>
        <v xml:space="preserve">ATM Oficina Gascue </v>
      </c>
      <c r="D18" s="124" t="s">
        <v>2454</v>
      </c>
      <c r="E18" s="127">
        <v>335812061</v>
      </c>
    </row>
    <row r="19" spans="1:5" ht="18" x14ac:dyDescent="0.25">
      <c r="A19" s="111" t="str">
        <f>VLOOKUP(B19,'[1]LISTADO ATM'!$A$2:$C$817,3,0)</f>
        <v>DISTRITO NACIONAL</v>
      </c>
      <c r="B19" s="106">
        <v>958</v>
      </c>
      <c r="C19" s="106" t="str">
        <f>VLOOKUP(B19,'[1]LISTADO ATM'!$A$2:$B$816,2,0)</f>
        <v xml:space="preserve">ATM Olé Aut. San Isidro </v>
      </c>
      <c r="D19" s="124" t="s">
        <v>2454</v>
      </c>
      <c r="E19" s="127">
        <v>335812065</v>
      </c>
    </row>
    <row r="20" spans="1:5" ht="18" x14ac:dyDescent="0.25">
      <c r="A20" s="111" t="str">
        <f>VLOOKUP(B20,'[1]LISTADO ATM'!$A$2:$C$817,3,0)</f>
        <v>NORTE</v>
      </c>
      <c r="B20" s="106">
        <v>119</v>
      </c>
      <c r="C20" s="106" t="str">
        <f>VLOOKUP(B20,'[1]LISTADO ATM'!$A$2:$B$816,2,0)</f>
        <v>ATM Oficina La Barranquita</v>
      </c>
      <c r="D20" s="124" t="s">
        <v>2454</v>
      </c>
      <c r="E20" s="127">
        <v>335812066</v>
      </c>
    </row>
    <row r="21" spans="1:5" ht="18" x14ac:dyDescent="0.25">
      <c r="A21" s="111" t="str">
        <f>VLOOKUP(B21,'[1]LISTADO ATM'!$A$2:$C$817,3,0)</f>
        <v>NORTE</v>
      </c>
      <c r="B21" s="106">
        <v>687</v>
      </c>
      <c r="C21" s="106" t="str">
        <f>VLOOKUP(B21,'[1]LISTADO ATM'!$A$2:$B$816,2,0)</f>
        <v>ATM Oficina Monterrico II</v>
      </c>
      <c r="D21" s="124" t="s">
        <v>2454</v>
      </c>
      <c r="E21" s="127">
        <v>335812110</v>
      </c>
    </row>
    <row r="22" spans="1:5" ht="18" x14ac:dyDescent="0.25">
      <c r="A22" s="111" t="str">
        <f>VLOOKUP(B22,'[1]LISTADO ATM'!$A$2:$C$817,3,0)</f>
        <v>NORTE</v>
      </c>
      <c r="B22" s="106">
        <v>304</v>
      </c>
      <c r="C22" s="106" t="str">
        <f>VLOOKUP(B22,'[1]LISTADO ATM'!$A$2:$B$816,2,0)</f>
        <v xml:space="preserve">ATM Multicentro La Sirena Estrella Sadhala </v>
      </c>
      <c r="D22" s="124" t="s">
        <v>2454</v>
      </c>
      <c r="E22" s="127">
        <v>335812112</v>
      </c>
    </row>
    <row r="23" spans="1:5" ht="18" x14ac:dyDescent="0.25">
      <c r="A23" s="111" t="str">
        <f>VLOOKUP(B23,'[1]LISTADO ATM'!$A$2:$C$817,3,0)</f>
        <v>DISTRITO NACIONAL</v>
      </c>
      <c r="B23" s="106">
        <v>325</v>
      </c>
      <c r="C23" s="106" t="str">
        <f>VLOOKUP(B23,'[1]LISTADO ATM'!$A$2:$B$816,2,0)</f>
        <v>ATM Casa Edwin</v>
      </c>
      <c r="D23" s="124" t="s">
        <v>2454</v>
      </c>
      <c r="E23" s="127">
        <v>335812120</v>
      </c>
    </row>
    <row r="24" spans="1:5" ht="18" x14ac:dyDescent="0.25">
      <c r="A24" s="111" t="e">
        <f>VLOOKUP(B24,'[1]LISTADO ATM'!$A$2:$C$817,3,0)</f>
        <v>#N/A</v>
      </c>
      <c r="B24" s="106"/>
      <c r="C24" s="106" t="e">
        <f>VLOOKUP(B24,'[1]LISTADO ATM'!$A$2:$B$816,2,0)</f>
        <v>#N/A</v>
      </c>
      <c r="D24" s="124" t="s">
        <v>2454</v>
      </c>
      <c r="E24" s="127"/>
    </row>
    <row r="25" spans="1:5" ht="18" x14ac:dyDescent="0.25">
      <c r="A25" s="111" t="e">
        <f>VLOOKUP(B25,'[1]LISTADO ATM'!$A$2:$C$817,3,0)</f>
        <v>#N/A</v>
      </c>
      <c r="B25" s="106"/>
      <c r="C25" s="106" t="e">
        <f>VLOOKUP(B25,'[1]LISTADO ATM'!$A$2:$B$816,2,0)</f>
        <v>#N/A</v>
      </c>
      <c r="D25" s="124" t="s">
        <v>2454</v>
      </c>
      <c r="E25" s="127"/>
    </row>
    <row r="26" spans="1:5" ht="18" x14ac:dyDescent="0.25">
      <c r="A26" s="111" t="e">
        <f>VLOOKUP(B26,'[1]LISTADO ATM'!$A$2:$C$817,3,0)</f>
        <v>#N/A</v>
      </c>
      <c r="B26" s="106"/>
      <c r="C26" s="106" t="e">
        <f>VLOOKUP(B26,'[1]LISTADO ATM'!$A$2:$B$816,2,0)</f>
        <v>#N/A</v>
      </c>
      <c r="D26" s="124" t="s">
        <v>2454</v>
      </c>
      <c r="E26" s="127"/>
    </row>
    <row r="27" spans="1:5" ht="18" x14ac:dyDescent="0.25">
      <c r="A27" s="111" t="e">
        <f>VLOOKUP(B27,'[1]LISTADO ATM'!$A$2:$C$817,3,0)</f>
        <v>#N/A</v>
      </c>
      <c r="B27" s="106"/>
      <c r="C27" s="106" t="e">
        <f>VLOOKUP(B27,'[1]LISTADO ATM'!$A$2:$B$816,2,0)</f>
        <v>#N/A</v>
      </c>
      <c r="D27" s="124" t="s">
        <v>2454</v>
      </c>
      <c r="E27" s="127"/>
    </row>
    <row r="28" spans="1:5" ht="18.75" thickBot="1" x14ac:dyDescent="0.3">
      <c r="A28" s="112" t="s">
        <v>2428</v>
      </c>
      <c r="B28" s="114">
        <f>COUNT(B14:B27)</f>
        <v>10</v>
      </c>
      <c r="C28" s="123"/>
      <c r="D28" s="123"/>
      <c r="E28" s="123"/>
    </row>
    <row r="29" spans="1:5" ht="15.75" thickBot="1" x14ac:dyDescent="0.3">
      <c r="E29" s="110"/>
    </row>
    <row r="30" spans="1:5" ht="18.75" thickBot="1" x14ac:dyDescent="0.3">
      <c r="A30" s="134" t="s">
        <v>2500</v>
      </c>
      <c r="B30" s="135"/>
      <c r="C30" s="135"/>
      <c r="D30" s="135"/>
      <c r="E30" s="136"/>
    </row>
    <row r="31" spans="1:5" ht="18" x14ac:dyDescent="0.25">
      <c r="A31" s="104" t="s">
        <v>15</v>
      </c>
      <c r="B31" s="104" t="s">
        <v>2426</v>
      </c>
      <c r="C31" s="105" t="s">
        <v>46</v>
      </c>
      <c r="D31" s="105" t="s">
        <v>2432</v>
      </c>
      <c r="E31" s="104" t="s">
        <v>2427</v>
      </c>
    </row>
    <row r="32" spans="1:5" ht="18" x14ac:dyDescent="0.25">
      <c r="A32" s="111" t="str">
        <f>VLOOKUP(B32,'[1]LISTADO ATM'!$A$2:$C$817,3,0)</f>
        <v>DISTRITO NACIONAL</v>
      </c>
      <c r="B32" s="106">
        <v>938</v>
      </c>
      <c r="C32" s="106" t="str">
        <f>VLOOKUP(B32,'[1]LISTADO ATM'!$A$2:$B$816,2,0)</f>
        <v xml:space="preserve">ATM Autobanco Oficina Filadelfia Plaza </v>
      </c>
      <c r="D32" s="106" t="s">
        <v>2498</v>
      </c>
      <c r="E32" s="128">
        <v>335810547</v>
      </c>
    </row>
    <row r="33" spans="1:5" ht="18" x14ac:dyDescent="0.25">
      <c r="A33" s="111" t="str">
        <f>VLOOKUP(B33,'[1]LISTADO ATM'!$A$2:$C$817,3,0)</f>
        <v>DISTRITO NACIONAL</v>
      </c>
      <c r="B33" s="106">
        <v>976</v>
      </c>
      <c r="C33" s="106" t="str">
        <f>VLOOKUP(B33,'[1]LISTADO ATM'!$A$2:$B$816,2,0)</f>
        <v xml:space="preserve">ATM Oficina Diamond Plaza I </v>
      </c>
      <c r="D33" s="106" t="s">
        <v>2498</v>
      </c>
      <c r="E33" s="128">
        <v>335811351</v>
      </c>
    </row>
    <row r="34" spans="1:5" ht="18" x14ac:dyDescent="0.25">
      <c r="A34" s="111" t="str">
        <f>VLOOKUP(B34,'[1]LISTADO ATM'!$A$2:$C$817,3,0)</f>
        <v>DISTRITO NACIONAL</v>
      </c>
      <c r="B34" s="106">
        <v>407</v>
      </c>
      <c r="C34" s="106" t="str">
        <f>VLOOKUP(B34,'[1]LISTADO ATM'!$A$2:$B$816,2,0)</f>
        <v xml:space="preserve">ATM Multicentro La Sirena Villa Mella </v>
      </c>
      <c r="D34" s="106" t="s">
        <v>2498</v>
      </c>
      <c r="E34" s="128">
        <v>335811532</v>
      </c>
    </row>
    <row r="35" spans="1:5" ht="18" x14ac:dyDescent="0.25">
      <c r="A35" s="111" t="str">
        <f>VLOOKUP(B35,'[1]LISTADO ATM'!$A$2:$C$817,3,0)</f>
        <v>DISTRITO NACIONAL</v>
      </c>
      <c r="B35" s="106">
        <v>406</v>
      </c>
      <c r="C35" s="106" t="str">
        <f>VLOOKUP(B35,'[1]LISTADO ATM'!$A$2:$B$816,2,0)</f>
        <v xml:space="preserve">ATM UNP Plaza Lama Máximo Gómez </v>
      </c>
      <c r="D35" s="106" t="s">
        <v>2498</v>
      </c>
      <c r="E35" s="128">
        <v>335812083</v>
      </c>
    </row>
    <row r="36" spans="1:5" ht="18" x14ac:dyDescent="0.25">
      <c r="A36" s="111" t="str">
        <f>VLOOKUP(B36,'[1]LISTADO ATM'!$A$2:$C$817,3,0)</f>
        <v>DISTRITO NACIONAL</v>
      </c>
      <c r="B36" s="106">
        <v>801</v>
      </c>
      <c r="C36" s="106" t="str">
        <f>VLOOKUP(B36,'[1]LISTADO ATM'!$A$2:$B$816,2,0)</f>
        <v xml:space="preserve">ATM Galería 360 Food Court </v>
      </c>
      <c r="D36" s="106" t="s">
        <v>2498</v>
      </c>
      <c r="E36" s="128">
        <v>335812108</v>
      </c>
    </row>
    <row r="37" spans="1:5" ht="18" x14ac:dyDescent="0.25">
      <c r="A37" s="111" t="str">
        <f>VLOOKUP(B37,'[1]LISTADO ATM'!$A$2:$C$817,3,0)</f>
        <v>DISTRITO NACIONAL</v>
      </c>
      <c r="B37" s="106">
        <v>971</v>
      </c>
      <c r="C37" s="106" t="str">
        <f>VLOOKUP(B37,'[1]LISTADO ATM'!$A$2:$B$816,2,0)</f>
        <v xml:space="preserve">ATM Club Banreservas I </v>
      </c>
      <c r="D37" s="106" t="s">
        <v>2498</v>
      </c>
      <c r="E37" s="128">
        <v>335812141</v>
      </c>
    </row>
    <row r="38" spans="1:5" ht="18" x14ac:dyDescent="0.25">
      <c r="A38" s="111" t="str">
        <f>VLOOKUP(B38,'[1]LISTADO ATM'!$A$2:$C$817,3,0)</f>
        <v>ESTE</v>
      </c>
      <c r="B38" s="106">
        <v>480</v>
      </c>
      <c r="C38" s="106" t="str">
        <f>VLOOKUP(B38,'[1]LISTADO ATM'!$A$2:$B$816,2,0)</f>
        <v>ATM UNP Farmaconal Higuey</v>
      </c>
      <c r="D38" s="106" t="s">
        <v>2498</v>
      </c>
      <c r="E38" s="128">
        <v>335812142</v>
      </c>
    </row>
    <row r="39" spans="1:5" ht="18" x14ac:dyDescent="0.25">
      <c r="A39" s="111" t="e">
        <f>VLOOKUP(B39,'[1]LISTADO ATM'!$A$2:$C$817,3,0)</f>
        <v>#N/A</v>
      </c>
      <c r="B39" s="106"/>
      <c r="C39" s="106" t="e">
        <f>VLOOKUP(B39,'[1]LISTADO ATM'!$A$2:$B$816,2,0)</f>
        <v>#N/A</v>
      </c>
      <c r="D39" s="106" t="s">
        <v>2498</v>
      </c>
      <c r="E39" s="128"/>
    </row>
    <row r="40" spans="1:5" ht="18" x14ac:dyDescent="0.25">
      <c r="A40" s="111" t="e">
        <f>VLOOKUP(B40,'[1]LISTADO ATM'!$A$2:$C$817,3,0)</f>
        <v>#N/A</v>
      </c>
      <c r="B40" s="106"/>
      <c r="C40" s="106" t="e">
        <f>VLOOKUP(B40,'[1]LISTADO ATM'!$A$2:$B$816,2,0)</f>
        <v>#N/A</v>
      </c>
      <c r="D40" s="106" t="s">
        <v>2498</v>
      </c>
      <c r="E40" s="128"/>
    </row>
    <row r="41" spans="1:5" ht="18" x14ac:dyDescent="0.25">
      <c r="A41" s="111" t="e">
        <f>VLOOKUP(B41,'[1]LISTADO ATM'!$A$2:$C$817,3,0)</f>
        <v>#N/A</v>
      </c>
      <c r="B41" s="106"/>
      <c r="C41" s="106" t="e">
        <f>VLOOKUP(B41,'[1]LISTADO ATM'!$A$2:$B$816,2,0)</f>
        <v>#N/A</v>
      </c>
      <c r="D41" s="106" t="s">
        <v>2498</v>
      </c>
      <c r="E41" s="128"/>
    </row>
    <row r="42" spans="1:5" ht="18" x14ac:dyDescent="0.25">
      <c r="A42" s="111" t="e">
        <f>VLOOKUP(B42,'[1]LISTADO ATM'!$A$2:$C$817,3,0)</f>
        <v>#N/A</v>
      </c>
      <c r="B42" s="106"/>
      <c r="C42" s="106" t="e">
        <f>VLOOKUP(B42,'[1]LISTADO ATM'!$A$2:$B$816,2,0)</f>
        <v>#N/A</v>
      </c>
      <c r="D42" s="106" t="s">
        <v>2498</v>
      </c>
      <c r="E42" s="128"/>
    </row>
    <row r="43" spans="1:5" ht="18" x14ac:dyDescent="0.25">
      <c r="A43" s="111" t="e">
        <f>VLOOKUP(B43,'[1]LISTADO ATM'!$A$2:$C$817,3,0)</f>
        <v>#N/A</v>
      </c>
      <c r="B43" s="106"/>
      <c r="C43" s="106" t="e">
        <f>VLOOKUP(B43,'[1]LISTADO ATM'!$A$2:$B$816,2,0)</f>
        <v>#N/A</v>
      </c>
      <c r="D43" s="106" t="s">
        <v>2498</v>
      </c>
      <c r="E43" s="128"/>
    </row>
    <row r="44" spans="1:5" ht="18" x14ac:dyDescent="0.25">
      <c r="A44" s="111" t="e">
        <f>VLOOKUP(B44,'[1]LISTADO ATM'!$A$2:$C$817,3,0)</f>
        <v>#N/A</v>
      </c>
      <c r="B44" s="106"/>
      <c r="C44" s="106" t="e">
        <f>VLOOKUP(B44,'[1]LISTADO ATM'!$A$2:$B$816,2,0)</f>
        <v>#N/A</v>
      </c>
      <c r="D44" s="106" t="s">
        <v>2498</v>
      </c>
      <c r="E44" s="128"/>
    </row>
    <row r="45" spans="1:5" ht="18.75" thickBot="1" x14ac:dyDescent="0.3">
      <c r="A45" s="108" t="s">
        <v>2428</v>
      </c>
      <c r="B45" s="114">
        <f>COUNT(B32:B38)</f>
        <v>7</v>
      </c>
      <c r="C45" s="123"/>
      <c r="D45" s="107"/>
      <c r="E45" s="125"/>
    </row>
    <row r="46" spans="1:5" ht="15.75" thickBot="1" x14ac:dyDescent="0.3">
      <c r="E46" s="110"/>
    </row>
    <row r="47" spans="1:5" ht="18.75" thickBot="1" x14ac:dyDescent="0.3">
      <c r="A47" s="137" t="s">
        <v>2429</v>
      </c>
      <c r="B47" s="138"/>
      <c r="E47" s="110"/>
    </row>
    <row r="48" spans="1:5" ht="18.75" thickBot="1" x14ac:dyDescent="0.3">
      <c r="A48" s="139">
        <f>+B28+B45</f>
        <v>17</v>
      </c>
      <c r="B48" s="140"/>
      <c r="E48" s="110"/>
    </row>
    <row r="49" spans="1:6" ht="15.75" thickBot="1" x14ac:dyDescent="0.3">
      <c r="E49" s="110"/>
    </row>
    <row r="50" spans="1:6" ht="18.75" thickBot="1" x14ac:dyDescent="0.3">
      <c r="A50" s="134" t="s">
        <v>2431</v>
      </c>
      <c r="B50" s="135"/>
      <c r="C50" s="135"/>
      <c r="D50" s="135"/>
      <c r="E50" s="136"/>
    </row>
    <row r="51" spans="1:6" ht="18" x14ac:dyDescent="0.25">
      <c r="A51" s="115" t="s">
        <v>15</v>
      </c>
      <c r="B51" s="115" t="s">
        <v>2426</v>
      </c>
      <c r="C51" s="109" t="s">
        <v>46</v>
      </c>
      <c r="D51" s="155" t="s">
        <v>2432</v>
      </c>
      <c r="E51" s="156"/>
    </row>
    <row r="52" spans="1:6" ht="18" x14ac:dyDescent="0.25">
      <c r="A52" s="106" t="str">
        <f>VLOOKUP(B52,'[1]LISTADO ATM'!$A$2:$C$817,3,0)</f>
        <v>NORTE</v>
      </c>
      <c r="B52" s="106">
        <v>532</v>
      </c>
      <c r="C52" s="111" t="str">
        <f>VLOOKUP(B52,'[1]LISTADO ATM'!$A$2:$B$816,2,0)</f>
        <v xml:space="preserve">ATM UNP Guanábano (Moca) </v>
      </c>
      <c r="D52" s="153" t="s">
        <v>2494</v>
      </c>
      <c r="E52" s="154"/>
    </row>
    <row r="53" spans="1:6" ht="17.25" customHeight="1" x14ac:dyDescent="0.25">
      <c r="A53" s="106" t="str">
        <f>VLOOKUP(B53,'[1]LISTADO ATM'!$A$2:$C$817,3,0)</f>
        <v>DISTRITO NACIONAL</v>
      </c>
      <c r="B53" s="106">
        <v>575</v>
      </c>
      <c r="C53" s="111" t="str">
        <f>VLOOKUP(B53,'[1]LISTADO ATM'!$A$2:$B$816,2,0)</f>
        <v xml:space="preserve">ATM EDESUR Tiradentes </v>
      </c>
      <c r="D53" s="153" t="s">
        <v>2508</v>
      </c>
      <c r="E53" s="154"/>
    </row>
    <row r="54" spans="1:6" ht="18" x14ac:dyDescent="0.25">
      <c r="A54" s="106" t="str">
        <f>VLOOKUP(B54,'[1]LISTADO ATM'!$A$2:$C$817,3,0)</f>
        <v>DISTRITO NACIONAL</v>
      </c>
      <c r="B54" s="106">
        <v>911</v>
      </c>
      <c r="C54" s="111" t="str">
        <f>VLOOKUP(B54,'[1]LISTADO ATM'!$A$2:$B$816,2,0)</f>
        <v xml:space="preserve">ATM Oficina Venezuela II </v>
      </c>
      <c r="D54" s="153" t="s">
        <v>2507</v>
      </c>
      <c r="E54" s="154"/>
    </row>
    <row r="55" spans="1:6" ht="18" x14ac:dyDescent="0.25">
      <c r="A55" s="106" t="str">
        <f>VLOOKUP(B55,'[1]LISTADO ATM'!$A$2:$C$817,3,0)</f>
        <v>DISTRITO NACIONAL</v>
      </c>
      <c r="B55" s="106">
        <v>929</v>
      </c>
      <c r="C55" s="111" t="str">
        <f>VLOOKUP(B55,'[1]LISTADO ATM'!$A$2:$B$816,2,0)</f>
        <v>ATM Autoservicio Nacional El Conde</v>
      </c>
      <c r="D55" s="153" t="s">
        <v>2494</v>
      </c>
      <c r="E55" s="154"/>
    </row>
    <row r="56" spans="1:6" ht="18" x14ac:dyDescent="0.25">
      <c r="A56" s="106" t="str">
        <f>VLOOKUP(B56,'[1]LISTADO ATM'!$A$2:$C$817,3,0)</f>
        <v>DISTRITO NACIONAL</v>
      </c>
      <c r="B56" s="106">
        <v>973</v>
      </c>
      <c r="C56" s="111" t="str">
        <f>VLOOKUP(B56,'[1]LISTADO ATM'!$A$2:$B$816,2,0)</f>
        <v xml:space="preserve">ATM Oficina Sabana de la Mar </v>
      </c>
      <c r="D56" s="153" t="s">
        <v>2494</v>
      </c>
      <c r="E56" s="154"/>
    </row>
    <row r="57" spans="1:6" ht="18" x14ac:dyDescent="0.25">
      <c r="A57" s="106" t="str">
        <f>VLOOKUP(B57,'[1]LISTADO ATM'!$A$2:$C$817,3,0)</f>
        <v>ESTE</v>
      </c>
      <c r="B57" s="106">
        <v>366</v>
      </c>
      <c r="C57" s="111" t="str">
        <f>VLOOKUP(B57,'[1]LISTADO ATM'!$A$2:$B$816,2,0)</f>
        <v>ATM Oficina Boulevard (Higuey) II</v>
      </c>
      <c r="D57" s="153" t="s">
        <v>2494</v>
      </c>
      <c r="E57" s="154"/>
      <c r="F57" s="102" t="s">
        <v>2511</v>
      </c>
    </row>
    <row r="58" spans="1:6" ht="18" x14ac:dyDescent="0.25">
      <c r="A58" s="106" t="str">
        <f>VLOOKUP(B58,'[1]LISTADO ATM'!$A$2:$C$817,3,0)</f>
        <v>SUR</v>
      </c>
      <c r="B58" s="106">
        <v>48</v>
      </c>
      <c r="C58" s="111" t="str">
        <f>VLOOKUP(B58,'[1]LISTADO ATM'!$A$2:$B$816,2,0)</f>
        <v xml:space="preserve">ATM Autoservicio Neiba I </v>
      </c>
      <c r="D58" s="153" t="s">
        <v>2494</v>
      </c>
      <c r="E58" s="154"/>
    </row>
    <row r="59" spans="1:6" ht="18" x14ac:dyDescent="0.25">
      <c r="A59" s="106" t="e">
        <f>VLOOKUP(B59,'[1]LISTADO ATM'!$A$2:$C$817,3,0)</f>
        <v>#N/A</v>
      </c>
      <c r="B59" s="106"/>
      <c r="C59" s="111" t="e">
        <f>VLOOKUP(B59,'[1]LISTADO ATM'!$A$2:$B$816,2,0)</f>
        <v>#N/A</v>
      </c>
      <c r="D59" s="129"/>
      <c r="E59" s="130"/>
    </row>
    <row r="60" spans="1:6" ht="18" x14ac:dyDescent="0.25">
      <c r="A60" s="106" t="e">
        <f>VLOOKUP(B60,'[1]LISTADO ATM'!$A$2:$C$817,3,0)</f>
        <v>#N/A</v>
      </c>
      <c r="B60" s="106"/>
      <c r="C60" s="111" t="e">
        <f>VLOOKUP(B60,'[1]LISTADO ATM'!$A$2:$B$816,2,0)</f>
        <v>#N/A</v>
      </c>
      <c r="D60" s="129"/>
      <c r="E60" s="130"/>
    </row>
    <row r="61" spans="1:6" ht="18" x14ac:dyDescent="0.25">
      <c r="A61" s="106" t="e">
        <f>VLOOKUP(B61,'[1]LISTADO ATM'!$A$2:$C$817,3,0)</f>
        <v>#N/A</v>
      </c>
      <c r="B61" s="106"/>
      <c r="C61" s="111" t="e">
        <f>VLOOKUP(B61,'[1]LISTADO ATM'!$A$2:$B$816,2,0)</f>
        <v>#N/A</v>
      </c>
      <c r="D61" s="129"/>
      <c r="E61" s="130"/>
    </row>
    <row r="62" spans="1:6" ht="18" x14ac:dyDescent="0.25">
      <c r="A62" s="106" t="e">
        <f>VLOOKUP(B62,'[1]LISTADO ATM'!$A$2:$C$817,3,0)</f>
        <v>#N/A</v>
      </c>
      <c r="B62" s="106"/>
      <c r="C62" s="111" t="e">
        <f>VLOOKUP(B62,'[1]LISTADO ATM'!$A$2:$B$816,2,0)</f>
        <v>#N/A</v>
      </c>
      <c r="D62" s="129"/>
      <c r="E62" s="130"/>
    </row>
    <row r="63" spans="1:6" ht="18.75" thickBot="1" x14ac:dyDescent="0.3">
      <c r="A63" s="108" t="s">
        <v>2428</v>
      </c>
      <c r="B63" s="114">
        <f>COUNT(B52:B58)</f>
        <v>7</v>
      </c>
      <c r="C63" s="123"/>
      <c r="D63" s="150"/>
      <c r="E63" s="152"/>
    </row>
  </sheetData>
  <mergeCells count="18">
    <mergeCell ref="D57:E57"/>
    <mergeCell ref="D63:E63"/>
    <mergeCell ref="D58:E58"/>
    <mergeCell ref="D55:E55"/>
    <mergeCell ref="D56:E56"/>
    <mergeCell ref="D54:E54"/>
    <mergeCell ref="D52:E52"/>
    <mergeCell ref="D53:E53"/>
    <mergeCell ref="A50:E50"/>
    <mergeCell ref="D51:E51"/>
    <mergeCell ref="A30:E30"/>
    <mergeCell ref="A47:B47"/>
    <mergeCell ref="A48:B48"/>
    <mergeCell ref="A1:E1"/>
    <mergeCell ref="A2:E2"/>
    <mergeCell ref="A7:E7"/>
    <mergeCell ref="C10:E10"/>
    <mergeCell ref="A12:E12"/>
  </mergeCells>
  <phoneticPr fontId="47" type="noConversion"/>
  <conditionalFormatting sqref="E32">
    <cfRule type="duplicateValues" dxfId="188" priority="131"/>
  </conditionalFormatting>
  <conditionalFormatting sqref="E32">
    <cfRule type="duplicateValues" dxfId="187" priority="132"/>
    <cfRule type="duplicateValues" dxfId="186" priority="133"/>
  </conditionalFormatting>
  <conditionalFormatting sqref="E63 E45:E51 E1:E7 E28:E31 E10:E12">
    <cfRule type="duplicateValues" dxfId="185" priority="148"/>
  </conditionalFormatting>
  <conditionalFormatting sqref="E63 E45:E51 E1:E7 E28:E31 E10:E12">
    <cfRule type="duplicateValues" dxfId="184" priority="149"/>
    <cfRule type="duplicateValues" dxfId="183" priority="150"/>
  </conditionalFormatting>
  <conditionalFormatting sqref="E53">
    <cfRule type="duplicateValues" dxfId="182" priority="125"/>
    <cfRule type="duplicateValues" dxfId="181" priority="126"/>
  </conditionalFormatting>
  <conditionalFormatting sqref="E53">
    <cfRule type="duplicateValues" dxfId="180" priority="127"/>
  </conditionalFormatting>
  <conditionalFormatting sqref="E52">
    <cfRule type="duplicateValues" dxfId="179" priority="151"/>
    <cfRule type="duplicateValues" dxfId="178" priority="152"/>
  </conditionalFormatting>
  <conditionalFormatting sqref="E52">
    <cfRule type="duplicateValues" dxfId="177" priority="153"/>
  </conditionalFormatting>
  <conditionalFormatting sqref="E33">
    <cfRule type="duplicateValues" dxfId="176" priority="87"/>
  </conditionalFormatting>
  <conditionalFormatting sqref="E33">
    <cfRule type="duplicateValues" dxfId="175" priority="88"/>
    <cfRule type="duplicateValues" dxfId="174" priority="89"/>
  </conditionalFormatting>
  <conditionalFormatting sqref="E54">
    <cfRule type="duplicateValues" dxfId="173" priority="66"/>
    <cfRule type="duplicateValues" dxfId="172" priority="67"/>
  </conditionalFormatting>
  <conditionalFormatting sqref="E54">
    <cfRule type="duplicateValues" dxfId="171" priority="68"/>
  </conditionalFormatting>
  <conditionalFormatting sqref="E14">
    <cfRule type="duplicateValues" dxfId="170" priority="175"/>
  </conditionalFormatting>
  <conditionalFormatting sqref="E14">
    <cfRule type="duplicateValues" dxfId="169" priority="176"/>
    <cfRule type="duplicateValues" dxfId="168" priority="177"/>
  </conditionalFormatting>
  <conditionalFormatting sqref="E34:E44">
    <cfRule type="duplicateValues" dxfId="167" priority="60"/>
  </conditionalFormatting>
  <conditionalFormatting sqref="E34:E44">
    <cfRule type="duplicateValues" dxfId="166" priority="61"/>
    <cfRule type="duplicateValues" dxfId="165" priority="62"/>
  </conditionalFormatting>
  <conditionalFormatting sqref="B33:B44">
    <cfRule type="duplicateValues" dxfId="164" priority="193"/>
    <cfRule type="duplicateValues" dxfId="163" priority="194"/>
  </conditionalFormatting>
  <conditionalFormatting sqref="B33:B44">
    <cfRule type="duplicateValues" dxfId="162" priority="195"/>
  </conditionalFormatting>
  <conditionalFormatting sqref="B63 B1:B3 B6:B7 B14:B30 B32:B51 B9:B12">
    <cfRule type="duplicateValues" dxfId="161" priority="199"/>
    <cfRule type="duplicateValues" dxfId="160" priority="200"/>
  </conditionalFormatting>
  <conditionalFormatting sqref="B63 B1:B3 B6:B7 B14:B30 B32:B51 B9:B12">
    <cfRule type="duplicateValues" dxfId="159" priority="201"/>
  </conditionalFormatting>
  <conditionalFormatting sqref="B63 B1:B3 B14:B30 B32:B53 B9:B12 B6:B7">
    <cfRule type="duplicateValues" dxfId="158" priority="202"/>
    <cfRule type="duplicateValues" dxfId="157" priority="203"/>
  </conditionalFormatting>
  <conditionalFormatting sqref="E59:E1048576 E1:E54">
    <cfRule type="duplicateValues" dxfId="156" priority="53"/>
  </conditionalFormatting>
  <conditionalFormatting sqref="B32:B44">
    <cfRule type="duplicateValues" dxfId="155" priority="384914"/>
    <cfRule type="duplicateValues" dxfId="154" priority="384915"/>
  </conditionalFormatting>
  <conditionalFormatting sqref="B32:B44">
    <cfRule type="duplicateValues" dxfId="153" priority="384918"/>
  </conditionalFormatting>
  <conditionalFormatting sqref="B52:B53">
    <cfRule type="duplicateValues" dxfId="152" priority="385343"/>
    <cfRule type="duplicateValues" dxfId="151" priority="385344"/>
  </conditionalFormatting>
  <conditionalFormatting sqref="B52:B53">
    <cfRule type="duplicateValues" dxfId="150" priority="385345"/>
  </conditionalFormatting>
  <conditionalFormatting sqref="E59:E62">
    <cfRule type="duplicateValues" dxfId="149" priority="385915"/>
    <cfRule type="duplicateValues" dxfId="148" priority="385916"/>
  </conditionalFormatting>
  <conditionalFormatting sqref="E59:E62">
    <cfRule type="duplicateValues" dxfId="147" priority="385917"/>
  </conditionalFormatting>
  <conditionalFormatting sqref="B1:B3 B6:B1048576">
    <cfRule type="duplicateValues" dxfId="146" priority="20"/>
    <cfRule type="duplicateValues" dxfId="145" priority="37"/>
  </conditionalFormatting>
  <conditionalFormatting sqref="B54:B62">
    <cfRule type="duplicateValues" dxfId="144" priority="386100"/>
    <cfRule type="duplicateValues" dxfId="143" priority="386101"/>
  </conditionalFormatting>
  <conditionalFormatting sqref="B54:B62">
    <cfRule type="duplicateValues" dxfId="142" priority="386102"/>
  </conditionalFormatting>
  <conditionalFormatting sqref="B32:B63 B1:B3 B14:B30 B9:B12 B6:B7">
    <cfRule type="duplicateValues" dxfId="141" priority="386103"/>
  </conditionalFormatting>
  <conditionalFormatting sqref="E55">
    <cfRule type="duplicateValues" dxfId="140" priority="34"/>
    <cfRule type="duplicateValues" dxfId="139" priority="35"/>
  </conditionalFormatting>
  <conditionalFormatting sqref="E55">
    <cfRule type="duplicateValues" dxfId="138" priority="36"/>
  </conditionalFormatting>
  <conditionalFormatting sqref="E55">
    <cfRule type="duplicateValues" dxfId="137" priority="33"/>
  </conditionalFormatting>
  <conditionalFormatting sqref="E56">
    <cfRule type="duplicateValues" dxfId="136" priority="30"/>
    <cfRule type="duplicateValues" dxfId="135" priority="31"/>
  </conditionalFormatting>
  <conditionalFormatting sqref="E56">
    <cfRule type="duplicateValues" dxfId="134" priority="32"/>
  </conditionalFormatting>
  <conditionalFormatting sqref="E56">
    <cfRule type="duplicateValues" dxfId="133" priority="29"/>
  </conditionalFormatting>
  <conditionalFormatting sqref="E57">
    <cfRule type="duplicateValues" dxfId="132" priority="26"/>
    <cfRule type="duplicateValues" dxfId="131" priority="27"/>
  </conditionalFormatting>
  <conditionalFormatting sqref="E57">
    <cfRule type="duplicateValues" dxfId="130" priority="28"/>
  </conditionalFormatting>
  <conditionalFormatting sqref="E57">
    <cfRule type="duplicateValues" dxfId="129" priority="25"/>
  </conditionalFormatting>
  <conditionalFormatting sqref="E58">
    <cfRule type="duplicateValues" dxfId="128" priority="22"/>
    <cfRule type="duplicateValues" dxfId="127" priority="23"/>
  </conditionalFormatting>
  <conditionalFormatting sqref="E58">
    <cfRule type="duplicateValues" dxfId="126" priority="24"/>
  </conditionalFormatting>
  <conditionalFormatting sqref="E58">
    <cfRule type="duplicateValues" dxfId="125" priority="21"/>
  </conditionalFormatting>
  <conditionalFormatting sqref="E15:E27">
    <cfRule type="duplicateValues" dxfId="124" priority="386168"/>
  </conditionalFormatting>
  <conditionalFormatting sqref="E15:E27">
    <cfRule type="duplicateValues" dxfId="123" priority="386169"/>
    <cfRule type="duplicateValues" dxfId="122" priority="386170"/>
  </conditionalFormatting>
  <conditionalFormatting sqref="B15:B27">
    <cfRule type="duplicateValues" dxfId="121" priority="386224"/>
    <cfRule type="duplicateValues" dxfId="120" priority="386225"/>
  </conditionalFormatting>
  <conditionalFormatting sqref="B15:B27">
    <cfRule type="duplicateValues" dxfId="119" priority="386228"/>
  </conditionalFormatting>
  <conditionalFormatting sqref="E9">
    <cfRule type="duplicateValues" dxfId="118" priority="386388"/>
  </conditionalFormatting>
  <conditionalFormatting sqref="E9">
    <cfRule type="duplicateValues" dxfId="117" priority="386389"/>
    <cfRule type="duplicateValues" dxfId="116" priority="386390"/>
  </conditionalFormatting>
  <conditionalFormatting sqref="B4">
    <cfRule type="duplicateValues" dxfId="115" priority="16"/>
    <cfRule type="duplicateValues" dxfId="114" priority="17"/>
  </conditionalFormatting>
  <conditionalFormatting sqref="B4">
    <cfRule type="duplicateValues" dxfId="113" priority="15"/>
  </conditionalFormatting>
  <conditionalFormatting sqref="B4">
    <cfRule type="duplicateValues" dxfId="112" priority="13"/>
    <cfRule type="duplicateValues" dxfId="111" priority="14"/>
  </conditionalFormatting>
  <conditionalFormatting sqref="B4">
    <cfRule type="duplicateValues" dxfId="110" priority="12"/>
  </conditionalFormatting>
  <conditionalFormatting sqref="B4">
    <cfRule type="duplicateValues" dxfId="109" priority="18"/>
    <cfRule type="duplicateValues" dxfId="108" priority="19"/>
  </conditionalFormatting>
  <conditionalFormatting sqref="B4">
    <cfRule type="duplicateValues" dxfId="107" priority="10"/>
    <cfRule type="duplicateValues" dxfId="106" priority="11"/>
  </conditionalFormatting>
  <conditionalFormatting sqref="B4">
    <cfRule type="duplicateValues" dxfId="105" priority="9"/>
  </conditionalFormatting>
  <conditionalFormatting sqref="B5">
    <cfRule type="duplicateValues" dxfId="104" priority="7"/>
    <cfRule type="duplicateValues" dxfId="103" priority="8"/>
  </conditionalFormatting>
  <conditionalFormatting sqref="B5">
    <cfRule type="duplicateValues" dxfId="102" priority="6"/>
  </conditionalFormatting>
  <conditionalFormatting sqref="B5">
    <cfRule type="duplicateValues" dxfId="101" priority="4"/>
    <cfRule type="duplicateValues" dxfId="100" priority="5"/>
  </conditionalFormatting>
  <conditionalFormatting sqref="B5">
    <cfRule type="duplicateValues" dxfId="99" priority="2"/>
    <cfRule type="duplicateValues" dxfId="98" priority="3"/>
  </conditionalFormatting>
  <conditionalFormatting sqref="B5">
    <cfRule type="duplicateValues" dxfId="97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8"/>
  <sheetViews>
    <sheetView topLeftCell="A252" zoomScale="110" zoomScaleNormal="110" workbookViewId="0">
      <selection activeCell="A262" sqref="A262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2470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2479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x14ac:dyDescent="0.25">
      <c r="A258" s="40">
        <v>364</v>
      </c>
      <c r="B258" s="40" t="s">
        <v>2419</v>
      </c>
      <c r="C258" s="40" t="s">
        <v>1278</v>
      </c>
    </row>
    <row r="259" spans="1:3" s="83" customFormat="1" x14ac:dyDescent="0.25">
      <c r="A259" s="93">
        <v>365</v>
      </c>
      <c r="B259" s="93" t="s">
        <v>2499</v>
      </c>
      <c r="C259" s="93" t="s">
        <v>1275</v>
      </c>
    </row>
    <row r="260" spans="1:3" x14ac:dyDescent="0.25">
      <c r="A260" s="40">
        <v>366</v>
      </c>
      <c r="B260" s="40" t="s">
        <v>2242</v>
      </c>
      <c r="C260" s="40" t="s">
        <v>1276</v>
      </c>
    </row>
    <row r="261" spans="1:3" s="83" customFormat="1" x14ac:dyDescent="0.25">
      <c r="A261" s="93">
        <v>369</v>
      </c>
      <c r="B261" s="93" t="s">
        <v>2502</v>
      </c>
      <c r="C261" s="93" t="s">
        <v>1275</v>
      </c>
    </row>
    <row r="262" spans="1:3" x14ac:dyDescent="0.25">
      <c r="A262" s="40">
        <v>370</v>
      </c>
      <c r="B262" s="40" t="s">
        <v>2241</v>
      </c>
      <c r="C262" s="40" t="s">
        <v>1278</v>
      </c>
    </row>
    <row r="263" spans="1:3" x14ac:dyDescent="0.25">
      <c r="A263" s="40">
        <v>372</v>
      </c>
      <c r="B263" s="40" t="s">
        <v>2255</v>
      </c>
      <c r="C263" s="40" t="s">
        <v>1278</v>
      </c>
    </row>
    <row r="264" spans="1:3" x14ac:dyDescent="0.25">
      <c r="A264" s="40">
        <v>373</v>
      </c>
      <c r="B264" s="40" t="s">
        <v>2236</v>
      </c>
      <c r="C264" s="40" t="s">
        <v>1278</v>
      </c>
    </row>
    <row r="265" spans="1:3" x14ac:dyDescent="0.25">
      <c r="A265" s="40">
        <v>377</v>
      </c>
      <c r="B265" s="40" t="s">
        <v>2273</v>
      </c>
      <c r="C265" s="40" t="s">
        <v>1275</v>
      </c>
    </row>
    <row r="266" spans="1:3" x14ac:dyDescent="0.25">
      <c r="A266" s="40">
        <v>378</v>
      </c>
      <c r="B266" s="40" t="s">
        <v>2235</v>
      </c>
      <c r="C266" s="40" t="s">
        <v>1275</v>
      </c>
    </row>
    <row r="267" spans="1:3" x14ac:dyDescent="0.25">
      <c r="A267" s="40">
        <v>380</v>
      </c>
      <c r="B267" s="40" t="s">
        <v>1483</v>
      </c>
      <c r="C267" s="40" t="s">
        <v>1278</v>
      </c>
    </row>
    <row r="268" spans="1:3" x14ac:dyDescent="0.25">
      <c r="A268" s="40">
        <v>382</v>
      </c>
      <c r="B268" s="40" t="s">
        <v>2460</v>
      </c>
      <c r="C268" s="40" t="s">
        <v>1275</v>
      </c>
    </row>
    <row r="269" spans="1:3" x14ac:dyDescent="0.25">
      <c r="A269" s="40">
        <v>383</v>
      </c>
      <c r="B269" s="40" t="s">
        <v>2276</v>
      </c>
      <c r="C269" s="40" t="s">
        <v>1278</v>
      </c>
    </row>
    <row r="270" spans="1:3" s="83" customFormat="1" x14ac:dyDescent="0.25">
      <c r="A270" s="89">
        <v>384</v>
      </c>
      <c r="B270" s="89" t="s">
        <v>2488</v>
      </c>
      <c r="C270" s="89" t="s">
        <v>1275</v>
      </c>
    </row>
    <row r="271" spans="1:3" x14ac:dyDescent="0.25">
      <c r="A271" s="40">
        <v>385</v>
      </c>
      <c r="B271" s="40" t="s">
        <v>1484</v>
      </c>
      <c r="C271" s="40" t="s">
        <v>1276</v>
      </c>
    </row>
    <row r="272" spans="1:3" x14ac:dyDescent="0.25">
      <c r="A272" s="40">
        <v>386</v>
      </c>
      <c r="B272" s="40" t="s">
        <v>1485</v>
      </c>
      <c r="C272" s="40" t="s">
        <v>1276</v>
      </c>
    </row>
    <row r="273" spans="1:3" x14ac:dyDescent="0.25">
      <c r="A273" s="40">
        <v>387</v>
      </c>
      <c r="B273" s="40" t="s">
        <v>1486</v>
      </c>
      <c r="C273" s="40" t="s">
        <v>1275</v>
      </c>
    </row>
    <row r="274" spans="1:3" x14ac:dyDescent="0.25">
      <c r="A274" s="40">
        <v>388</v>
      </c>
      <c r="B274" s="40" t="s">
        <v>1487</v>
      </c>
      <c r="C274" s="40" t="s">
        <v>1278</v>
      </c>
    </row>
    <row r="275" spans="1:3" x14ac:dyDescent="0.25">
      <c r="A275" s="40">
        <v>389</v>
      </c>
      <c r="B275" s="40" t="s">
        <v>1488</v>
      </c>
      <c r="C275" s="40" t="s">
        <v>1275</v>
      </c>
    </row>
    <row r="276" spans="1:3" x14ac:dyDescent="0.25">
      <c r="A276" s="40">
        <v>390</v>
      </c>
      <c r="B276" s="40" t="s">
        <v>1489</v>
      </c>
      <c r="C276" s="40" t="s">
        <v>1275</v>
      </c>
    </row>
    <row r="277" spans="1:3" x14ac:dyDescent="0.25">
      <c r="A277" s="40">
        <v>391</v>
      </c>
      <c r="B277" s="40" t="s">
        <v>1490</v>
      </c>
      <c r="C277" s="40" t="s">
        <v>1275</v>
      </c>
    </row>
    <row r="278" spans="1:3" x14ac:dyDescent="0.25">
      <c r="A278" s="40">
        <v>392</v>
      </c>
      <c r="B278" s="40" t="s">
        <v>1491</v>
      </c>
      <c r="C278" s="40" t="s">
        <v>1277</v>
      </c>
    </row>
    <row r="279" spans="1:3" x14ac:dyDescent="0.25">
      <c r="A279" s="40">
        <v>394</v>
      </c>
      <c r="B279" s="40" t="s">
        <v>1492</v>
      </c>
      <c r="C279" s="40" t="s">
        <v>1275</v>
      </c>
    </row>
    <row r="280" spans="1:3" x14ac:dyDescent="0.25">
      <c r="A280" s="40">
        <v>395</v>
      </c>
      <c r="B280" s="40" t="s">
        <v>1493</v>
      </c>
      <c r="C280" s="40" t="s">
        <v>1278</v>
      </c>
    </row>
    <row r="281" spans="1:3" x14ac:dyDescent="0.25">
      <c r="A281" s="40">
        <v>396</v>
      </c>
      <c r="B281" s="40" t="s">
        <v>1494</v>
      </c>
      <c r="C281" s="40" t="s">
        <v>1278</v>
      </c>
    </row>
    <row r="282" spans="1:3" x14ac:dyDescent="0.25">
      <c r="A282" s="40">
        <v>397</v>
      </c>
      <c r="B282" s="40" t="s">
        <v>1495</v>
      </c>
      <c r="C282" s="40" t="s">
        <v>1278</v>
      </c>
    </row>
    <row r="283" spans="1:3" x14ac:dyDescent="0.25">
      <c r="A283" s="40">
        <v>399</v>
      </c>
      <c r="B283" s="40" t="s">
        <v>1496</v>
      </c>
      <c r="C283" s="40" t="s">
        <v>1276</v>
      </c>
    </row>
    <row r="284" spans="1:3" x14ac:dyDescent="0.25">
      <c r="A284" s="40">
        <v>402</v>
      </c>
      <c r="B284" s="40" t="s">
        <v>1497</v>
      </c>
      <c r="C284" s="40" t="s">
        <v>1278</v>
      </c>
    </row>
    <row r="285" spans="1:3" x14ac:dyDescent="0.25">
      <c r="A285" s="40">
        <v>403</v>
      </c>
      <c r="B285" s="40" t="s">
        <v>1498</v>
      </c>
      <c r="C285" s="40" t="s">
        <v>1277</v>
      </c>
    </row>
    <row r="286" spans="1:3" x14ac:dyDescent="0.25">
      <c r="A286" s="40">
        <v>405</v>
      </c>
      <c r="B286" s="40" t="s">
        <v>1499</v>
      </c>
      <c r="C286" s="40" t="s">
        <v>1278</v>
      </c>
    </row>
    <row r="287" spans="1:3" x14ac:dyDescent="0.25">
      <c r="A287" s="40">
        <v>406</v>
      </c>
      <c r="B287" s="40" t="s">
        <v>1500</v>
      </c>
      <c r="C287" s="40" t="s">
        <v>1275</v>
      </c>
    </row>
    <row r="288" spans="1:3" x14ac:dyDescent="0.25">
      <c r="A288" s="40">
        <v>407</v>
      </c>
      <c r="B288" s="40" t="s">
        <v>1501</v>
      </c>
      <c r="C288" s="40" t="s">
        <v>1275</v>
      </c>
    </row>
    <row r="289" spans="1:3" x14ac:dyDescent="0.25">
      <c r="A289" s="40">
        <v>408</v>
      </c>
      <c r="B289" s="40" t="s">
        <v>1502</v>
      </c>
      <c r="C289" s="40" t="s">
        <v>1275</v>
      </c>
    </row>
    <row r="290" spans="1:3" x14ac:dyDescent="0.25">
      <c r="A290" s="40">
        <v>409</v>
      </c>
      <c r="B290" s="40" t="s">
        <v>1503</v>
      </c>
      <c r="C290" s="40" t="s">
        <v>1275</v>
      </c>
    </row>
    <row r="291" spans="1:3" x14ac:dyDescent="0.25">
      <c r="A291" s="40">
        <v>410</v>
      </c>
      <c r="B291" s="40" t="s">
        <v>1504</v>
      </c>
      <c r="C291" s="40" t="s">
        <v>1275</v>
      </c>
    </row>
    <row r="292" spans="1:3" x14ac:dyDescent="0.25">
      <c r="A292" s="40">
        <v>411</v>
      </c>
      <c r="B292" s="40" t="s">
        <v>1505</v>
      </c>
      <c r="C292" s="40" t="s">
        <v>1278</v>
      </c>
    </row>
    <row r="293" spans="1:3" x14ac:dyDescent="0.25">
      <c r="A293" s="40">
        <v>413</v>
      </c>
      <c r="B293" s="40" t="s">
        <v>1506</v>
      </c>
      <c r="C293" s="40" t="s">
        <v>1278</v>
      </c>
    </row>
    <row r="294" spans="1:3" x14ac:dyDescent="0.25">
      <c r="A294" s="40">
        <v>414</v>
      </c>
      <c r="B294" s="40" t="s">
        <v>2321</v>
      </c>
      <c r="C294" s="40" t="s">
        <v>1275</v>
      </c>
    </row>
    <row r="295" spans="1:3" x14ac:dyDescent="0.25">
      <c r="A295" s="40">
        <v>415</v>
      </c>
      <c r="B295" s="40" t="s">
        <v>1507</v>
      </c>
      <c r="C295" s="40" t="s">
        <v>1275</v>
      </c>
    </row>
    <row r="296" spans="1:3" x14ac:dyDescent="0.25">
      <c r="A296" s="40">
        <v>416</v>
      </c>
      <c r="B296" s="40" t="s">
        <v>1508</v>
      </c>
      <c r="C296" s="40" t="s">
        <v>1275</v>
      </c>
    </row>
    <row r="297" spans="1:3" x14ac:dyDescent="0.25">
      <c r="A297" s="40">
        <v>420</v>
      </c>
      <c r="B297" s="40" t="s">
        <v>1509</v>
      </c>
      <c r="C297" s="40" t="s">
        <v>1275</v>
      </c>
    </row>
    <row r="298" spans="1:3" x14ac:dyDescent="0.25">
      <c r="A298" s="40">
        <v>421</v>
      </c>
      <c r="B298" s="40" t="s">
        <v>1510</v>
      </c>
      <c r="C298" s="40" t="s">
        <v>1275</v>
      </c>
    </row>
    <row r="299" spans="1:3" x14ac:dyDescent="0.25">
      <c r="A299" s="40">
        <v>422</v>
      </c>
      <c r="B299" s="40" t="s">
        <v>1511</v>
      </c>
      <c r="C299" s="40" t="s">
        <v>1275</v>
      </c>
    </row>
    <row r="300" spans="1:3" x14ac:dyDescent="0.25">
      <c r="A300" s="40">
        <v>423</v>
      </c>
      <c r="B300" s="40" t="s">
        <v>1512</v>
      </c>
      <c r="C300" s="40" t="s">
        <v>1275</v>
      </c>
    </row>
    <row r="301" spans="1:3" x14ac:dyDescent="0.25">
      <c r="A301" s="40">
        <v>424</v>
      </c>
      <c r="B301" s="40" t="s">
        <v>1513</v>
      </c>
      <c r="C301" s="40" t="s">
        <v>1275</v>
      </c>
    </row>
    <row r="302" spans="1:3" x14ac:dyDescent="0.25">
      <c r="A302" s="40">
        <v>425</v>
      </c>
      <c r="B302" s="40" t="s">
        <v>1514</v>
      </c>
      <c r="C302" s="40" t="s">
        <v>1275</v>
      </c>
    </row>
    <row r="303" spans="1:3" x14ac:dyDescent="0.25">
      <c r="A303" s="40">
        <v>427</v>
      </c>
      <c r="B303" s="40" t="s">
        <v>1515</v>
      </c>
      <c r="C303" s="40" t="s">
        <v>1276</v>
      </c>
    </row>
    <row r="304" spans="1:3" x14ac:dyDescent="0.25">
      <c r="A304" s="40">
        <v>428</v>
      </c>
      <c r="B304" s="40" t="s">
        <v>1516</v>
      </c>
      <c r="C304" s="40" t="s">
        <v>1275</v>
      </c>
    </row>
    <row r="305" spans="1:3" x14ac:dyDescent="0.25">
      <c r="A305" s="40">
        <v>429</v>
      </c>
      <c r="B305" s="40" t="s">
        <v>1517</v>
      </c>
      <c r="C305" s="40" t="s">
        <v>1276</v>
      </c>
    </row>
    <row r="306" spans="1:3" x14ac:dyDescent="0.25">
      <c r="A306" s="40">
        <v>430</v>
      </c>
      <c r="B306" s="40" t="s">
        <v>1518</v>
      </c>
      <c r="C306" s="40" t="s">
        <v>1275</v>
      </c>
    </row>
    <row r="307" spans="1:3" x14ac:dyDescent="0.25">
      <c r="A307" s="40">
        <v>431</v>
      </c>
      <c r="B307" s="40" t="s">
        <v>2325</v>
      </c>
      <c r="C307" s="40" t="s">
        <v>1278</v>
      </c>
    </row>
    <row r="308" spans="1:3" x14ac:dyDescent="0.25">
      <c r="A308" s="40">
        <v>432</v>
      </c>
      <c r="B308" s="40" t="s">
        <v>1519</v>
      </c>
      <c r="C308" s="40" t="s">
        <v>1278</v>
      </c>
    </row>
    <row r="309" spans="1:3" x14ac:dyDescent="0.25">
      <c r="A309" s="40">
        <v>433</v>
      </c>
      <c r="B309" s="40" t="s">
        <v>1520</v>
      </c>
      <c r="C309" s="40" t="s">
        <v>1276</v>
      </c>
    </row>
    <row r="310" spans="1:3" x14ac:dyDescent="0.25">
      <c r="A310" s="40">
        <v>434</v>
      </c>
      <c r="B310" s="40" t="s">
        <v>1521</v>
      </c>
      <c r="C310" s="40" t="s">
        <v>1275</v>
      </c>
    </row>
    <row r="311" spans="1:3" x14ac:dyDescent="0.25">
      <c r="A311" s="40">
        <v>435</v>
      </c>
      <c r="B311" s="40" t="s">
        <v>1522</v>
      </c>
      <c r="C311" s="40" t="s">
        <v>1275</v>
      </c>
    </row>
    <row r="312" spans="1:3" x14ac:dyDescent="0.25">
      <c r="A312" s="40">
        <v>436</v>
      </c>
      <c r="B312" s="40" t="s">
        <v>1523</v>
      </c>
      <c r="C312" s="40" t="s">
        <v>1275</v>
      </c>
    </row>
    <row r="313" spans="1:3" x14ac:dyDescent="0.25">
      <c r="A313" s="40">
        <v>437</v>
      </c>
      <c r="B313" s="40" t="s">
        <v>1524</v>
      </c>
      <c r="C313" s="40" t="s">
        <v>1275</v>
      </c>
    </row>
    <row r="314" spans="1:3" x14ac:dyDescent="0.25">
      <c r="A314" s="40">
        <v>438</v>
      </c>
      <c r="B314" s="40" t="s">
        <v>1525</v>
      </c>
      <c r="C314" s="40" t="s">
        <v>1275</v>
      </c>
    </row>
    <row r="315" spans="1:3" x14ac:dyDescent="0.25">
      <c r="A315" s="40">
        <v>441</v>
      </c>
      <c r="B315" s="40" t="s">
        <v>1927</v>
      </c>
      <c r="C315" s="40" t="s">
        <v>1275</v>
      </c>
    </row>
    <row r="316" spans="1:3" x14ac:dyDescent="0.25">
      <c r="A316" s="40">
        <v>443</v>
      </c>
      <c r="B316" s="40" t="s">
        <v>1526</v>
      </c>
      <c r="C316" s="40" t="s">
        <v>1275</v>
      </c>
    </row>
    <row r="317" spans="1:3" x14ac:dyDescent="0.25">
      <c r="A317" s="40">
        <v>444</v>
      </c>
      <c r="B317" s="40" t="s">
        <v>2384</v>
      </c>
      <c r="C317" s="40" t="s">
        <v>1278</v>
      </c>
    </row>
    <row r="318" spans="1:3" x14ac:dyDescent="0.25">
      <c r="A318" s="40">
        <v>445</v>
      </c>
      <c r="B318" s="40" t="s">
        <v>1527</v>
      </c>
      <c r="C318" s="40" t="s">
        <v>1275</v>
      </c>
    </row>
    <row r="319" spans="1:3" x14ac:dyDescent="0.25">
      <c r="A319" s="40">
        <v>446</v>
      </c>
      <c r="B319" s="40" t="s">
        <v>1952</v>
      </c>
      <c r="C319" s="40" t="s">
        <v>1275</v>
      </c>
    </row>
    <row r="320" spans="1:3" x14ac:dyDescent="0.25">
      <c r="A320" s="40">
        <v>447</v>
      </c>
      <c r="B320" s="40" t="s">
        <v>1528</v>
      </c>
      <c r="C320" s="40" t="s">
        <v>1276</v>
      </c>
    </row>
    <row r="321" spans="1:3" x14ac:dyDescent="0.25">
      <c r="A321" s="40">
        <v>448</v>
      </c>
      <c r="B321" s="40" t="s">
        <v>1529</v>
      </c>
      <c r="C321" s="40" t="s">
        <v>1275</v>
      </c>
    </row>
    <row r="322" spans="1:3" x14ac:dyDescent="0.25">
      <c r="A322" s="40">
        <v>449</v>
      </c>
      <c r="B322" s="40" t="s">
        <v>1957</v>
      </c>
      <c r="C322" s="40" t="s">
        <v>1275</v>
      </c>
    </row>
    <row r="323" spans="1:3" x14ac:dyDescent="0.25">
      <c r="A323" s="40">
        <v>453</v>
      </c>
      <c r="B323" s="40" t="s">
        <v>1530</v>
      </c>
      <c r="C323" s="40" t="s">
        <v>1275</v>
      </c>
    </row>
    <row r="324" spans="1:3" x14ac:dyDescent="0.25">
      <c r="A324" s="40">
        <v>454</v>
      </c>
      <c r="B324" s="40" t="s">
        <v>2344</v>
      </c>
      <c r="C324" s="40" t="s">
        <v>1278</v>
      </c>
    </row>
    <row r="325" spans="1:3" x14ac:dyDescent="0.25">
      <c r="A325" s="40">
        <v>455</v>
      </c>
      <c r="B325" s="40" t="s">
        <v>1531</v>
      </c>
      <c r="C325" s="40" t="s">
        <v>1277</v>
      </c>
    </row>
    <row r="326" spans="1:3" x14ac:dyDescent="0.25">
      <c r="A326" s="40">
        <v>457</v>
      </c>
      <c r="B326" s="40" t="s">
        <v>2346</v>
      </c>
      <c r="C326" s="40" t="s">
        <v>1275</v>
      </c>
    </row>
    <row r="327" spans="1:3" x14ac:dyDescent="0.25">
      <c r="A327" s="40">
        <v>458</v>
      </c>
      <c r="B327" s="40" t="s">
        <v>2319</v>
      </c>
      <c r="C327" s="40" t="s">
        <v>1275</v>
      </c>
    </row>
    <row r="328" spans="1:3" x14ac:dyDescent="0.25">
      <c r="A328" s="40">
        <v>459</v>
      </c>
      <c r="B328" s="40" t="s">
        <v>2237</v>
      </c>
      <c r="C328" s="40" t="s">
        <v>1275</v>
      </c>
    </row>
    <row r="329" spans="1:3" x14ac:dyDescent="0.25">
      <c r="A329" s="40">
        <v>461</v>
      </c>
      <c r="B329" s="40" t="s">
        <v>1532</v>
      </c>
      <c r="C329" s="40" t="s">
        <v>1275</v>
      </c>
    </row>
    <row r="330" spans="1:3" x14ac:dyDescent="0.25">
      <c r="A330" s="40">
        <v>462</v>
      </c>
      <c r="B330" s="40" t="s">
        <v>1914</v>
      </c>
      <c r="C330" s="40" t="s">
        <v>1276</v>
      </c>
    </row>
    <row r="331" spans="1:3" x14ac:dyDescent="0.25">
      <c r="A331" s="40">
        <v>463</v>
      </c>
      <c r="B331" s="40" t="s">
        <v>1533</v>
      </c>
      <c r="C331" s="40" t="s">
        <v>1278</v>
      </c>
    </row>
    <row r="332" spans="1:3" x14ac:dyDescent="0.25">
      <c r="A332" s="40">
        <v>465</v>
      </c>
      <c r="B332" s="40" t="s">
        <v>2340</v>
      </c>
      <c r="C332" s="40" t="s">
        <v>1275</v>
      </c>
    </row>
    <row r="333" spans="1:3" x14ac:dyDescent="0.25">
      <c r="A333" s="40">
        <v>466</v>
      </c>
      <c r="B333" s="40" t="s">
        <v>1921</v>
      </c>
      <c r="C333" s="40" t="s">
        <v>1275</v>
      </c>
    </row>
    <row r="334" spans="1:3" x14ac:dyDescent="0.25">
      <c r="A334" s="40">
        <v>467</v>
      </c>
      <c r="B334" s="40" t="s">
        <v>1922</v>
      </c>
      <c r="C334" s="40" t="s">
        <v>1278</v>
      </c>
    </row>
    <row r="335" spans="1:3" x14ac:dyDescent="0.25">
      <c r="A335" s="40">
        <v>468</v>
      </c>
      <c r="B335" s="40" t="s">
        <v>2186</v>
      </c>
      <c r="C335" s="40" t="s">
        <v>1275</v>
      </c>
    </row>
    <row r="336" spans="1:3" x14ac:dyDescent="0.25">
      <c r="A336" s="40">
        <v>469</v>
      </c>
      <c r="B336" s="40" t="s">
        <v>2261</v>
      </c>
      <c r="C336" s="40" t="s">
        <v>1275</v>
      </c>
    </row>
    <row r="337" spans="1:3" x14ac:dyDescent="0.25">
      <c r="A337" s="40">
        <v>470</v>
      </c>
      <c r="B337" s="40" t="s">
        <v>1534</v>
      </c>
      <c r="C337" s="40" t="s">
        <v>1277</v>
      </c>
    </row>
    <row r="338" spans="1:3" x14ac:dyDescent="0.25">
      <c r="A338" s="40">
        <v>471</v>
      </c>
      <c r="B338" s="40" t="s">
        <v>1937</v>
      </c>
      <c r="C338" s="40" t="s">
        <v>1275</v>
      </c>
    </row>
    <row r="339" spans="1:3" x14ac:dyDescent="0.25">
      <c r="A339" s="40">
        <v>472</v>
      </c>
      <c r="B339" s="40" t="s">
        <v>1535</v>
      </c>
      <c r="C339" s="40" t="s">
        <v>1278</v>
      </c>
    </row>
    <row r="340" spans="1:3" x14ac:dyDescent="0.25">
      <c r="A340" s="40">
        <v>473</v>
      </c>
      <c r="B340" s="40" t="s">
        <v>1536</v>
      </c>
      <c r="C340" s="40" t="s">
        <v>1275</v>
      </c>
    </row>
    <row r="341" spans="1:3" x14ac:dyDescent="0.25">
      <c r="A341" s="40">
        <v>476</v>
      </c>
      <c r="B341" s="40" t="s">
        <v>1537</v>
      </c>
      <c r="C341" s="40" t="s">
        <v>1275</v>
      </c>
    </row>
    <row r="342" spans="1:3" x14ac:dyDescent="0.25">
      <c r="A342" s="40">
        <v>480</v>
      </c>
      <c r="B342" s="40" t="s">
        <v>2196</v>
      </c>
      <c r="C342" s="40" t="s">
        <v>1276</v>
      </c>
    </row>
    <row r="343" spans="1:3" x14ac:dyDescent="0.25">
      <c r="A343" s="40">
        <v>482</v>
      </c>
      <c r="B343" s="40" t="s">
        <v>2379</v>
      </c>
      <c r="C343" s="40" t="s">
        <v>1278</v>
      </c>
    </row>
    <row r="344" spans="1:3" x14ac:dyDescent="0.25">
      <c r="A344" s="40">
        <v>483</v>
      </c>
      <c r="B344" s="40" t="s">
        <v>2363</v>
      </c>
      <c r="C344" s="40" t="s">
        <v>1278</v>
      </c>
    </row>
    <row r="345" spans="1:3" x14ac:dyDescent="0.25">
      <c r="A345" s="40">
        <v>485</v>
      </c>
      <c r="B345" s="40" t="s">
        <v>1538</v>
      </c>
      <c r="C345" s="40" t="s">
        <v>1275</v>
      </c>
    </row>
    <row r="346" spans="1:3" x14ac:dyDescent="0.25">
      <c r="A346" s="40">
        <v>486</v>
      </c>
      <c r="B346" s="40" t="s">
        <v>1539</v>
      </c>
      <c r="C346" s="40" t="s">
        <v>1275</v>
      </c>
    </row>
    <row r="347" spans="1:3" x14ac:dyDescent="0.25">
      <c r="A347" s="40">
        <v>487</v>
      </c>
      <c r="B347" s="40" t="s">
        <v>1540</v>
      </c>
      <c r="C347" s="40" t="s">
        <v>1275</v>
      </c>
    </row>
    <row r="348" spans="1:3" x14ac:dyDescent="0.25">
      <c r="A348" s="40">
        <v>488</v>
      </c>
      <c r="B348" s="40" t="s">
        <v>1541</v>
      </c>
      <c r="C348" s="40" t="s">
        <v>1275</v>
      </c>
    </row>
    <row r="349" spans="1:3" x14ac:dyDescent="0.25">
      <c r="A349" s="40">
        <v>489</v>
      </c>
      <c r="B349" s="40" t="s">
        <v>1542</v>
      </c>
      <c r="C349" s="40" t="s">
        <v>1278</v>
      </c>
    </row>
    <row r="350" spans="1:3" x14ac:dyDescent="0.25">
      <c r="A350" s="40">
        <v>490</v>
      </c>
      <c r="B350" s="40" t="s">
        <v>1543</v>
      </c>
      <c r="C350" s="40" t="s">
        <v>1275</v>
      </c>
    </row>
    <row r="351" spans="1:3" s="66" customFormat="1" x14ac:dyDescent="0.25">
      <c r="A351" s="79">
        <v>491</v>
      </c>
      <c r="B351" s="79" t="s">
        <v>2320</v>
      </c>
      <c r="C351" s="40" t="s">
        <v>1276</v>
      </c>
    </row>
    <row r="352" spans="1:3" x14ac:dyDescent="0.25">
      <c r="A352" s="40">
        <v>492</v>
      </c>
      <c r="B352" s="40" t="s">
        <v>2471</v>
      </c>
      <c r="C352" s="40" t="s">
        <v>1278</v>
      </c>
    </row>
    <row r="353" spans="1:3" x14ac:dyDescent="0.25">
      <c r="A353" s="40">
        <v>493</v>
      </c>
      <c r="B353" s="40" t="s">
        <v>1544</v>
      </c>
      <c r="C353" s="40" t="s">
        <v>1275</v>
      </c>
    </row>
    <row r="354" spans="1:3" x14ac:dyDescent="0.25">
      <c r="A354" s="40">
        <v>494</v>
      </c>
      <c r="B354" s="40" t="s">
        <v>1545</v>
      </c>
      <c r="C354" s="40" t="s">
        <v>1275</v>
      </c>
    </row>
    <row r="355" spans="1:3" x14ac:dyDescent="0.25">
      <c r="A355" s="40">
        <v>495</v>
      </c>
      <c r="B355" s="40" t="s">
        <v>2473</v>
      </c>
      <c r="C355" s="40" t="s">
        <v>1276</v>
      </c>
    </row>
    <row r="356" spans="1:3" x14ac:dyDescent="0.25">
      <c r="A356" s="40">
        <v>496</v>
      </c>
      <c r="B356" s="40" t="s">
        <v>1546</v>
      </c>
      <c r="C356" s="40" t="s">
        <v>1278</v>
      </c>
    </row>
    <row r="357" spans="1:3" x14ac:dyDescent="0.25">
      <c r="A357" s="40">
        <v>497</v>
      </c>
      <c r="B357" s="40" t="s">
        <v>2466</v>
      </c>
      <c r="C357" s="40" t="s">
        <v>1278</v>
      </c>
    </row>
    <row r="358" spans="1:3" x14ac:dyDescent="0.25">
      <c r="A358" s="40">
        <v>498</v>
      </c>
      <c r="B358" s="40" t="s">
        <v>2341</v>
      </c>
      <c r="C358" s="40" t="s">
        <v>1275</v>
      </c>
    </row>
    <row r="359" spans="1:3" x14ac:dyDescent="0.25">
      <c r="A359" s="40">
        <v>499</v>
      </c>
      <c r="B359" s="40" t="s">
        <v>1547</v>
      </c>
      <c r="C359" s="40" t="s">
        <v>1275</v>
      </c>
    </row>
    <row r="360" spans="1:3" x14ac:dyDescent="0.25">
      <c r="A360" s="40">
        <v>500</v>
      </c>
      <c r="B360" s="40" t="s">
        <v>1548</v>
      </c>
      <c r="C360" s="40" t="s">
        <v>1278</v>
      </c>
    </row>
    <row r="361" spans="1:3" x14ac:dyDescent="0.25">
      <c r="A361" s="40">
        <v>501</v>
      </c>
      <c r="B361" s="40" t="s">
        <v>1549</v>
      </c>
      <c r="C361" s="40" t="s">
        <v>1278</v>
      </c>
    </row>
    <row r="362" spans="1:3" x14ac:dyDescent="0.25">
      <c r="A362" s="40">
        <v>502</v>
      </c>
      <c r="B362" s="40" t="s">
        <v>2387</v>
      </c>
      <c r="C362" s="40" t="s">
        <v>1278</v>
      </c>
    </row>
    <row r="363" spans="1:3" x14ac:dyDescent="0.25">
      <c r="A363" s="40">
        <v>504</v>
      </c>
      <c r="B363" s="40" t="s">
        <v>2268</v>
      </c>
      <c r="C363" s="40" t="s">
        <v>1278</v>
      </c>
    </row>
    <row r="364" spans="1:3" x14ac:dyDescent="0.25">
      <c r="A364" s="40">
        <v>507</v>
      </c>
      <c r="B364" s="40" t="s">
        <v>1978</v>
      </c>
      <c r="C364" s="40" t="s">
        <v>1275</v>
      </c>
    </row>
    <row r="365" spans="1:3" x14ac:dyDescent="0.25">
      <c r="A365" s="40">
        <v>510</v>
      </c>
      <c r="B365" s="40" t="s">
        <v>1550</v>
      </c>
      <c r="C365" s="40" t="s">
        <v>1278</v>
      </c>
    </row>
    <row r="366" spans="1:3" x14ac:dyDescent="0.25">
      <c r="A366" s="40">
        <v>511</v>
      </c>
      <c r="B366" s="40" t="s">
        <v>1551</v>
      </c>
      <c r="C366" s="40" t="s">
        <v>1278</v>
      </c>
    </row>
    <row r="367" spans="1:3" x14ac:dyDescent="0.25">
      <c r="A367" s="40">
        <v>512</v>
      </c>
      <c r="B367" s="40" t="s">
        <v>2271</v>
      </c>
      <c r="C367" s="40" t="s">
        <v>1277</v>
      </c>
    </row>
    <row r="368" spans="1:3" x14ac:dyDescent="0.25">
      <c r="A368" s="40">
        <v>513</v>
      </c>
      <c r="B368" s="40" t="s">
        <v>1552</v>
      </c>
      <c r="C368" s="40" t="s">
        <v>1276</v>
      </c>
    </row>
    <row r="369" spans="1:3" x14ac:dyDescent="0.25">
      <c r="A369" s="40">
        <v>514</v>
      </c>
      <c r="B369" s="40" t="s">
        <v>2327</v>
      </c>
      <c r="C369" s="40" t="s">
        <v>1275</v>
      </c>
    </row>
    <row r="370" spans="1:3" x14ac:dyDescent="0.25">
      <c r="A370" s="40">
        <v>515</v>
      </c>
      <c r="B370" s="40" t="s">
        <v>1553</v>
      </c>
      <c r="C370" s="40" t="s">
        <v>1275</v>
      </c>
    </row>
    <row r="371" spans="1:3" x14ac:dyDescent="0.25">
      <c r="A371" s="40">
        <v>516</v>
      </c>
      <c r="B371" s="40" t="s">
        <v>1554</v>
      </c>
      <c r="C371" s="40" t="s">
        <v>1275</v>
      </c>
    </row>
    <row r="372" spans="1:3" x14ac:dyDescent="0.25">
      <c r="A372" s="40">
        <v>517</v>
      </c>
      <c r="B372" s="40" t="s">
        <v>1555</v>
      </c>
      <c r="C372" s="40" t="s">
        <v>1275</v>
      </c>
    </row>
    <row r="373" spans="1:3" x14ac:dyDescent="0.25">
      <c r="A373" s="40">
        <v>518</v>
      </c>
      <c r="B373" s="40" t="s">
        <v>1556</v>
      </c>
      <c r="C373" s="40" t="s">
        <v>1278</v>
      </c>
    </row>
    <row r="374" spans="1:3" x14ac:dyDescent="0.25">
      <c r="A374" s="40">
        <v>519</v>
      </c>
      <c r="B374" s="40" t="s">
        <v>1557</v>
      </c>
      <c r="C374" s="40" t="s">
        <v>1276</v>
      </c>
    </row>
    <row r="375" spans="1:3" x14ac:dyDescent="0.25">
      <c r="A375" s="40">
        <v>520</v>
      </c>
      <c r="B375" s="40" t="s">
        <v>1558</v>
      </c>
      <c r="C375" s="40" t="s">
        <v>1278</v>
      </c>
    </row>
    <row r="376" spans="1:3" x14ac:dyDescent="0.25">
      <c r="A376" s="40">
        <v>521</v>
      </c>
      <c r="B376" s="40" t="s">
        <v>1559</v>
      </c>
      <c r="C376" s="40" t="s">
        <v>1276</v>
      </c>
    </row>
    <row r="377" spans="1:3" x14ac:dyDescent="0.25">
      <c r="A377" s="40">
        <v>522</v>
      </c>
      <c r="B377" s="40" t="s">
        <v>1560</v>
      </c>
      <c r="C377" s="40" t="s">
        <v>1275</v>
      </c>
    </row>
    <row r="378" spans="1:3" x14ac:dyDescent="0.25">
      <c r="A378" s="40">
        <v>524</v>
      </c>
      <c r="B378" s="40" t="s">
        <v>1561</v>
      </c>
      <c r="C378" s="40" t="s">
        <v>1275</v>
      </c>
    </row>
    <row r="379" spans="1:3" x14ac:dyDescent="0.25">
      <c r="A379" s="40">
        <v>525</v>
      </c>
      <c r="B379" s="40" t="s">
        <v>2356</v>
      </c>
      <c r="C379" s="40" t="s">
        <v>1275</v>
      </c>
    </row>
    <row r="380" spans="1:3" x14ac:dyDescent="0.25">
      <c r="A380" s="40">
        <v>527</v>
      </c>
      <c r="B380" s="40" t="s">
        <v>1961</v>
      </c>
      <c r="C380" s="40" t="s">
        <v>1275</v>
      </c>
    </row>
    <row r="381" spans="1:3" x14ac:dyDescent="0.25">
      <c r="A381" s="40">
        <v>528</v>
      </c>
      <c r="B381" s="40" t="s">
        <v>1562</v>
      </c>
      <c r="C381" s="40" t="s">
        <v>1278</v>
      </c>
    </row>
    <row r="382" spans="1:3" x14ac:dyDescent="0.25">
      <c r="A382" s="40">
        <v>529</v>
      </c>
      <c r="B382" s="40" t="s">
        <v>1563</v>
      </c>
      <c r="C382" s="40" t="s">
        <v>1275</v>
      </c>
    </row>
    <row r="383" spans="1:3" x14ac:dyDescent="0.25">
      <c r="A383" s="40">
        <v>530</v>
      </c>
      <c r="B383" s="40" t="s">
        <v>1564</v>
      </c>
      <c r="C383" s="40" t="s">
        <v>1275</v>
      </c>
    </row>
    <row r="384" spans="1:3" x14ac:dyDescent="0.25">
      <c r="A384" s="40">
        <v>531</v>
      </c>
      <c r="B384" s="40" t="s">
        <v>1565</v>
      </c>
      <c r="C384" s="40" t="s">
        <v>1275</v>
      </c>
    </row>
    <row r="385" spans="1:3" x14ac:dyDescent="0.25">
      <c r="A385" s="40">
        <v>532</v>
      </c>
      <c r="B385" s="40" t="s">
        <v>1566</v>
      </c>
      <c r="C385" s="40" t="s">
        <v>1278</v>
      </c>
    </row>
    <row r="386" spans="1:3" x14ac:dyDescent="0.25">
      <c r="A386" s="40">
        <v>533</v>
      </c>
      <c r="B386" s="40" t="s">
        <v>1953</v>
      </c>
      <c r="C386" s="40" t="s">
        <v>1275</v>
      </c>
    </row>
    <row r="387" spans="1:3" x14ac:dyDescent="0.25">
      <c r="A387" s="40">
        <v>533</v>
      </c>
      <c r="B387" s="40" t="s">
        <v>1567</v>
      </c>
      <c r="C387" s="40" t="s">
        <v>1275</v>
      </c>
    </row>
    <row r="388" spans="1:3" x14ac:dyDescent="0.25">
      <c r="A388" s="40">
        <v>534</v>
      </c>
      <c r="B388" s="40" t="s">
        <v>1568</v>
      </c>
      <c r="C388" s="40" t="s">
        <v>1275</v>
      </c>
    </row>
    <row r="389" spans="1:3" x14ac:dyDescent="0.25">
      <c r="A389" s="40">
        <v>535</v>
      </c>
      <c r="B389" s="40" t="s">
        <v>2333</v>
      </c>
      <c r="C389" s="40" t="s">
        <v>1275</v>
      </c>
    </row>
    <row r="390" spans="1:3" x14ac:dyDescent="0.25">
      <c r="A390" s="40">
        <v>536</v>
      </c>
      <c r="B390" s="40" t="s">
        <v>1569</v>
      </c>
      <c r="C390" s="40" t="s">
        <v>1275</v>
      </c>
    </row>
    <row r="391" spans="1:3" x14ac:dyDescent="0.25">
      <c r="A391" s="40">
        <v>537</v>
      </c>
      <c r="B391" s="40" t="s">
        <v>1570</v>
      </c>
      <c r="C391" s="40" t="s">
        <v>1277</v>
      </c>
    </row>
    <row r="392" spans="1:3" x14ac:dyDescent="0.25">
      <c r="A392" s="40">
        <v>538</v>
      </c>
      <c r="B392" s="40" t="s">
        <v>2405</v>
      </c>
      <c r="C392" s="40" t="s">
        <v>1278</v>
      </c>
    </row>
    <row r="393" spans="1:3" x14ac:dyDescent="0.25">
      <c r="A393" s="40">
        <v>539</v>
      </c>
      <c r="B393" s="40" t="s">
        <v>2347</v>
      </c>
      <c r="C393" s="40" t="s">
        <v>1275</v>
      </c>
    </row>
    <row r="394" spans="1:3" x14ac:dyDescent="0.25">
      <c r="A394" s="40">
        <v>540</v>
      </c>
      <c r="B394" s="40" t="s">
        <v>2411</v>
      </c>
      <c r="C394" s="40" t="s">
        <v>1275</v>
      </c>
    </row>
    <row r="395" spans="1:3" x14ac:dyDescent="0.25">
      <c r="A395" s="40">
        <v>541</v>
      </c>
      <c r="B395" s="40" t="s">
        <v>1571</v>
      </c>
      <c r="C395" s="40" t="s">
        <v>1275</v>
      </c>
    </row>
    <row r="396" spans="1:3" x14ac:dyDescent="0.25">
      <c r="A396" s="40">
        <v>542</v>
      </c>
      <c r="B396" s="40" t="s">
        <v>2364</v>
      </c>
      <c r="C396" s="40" t="s">
        <v>1275</v>
      </c>
    </row>
    <row r="397" spans="1:3" x14ac:dyDescent="0.25">
      <c r="A397" s="40">
        <v>544</v>
      </c>
      <c r="B397" s="40" t="s">
        <v>1572</v>
      </c>
      <c r="C397" s="40" t="s">
        <v>1275</v>
      </c>
    </row>
    <row r="398" spans="1:3" x14ac:dyDescent="0.25">
      <c r="A398" s="40">
        <v>545</v>
      </c>
      <c r="B398" s="40" t="s">
        <v>1573</v>
      </c>
      <c r="C398" s="40" t="s">
        <v>1275</v>
      </c>
    </row>
    <row r="399" spans="1:3" x14ac:dyDescent="0.25">
      <c r="A399" s="40">
        <v>546</v>
      </c>
      <c r="B399" s="40" t="s">
        <v>1574</v>
      </c>
      <c r="C399" s="40" t="s">
        <v>1275</v>
      </c>
    </row>
    <row r="400" spans="1:3" x14ac:dyDescent="0.25">
      <c r="A400" s="40">
        <v>547</v>
      </c>
      <c r="B400" s="40" t="s">
        <v>1575</v>
      </c>
      <c r="C400" s="40" t="s">
        <v>1275</v>
      </c>
    </row>
    <row r="401" spans="1:3" x14ac:dyDescent="0.25">
      <c r="A401" s="40">
        <v>548</v>
      </c>
      <c r="B401" s="40" t="s">
        <v>1576</v>
      </c>
      <c r="C401" s="40" t="s">
        <v>1275</v>
      </c>
    </row>
    <row r="402" spans="1:3" x14ac:dyDescent="0.25">
      <c r="A402" s="40">
        <v>549</v>
      </c>
      <c r="B402" s="40" t="s">
        <v>1577</v>
      </c>
      <c r="C402" s="40" t="s">
        <v>1275</v>
      </c>
    </row>
    <row r="403" spans="1:3" x14ac:dyDescent="0.25">
      <c r="A403" s="40">
        <v>551</v>
      </c>
      <c r="B403" s="40" t="s">
        <v>1578</v>
      </c>
      <c r="C403" s="40" t="s">
        <v>1275</v>
      </c>
    </row>
    <row r="404" spans="1:3" x14ac:dyDescent="0.25">
      <c r="A404" s="40">
        <v>552</v>
      </c>
      <c r="B404" s="40" t="s">
        <v>1579</v>
      </c>
      <c r="C404" s="40" t="s">
        <v>1275</v>
      </c>
    </row>
    <row r="405" spans="1:3" x14ac:dyDescent="0.25">
      <c r="A405" s="40">
        <v>553</v>
      </c>
      <c r="B405" s="40" t="s">
        <v>1580</v>
      </c>
      <c r="C405" s="40" t="s">
        <v>1275</v>
      </c>
    </row>
    <row r="406" spans="1:3" x14ac:dyDescent="0.25">
      <c r="A406" s="40">
        <v>554</v>
      </c>
      <c r="B406" s="40" t="s">
        <v>1581</v>
      </c>
      <c r="C406" s="40" t="s">
        <v>1275</v>
      </c>
    </row>
    <row r="407" spans="1:3" x14ac:dyDescent="0.25">
      <c r="A407" s="40">
        <v>555</v>
      </c>
      <c r="B407" s="40" t="s">
        <v>1582</v>
      </c>
      <c r="C407" s="40" t="s">
        <v>1275</v>
      </c>
    </row>
    <row r="408" spans="1:3" x14ac:dyDescent="0.25">
      <c r="A408" s="40">
        <v>556</v>
      </c>
      <c r="B408" s="40" t="s">
        <v>1583</v>
      </c>
      <c r="C408" s="40" t="s">
        <v>1275</v>
      </c>
    </row>
    <row r="409" spans="1:3" x14ac:dyDescent="0.25">
      <c r="A409" s="40">
        <v>557</v>
      </c>
      <c r="B409" s="40" t="s">
        <v>1584</v>
      </c>
      <c r="C409" s="40" t="s">
        <v>1275</v>
      </c>
    </row>
    <row r="410" spans="1:3" x14ac:dyDescent="0.25">
      <c r="A410" s="40">
        <v>558</v>
      </c>
      <c r="B410" s="40" t="s">
        <v>2336</v>
      </c>
      <c r="C410" s="40" t="s">
        <v>1275</v>
      </c>
    </row>
    <row r="411" spans="1:3" x14ac:dyDescent="0.25">
      <c r="A411" s="40">
        <v>559</v>
      </c>
      <c r="B411" s="40" t="s">
        <v>1585</v>
      </c>
      <c r="C411" s="40" t="s">
        <v>1275</v>
      </c>
    </row>
    <row r="412" spans="1:3" x14ac:dyDescent="0.25">
      <c r="A412" s="40">
        <v>560</v>
      </c>
      <c r="B412" s="40" t="s">
        <v>1586</v>
      </c>
      <c r="C412" s="40" t="s">
        <v>1275</v>
      </c>
    </row>
    <row r="413" spans="1:3" x14ac:dyDescent="0.25">
      <c r="A413" s="40">
        <v>561</v>
      </c>
      <c r="B413" s="40" t="s">
        <v>1587</v>
      </c>
      <c r="C413" s="40" t="s">
        <v>1275</v>
      </c>
    </row>
    <row r="414" spans="1:3" x14ac:dyDescent="0.25">
      <c r="A414" s="40">
        <v>562</v>
      </c>
      <c r="B414" s="40" t="s">
        <v>1588</v>
      </c>
      <c r="C414" s="40" t="s">
        <v>1275</v>
      </c>
    </row>
    <row r="415" spans="1:3" x14ac:dyDescent="0.25">
      <c r="A415" s="40">
        <v>563</v>
      </c>
      <c r="B415" s="40" t="s">
        <v>1589</v>
      </c>
      <c r="C415" s="40" t="s">
        <v>1275</v>
      </c>
    </row>
    <row r="416" spans="1:3" x14ac:dyDescent="0.25">
      <c r="A416" s="40">
        <v>564</v>
      </c>
      <c r="B416" s="40" t="s">
        <v>1590</v>
      </c>
      <c r="C416" s="40" t="s">
        <v>1275</v>
      </c>
    </row>
    <row r="417" spans="1:3" x14ac:dyDescent="0.25">
      <c r="A417" s="40">
        <v>565</v>
      </c>
      <c r="B417" s="40" t="s">
        <v>1591</v>
      </c>
      <c r="C417" s="40" t="s">
        <v>1275</v>
      </c>
    </row>
    <row r="418" spans="1:3" x14ac:dyDescent="0.25">
      <c r="A418" s="40">
        <v>566</v>
      </c>
      <c r="B418" s="40" t="s">
        <v>1592</v>
      </c>
      <c r="C418" s="40" t="s">
        <v>1275</v>
      </c>
    </row>
    <row r="419" spans="1:3" x14ac:dyDescent="0.25">
      <c r="A419" s="40">
        <v>567</v>
      </c>
      <c r="B419" s="40" t="s">
        <v>1593</v>
      </c>
      <c r="C419" s="40" t="s">
        <v>1275</v>
      </c>
    </row>
    <row r="420" spans="1:3" x14ac:dyDescent="0.25">
      <c r="A420" s="40">
        <v>568</v>
      </c>
      <c r="B420" s="40" t="s">
        <v>1594</v>
      </c>
      <c r="C420" s="40" t="s">
        <v>1275</v>
      </c>
    </row>
    <row r="421" spans="1:3" x14ac:dyDescent="0.25">
      <c r="A421" s="40">
        <v>569</v>
      </c>
      <c r="B421" s="40" t="s">
        <v>1595</v>
      </c>
      <c r="C421" s="40" t="s">
        <v>1275</v>
      </c>
    </row>
    <row r="422" spans="1:3" x14ac:dyDescent="0.25">
      <c r="A422" s="40">
        <v>570</v>
      </c>
      <c r="B422" s="40" t="s">
        <v>1596</v>
      </c>
      <c r="C422" s="40" t="s">
        <v>1275</v>
      </c>
    </row>
    <row r="423" spans="1:3" x14ac:dyDescent="0.25">
      <c r="A423" s="40">
        <v>571</v>
      </c>
      <c r="B423" s="40" t="s">
        <v>1597</v>
      </c>
      <c r="C423" s="40" t="s">
        <v>1275</v>
      </c>
    </row>
    <row r="424" spans="1:3" x14ac:dyDescent="0.25">
      <c r="A424" s="40">
        <v>572</v>
      </c>
      <c r="B424" s="40" t="s">
        <v>1598</v>
      </c>
      <c r="C424" s="40" t="s">
        <v>1275</v>
      </c>
    </row>
    <row r="425" spans="1:3" x14ac:dyDescent="0.25">
      <c r="A425" s="40">
        <v>573</v>
      </c>
      <c r="B425" s="40" t="s">
        <v>1599</v>
      </c>
      <c r="C425" s="40" t="s">
        <v>1275</v>
      </c>
    </row>
    <row r="426" spans="1:3" x14ac:dyDescent="0.25">
      <c r="A426" s="40">
        <v>574</v>
      </c>
      <c r="B426" s="40" t="s">
        <v>1600</v>
      </c>
      <c r="C426" s="40" t="s">
        <v>1275</v>
      </c>
    </row>
    <row r="427" spans="1:3" x14ac:dyDescent="0.25">
      <c r="A427" s="40">
        <v>575</v>
      </c>
      <c r="B427" s="40" t="s">
        <v>1601</v>
      </c>
      <c r="C427" s="40" t="s">
        <v>1275</v>
      </c>
    </row>
    <row r="428" spans="1:3" x14ac:dyDescent="0.25">
      <c r="A428" s="40">
        <v>576</v>
      </c>
      <c r="B428" s="40" t="s">
        <v>2484</v>
      </c>
      <c r="C428" s="40" t="s">
        <v>1277</v>
      </c>
    </row>
    <row r="429" spans="1:3" x14ac:dyDescent="0.25">
      <c r="A429" s="40">
        <v>577</v>
      </c>
      <c r="B429" s="40" t="s">
        <v>1602</v>
      </c>
      <c r="C429" s="40" t="s">
        <v>1275</v>
      </c>
    </row>
    <row r="430" spans="1:3" x14ac:dyDescent="0.25">
      <c r="A430" s="40">
        <v>578</v>
      </c>
      <c r="B430" s="40" t="s">
        <v>1603</v>
      </c>
      <c r="C430" s="40" t="s">
        <v>1275</v>
      </c>
    </row>
    <row r="431" spans="1:3" x14ac:dyDescent="0.25">
      <c r="A431" s="40">
        <v>579</v>
      </c>
      <c r="B431" s="40" t="s">
        <v>1604</v>
      </c>
      <c r="C431" s="40" t="s">
        <v>1276</v>
      </c>
    </row>
    <row r="432" spans="1:3" x14ac:dyDescent="0.25">
      <c r="A432" s="40">
        <v>580</v>
      </c>
      <c r="B432" s="40" t="s">
        <v>1605</v>
      </c>
      <c r="C432" s="40" t="s">
        <v>1275</v>
      </c>
    </row>
    <row r="433" spans="1:3" s="83" customFormat="1" x14ac:dyDescent="0.25">
      <c r="A433" s="85">
        <v>581</v>
      </c>
      <c r="B433" s="85" t="s">
        <v>1606</v>
      </c>
      <c r="C433" s="85" t="s">
        <v>1275</v>
      </c>
    </row>
    <row r="434" spans="1:3" x14ac:dyDescent="0.25">
      <c r="A434" s="40">
        <v>582</v>
      </c>
      <c r="B434" s="40" t="s">
        <v>2480</v>
      </c>
      <c r="C434" s="40" t="s">
        <v>1277</v>
      </c>
    </row>
    <row r="435" spans="1:3" x14ac:dyDescent="0.25">
      <c r="A435" s="40">
        <v>583</v>
      </c>
      <c r="B435" s="40" t="s">
        <v>1607</v>
      </c>
      <c r="C435" s="40" t="s">
        <v>1275</v>
      </c>
    </row>
    <row r="436" spans="1:3" x14ac:dyDescent="0.25">
      <c r="A436" s="40">
        <v>584</v>
      </c>
      <c r="B436" s="40" t="s">
        <v>1608</v>
      </c>
      <c r="C436" s="40" t="s">
        <v>1277</v>
      </c>
    </row>
    <row r="437" spans="1:3" x14ac:dyDescent="0.25">
      <c r="A437" s="40">
        <v>585</v>
      </c>
      <c r="B437" s="40" t="s">
        <v>1609</v>
      </c>
      <c r="C437" s="40" t="s">
        <v>1275</v>
      </c>
    </row>
    <row r="438" spans="1:3" x14ac:dyDescent="0.25">
      <c r="A438" s="40">
        <v>586</v>
      </c>
      <c r="B438" s="40" t="s">
        <v>1610</v>
      </c>
      <c r="C438" s="40" t="s">
        <v>1275</v>
      </c>
    </row>
    <row r="439" spans="1:3" x14ac:dyDescent="0.25">
      <c r="A439" s="40">
        <v>587</v>
      </c>
      <c r="B439" s="40" t="s">
        <v>1611</v>
      </c>
      <c r="C439" s="40" t="s">
        <v>1275</v>
      </c>
    </row>
    <row r="440" spans="1:3" x14ac:dyDescent="0.25">
      <c r="A440" s="40">
        <v>588</v>
      </c>
      <c r="B440" s="40" t="s">
        <v>1612</v>
      </c>
      <c r="C440" s="40" t="s">
        <v>1275</v>
      </c>
    </row>
    <row r="441" spans="1:3" x14ac:dyDescent="0.25">
      <c r="A441" s="40">
        <v>589</v>
      </c>
      <c r="B441" s="40" t="s">
        <v>1613</v>
      </c>
      <c r="C441" s="40" t="s">
        <v>1275</v>
      </c>
    </row>
    <row r="442" spans="1:3" x14ac:dyDescent="0.25">
      <c r="A442" s="40">
        <v>590</v>
      </c>
      <c r="B442" s="40" t="s">
        <v>1614</v>
      </c>
      <c r="C442" s="40" t="s">
        <v>1275</v>
      </c>
    </row>
    <row r="443" spans="1:3" x14ac:dyDescent="0.25">
      <c r="A443" s="40">
        <v>591</v>
      </c>
      <c r="B443" s="40" t="s">
        <v>1615</v>
      </c>
      <c r="C443" s="40" t="s">
        <v>1275</v>
      </c>
    </row>
    <row r="444" spans="1:3" x14ac:dyDescent="0.25">
      <c r="A444" s="40">
        <v>592</v>
      </c>
      <c r="B444" s="40" t="s">
        <v>1616</v>
      </c>
      <c r="C444" s="40" t="s">
        <v>1277</v>
      </c>
    </row>
    <row r="445" spans="1:3" x14ac:dyDescent="0.25">
      <c r="A445" s="40">
        <v>593</v>
      </c>
      <c r="B445" s="40" t="s">
        <v>1617</v>
      </c>
      <c r="C445" s="40" t="s">
        <v>1275</v>
      </c>
    </row>
    <row r="446" spans="1:3" x14ac:dyDescent="0.25">
      <c r="A446" s="40">
        <v>594</v>
      </c>
      <c r="B446" s="40" t="s">
        <v>1618</v>
      </c>
      <c r="C446" s="40" t="s">
        <v>1278</v>
      </c>
    </row>
    <row r="447" spans="1:3" x14ac:dyDescent="0.25">
      <c r="A447" s="40">
        <v>595</v>
      </c>
      <c r="B447" s="40" t="s">
        <v>2294</v>
      </c>
      <c r="C447" s="40" t="s">
        <v>1278</v>
      </c>
    </row>
    <row r="448" spans="1:3" x14ac:dyDescent="0.25">
      <c r="A448" s="40">
        <v>596</v>
      </c>
      <c r="B448" s="40" t="s">
        <v>2295</v>
      </c>
      <c r="C448" s="40" t="s">
        <v>1275</v>
      </c>
    </row>
    <row r="449" spans="1:3" x14ac:dyDescent="0.25">
      <c r="A449" s="40">
        <v>597</v>
      </c>
      <c r="B449" s="40" t="s">
        <v>2381</v>
      </c>
      <c r="C449" s="40" t="s">
        <v>1278</v>
      </c>
    </row>
    <row r="450" spans="1:3" x14ac:dyDescent="0.25">
      <c r="A450" s="40">
        <v>598</v>
      </c>
      <c r="B450" s="40" t="s">
        <v>2385</v>
      </c>
      <c r="C450" s="40" t="s">
        <v>1278</v>
      </c>
    </row>
    <row r="451" spans="1:3" x14ac:dyDescent="0.25">
      <c r="A451" s="40">
        <v>599</v>
      </c>
      <c r="B451" s="40" t="s">
        <v>1619</v>
      </c>
      <c r="C451" s="40" t="s">
        <v>1278</v>
      </c>
    </row>
    <row r="452" spans="1:3" s="83" customFormat="1" x14ac:dyDescent="0.25">
      <c r="A452" s="93">
        <v>600</v>
      </c>
      <c r="B452" s="93" t="s">
        <v>2489</v>
      </c>
      <c r="C452" s="93" t="s">
        <v>1275</v>
      </c>
    </row>
    <row r="453" spans="1:3" x14ac:dyDescent="0.25">
      <c r="A453" s="40">
        <v>601</v>
      </c>
      <c r="B453" s="40" t="s">
        <v>2389</v>
      </c>
      <c r="C453" s="40" t="s">
        <v>1278</v>
      </c>
    </row>
    <row r="454" spans="1:3" x14ac:dyDescent="0.25">
      <c r="A454" s="40">
        <v>602</v>
      </c>
      <c r="B454" s="40" t="s">
        <v>2401</v>
      </c>
      <c r="C454" s="40" t="s">
        <v>1278</v>
      </c>
    </row>
    <row r="455" spans="1:3" x14ac:dyDescent="0.25">
      <c r="A455" s="40">
        <v>603</v>
      </c>
      <c r="B455" s="40" t="s">
        <v>2402</v>
      </c>
      <c r="C455" s="40" t="s">
        <v>1278</v>
      </c>
    </row>
    <row r="456" spans="1:3" x14ac:dyDescent="0.25">
      <c r="A456" s="40">
        <v>604</v>
      </c>
      <c r="B456" s="40" t="s">
        <v>1620</v>
      </c>
      <c r="C456" s="40" t="s">
        <v>1278</v>
      </c>
    </row>
    <row r="457" spans="1:3" x14ac:dyDescent="0.25">
      <c r="A457" s="40">
        <v>605</v>
      </c>
      <c r="B457" s="40" t="s">
        <v>1621</v>
      </c>
      <c r="C457" s="40" t="s">
        <v>1278</v>
      </c>
    </row>
    <row r="458" spans="1:3" x14ac:dyDescent="0.25">
      <c r="A458" s="40">
        <v>606</v>
      </c>
      <c r="B458" s="40" t="s">
        <v>1622</v>
      </c>
      <c r="C458" s="40" t="s">
        <v>1278</v>
      </c>
    </row>
    <row r="459" spans="1:3" x14ac:dyDescent="0.25">
      <c r="A459" s="40">
        <v>607</v>
      </c>
      <c r="B459" s="40" t="s">
        <v>1623</v>
      </c>
      <c r="C459" s="40" t="s">
        <v>1275</v>
      </c>
    </row>
    <row r="460" spans="1:3" x14ac:dyDescent="0.25">
      <c r="A460" s="40">
        <v>608</v>
      </c>
      <c r="B460" s="40" t="s">
        <v>1624</v>
      </c>
      <c r="C460" s="40" t="s">
        <v>1276</v>
      </c>
    </row>
    <row r="461" spans="1:3" x14ac:dyDescent="0.25">
      <c r="A461" s="40">
        <v>609</v>
      </c>
      <c r="B461" s="40" t="s">
        <v>1625</v>
      </c>
      <c r="C461" s="40" t="s">
        <v>1276</v>
      </c>
    </row>
    <row r="462" spans="1:3" x14ac:dyDescent="0.25">
      <c r="A462" s="40">
        <v>610</v>
      </c>
      <c r="B462" s="40" t="s">
        <v>1626</v>
      </c>
      <c r="C462" s="40" t="s">
        <v>1275</v>
      </c>
    </row>
    <row r="463" spans="1:3" x14ac:dyDescent="0.25">
      <c r="A463" s="40">
        <v>611</v>
      </c>
      <c r="B463" s="40" t="s">
        <v>1627</v>
      </c>
      <c r="C463" s="40" t="s">
        <v>1275</v>
      </c>
    </row>
    <row r="464" spans="1:3" x14ac:dyDescent="0.25">
      <c r="A464" s="40">
        <v>612</v>
      </c>
      <c r="B464" s="40" t="s">
        <v>1628</v>
      </c>
      <c r="C464" s="40" t="s">
        <v>1276</v>
      </c>
    </row>
    <row r="465" spans="1:3" x14ac:dyDescent="0.25">
      <c r="A465" s="40">
        <v>613</v>
      </c>
      <c r="B465" s="40" t="s">
        <v>1629</v>
      </c>
      <c r="C465" s="40" t="s">
        <v>1276</v>
      </c>
    </row>
    <row r="466" spans="1:3" s="83" customFormat="1" x14ac:dyDescent="0.25">
      <c r="A466" s="93">
        <v>614</v>
      </c>
      <c r="B466" s="93" t="s">
        <v>2495</v>
      </c>
      <c r="C466" s="93" t="s">
        <v>1275</v>
      </c>
    </row>
    <row r="467" spans="1:3" x14ac:dyDescent="0.25">
      <c r="A467" s="40">
        <v>615</v>
      </c>
      <c r="B467" s="40" t="s">
        <v>1630</v>
      </c>
      <c r="C467" s="40" t="s">
        <v>1277</v>
      </c>
    </row>
    <row r="468" spans="1:3" x14ac:dyDescent="0.25">
      <c r="A468" s="40">
        <v>616</v>
      </c>
      <c r="B468" s="40" t="s">
        <v>1631</v>
      </c>
      <c r="C468" s="40" t="s">
        <v>1277</v>
      </c>
    </row>
    <row r="469" spans="1:3" x14ac:dyDescent="0.25">
      <c r="A469" s="40">
        <v>617</v>
      </c>
      <c r="B469" s="40" t="s">
        <v>1632</v>
      </c>
      <c r="C469" s="40" t="s">
        <v>1275</v>
      </c>
    </row>
    <row r="470" spans="1:3" x14ac:dyDescent="0.25">
      <c r="A470" s="40">
        <v>618</v>
      </c>
      <c r="B470" s="40" t="s">
        <v>1633</v>
      </c>
      <c r="C470" s="40" t="s">
        <v>1275</v>
      </c>
    </row>
    <row r="471" spans="1:3" x14ac:dyDescent="0.25">
      <c r="A471" s="40">
        <v>619</v>
      </c>
      <c r="B471" s="40" t="s">
        <v>1634</v>
      </c>
      <c r="C471" s="40" t="s">
        <v>1277</v>
      </c>
    </row>
    <row r="472" spans="1:3" x14ac:dyDescent="0.25">
      <c r="A472" s="40">
        <v>620</v>
      </c>
      <c r="B472" s="40" t="s">
        <v>1635</v>
      </c>
      <c r="C472" s="40" t="s">
        <v>1275</v>
      </c>
    </row>
    <row r="473" spans="1:3" x14ac:dyDescent="0.25">
      <c r="A473" s="40">
        <v>621</v>
      </c>
      <c r="B473" s="40" t="s">
        <v>2267</v>
      </c>
      <c r="C473" s="40" t="s">
        <v>1275</v>
      </c>
    </row>
    <row r="474" spans="1:3" x14ac:dyDescent="0.25">
      <c r="A474" s="40">
        <v>622</v>
      </c>
      <c r="B474" s="40" t="s">
        <v>1636</v>
      </c>
      <c r="C474" s="40" t="s">
        <v>1275</v>
      </c>
    </row>
    <row r="475" spans="1:3" x14ac:dyDescent="0.25">
      <c r="A475" s="40">
        <v>623</v>
      </c>
      <c r="B475" s="40" t="s">
        <v>1637</v>
      </c>
      <c r="C475" s="40" t="s">
        <v>1275</v>
      </c>
    </row>
    <row r="476" spans="1:3" x14ac:dyDescent="0.25">
      <c r="A476" s="40">
        <v>624</v>
      </c>
      <c r="B476" s="40" t="s">
        <v>2291</v>
      </c>
      <c r="C476" s="40" t="s">
        <v>1275</v>
      </c>
    </row>
    <row r="477" spans="1:3" x14ac:dyDescent="0.25">
      <c r="A477" s="40">
        <v>625</v>
      </c>
      <c r="B477" s="40" t="s">
        <v>2292</v>
      </c>
      <c r="C477" s="40" t="s">
        <v>1275</v>
      </c>
    </row>
    <row r="478" spans="1:3" x14ac:dyDescent="0.25">
      <c r="A478" s="40">
        <v>626</v>
      </c>
      <c r="B478" s="40" t="s">
        <v>1638</v>
      </c>
      <c r="C478" s="40" t="s">
        <v>1275</v>
      </c>
    </row>
    <row r="479" spans="1:3" x14ac:dyDescent="0.25">
      <c r="A479" s="40">
        <v>627</v>
      </c>
      <c r="B479" s="40" t="s">
        <v>1639</v>
      </c>
      <c r="C479" s="40" t="s">
        <v>1275</v>
      </c>
    </row>
    <row r="480" spans="1:3" x14ac:dyDescent="0.25">
      <c r="A480" s="40">
        <v>628</v>
      </c>
      <c r="B480" s="40" t="s">
        <v>1640</v>
      </c>
      <c r="C480" s="40" t="s">
        <v>1275</v>
      </c>
    </row>
    <row r="481" spans="1:3" x14ac:dyDescent="0.25">
      <c r="A481" s="40">
        <v>629</v>
      </c>
      <c r="B481" s="40" t="s">
        <v>1641</v>
      </c>
      <c r="C481" s="40" t="s">
        <v>1275</v>
      </c>
    </row>
    <row r="482" spans="1:3" x14ac:dyDescent="0.25">
      <c r="A482" s="40">
        <v>630</v>
      </c>
      <c r="B482" s="40" t="s">
        <v>1642</v>
      </c>
      <c r="C482" s="40" t="s">
        <v>1276</v>
      </c>
    </row>
    <row r="483" spans="1:3" x14ac:dyDescent="0.25">
      <c r="A483" s="40">
        <v>631</v>
      </c>
      <c r="B483" s="40" t="s">
        <v>1643</v>
      </c>
      <c r="C483" s="40" t="s">
        <v>1276</v>
      </c>
    </row>
    <row r="484" spans="1:3" x14ac:dyDescent="0.25">
      <c r="A484" s="40">
        <v>632</v>
      </c>
      <c r="B484" s="40" t="s">
        <v>1644</v>
      </c>
      <c r="C484" s="40" t="s">
        <v>1278</v>
      </c>
    </row>
    <row r="485" spans="1:3" x14ac:dyDescent="0.25">
      <c r="A485" s="40">
        <v>633</v>
      </c>
      <c r="B485" s="40" t="s">
        <v>1645</v>
      </c>
      <c r="C485" s="40" t="s">
        <v>1278</v>
      </c>
    </row>
    <row r="486" spans="1:3" x14ac:dyDescent="0.25">
      <c r="A486" s="40">
        <v>634</v>
      </c>
      <c r="B486" s="40" t="s">
        <v>1646</v>
      </c>
      <c r="C486" s="40" t="s">
        <v>1276</v>
      </c>
    </row>
    <row r="487" spans="1:3" x14ac:dyDescent="0.25">
      <c r="A487" s="40">
        <v>635</v>
      </c>
      <c r="B487" s="40" t="s">
        <v>1647</v>
      </c>
      <c r="C487" s="40" t="s">
        <v>1278</v>
      </c>
    </row>
    <row r="488" spans="1:3" x14ac:dyDescent="0.25">
      <c r="A488" s="40">
        <v>636</v>
      </c>
      <c r="B488" s="40" t="s">
        <v>2290</v>
      </c>
      <c r="C488" s="40" t="s">
        <v>1278</v>
      </c>
    </row>
    <row r="489" spans="1:3" x14ac:dyDescent="0.25">
      <c r="A489" s="40">
        <v>637</v>
      </c>
      <c r="B489" s="40" t="s">
        <v>1648</v>
      </c>
      <c r="C489" s="40" t="s">
        <v>1278</v>
      </c>
    </row>
    <row r="490" spans="1:3" x14ac:dyDescent="0.25">
      <c r="A490" s="40">
        <v>638</v>
      </c>
      <c r="B490" s="40" t="s">
        <v>2375</v>
      </c>
      <c r="C490" s="40" t="s">
        <v>1278</v>
      </c>
    </row>
    <row r="491" spans="1:3" x14ac:dyDescent="0.25">
      <c r="A491" s="40">
        <v>639</v>
      </c>
      <c r="B491" s="40" t="s">
        <v>1649</v>
      </c>
      <c r="C491" s="40" t="s">
        <v>1275</v>
      </c>
    </row>
    <row r="492" spans="1:3" x14ac:dyDescent="0.25">
      <c r="A492" s="40">
        <v>640</v>
      </c>
      <c r="B492" s="40" t="s">
        <v>1650</v>
      </c>
      <c r="C492" s="40" t="s">
        <v>1275</v>
      </c>
    </row>
    <row r="493" spans="1:3" x14ac:dyDescent="0.25">
      <c r="A493" s="40">
        <v>641</v>
      </c>
      <c r="B493" s="40" t="s">
        <v>1651</v>
      </c>
      <c r="C493" s="40" t="s">
        <v>1275</v>
      </c>
    </row>
    <row r="494" spans="1:3" x14ac:dyDescent="0.25">
      <c r="A494" s="40">
        <v>642</v>
      </c>
      <c r="B494" s="40" t="s">
        <v>1652</v>
      </c>
      <c r="C494" s="40" t="s">
        <v>1275</v>
      </c>
    </row>
    <row r="495" spans="1:3" x14ac:dyDescent="0.25">
      <c r="A495" s="40">
        <v>643</v>
      </c>
      <c r="B495" s="40" t="s">
        <v>1653</v>
      </c>
      <c r="C495" s="40" t="s">
        <v>1278</v>
      </c>
    </row>
    <row r="496" spans="1:3" x14ac:dyDescent="0.25">
      <c r="A496" s="40">
        <v>644</v>
      </c>
      <c r="B496" s="40" t="s">
        <v>2400</v>
      </c>
      <c r="C496" s="40" t="s">
        <v>1278</v>
      </c>
    </row>
    <row r="497" spans="1:3" x14ac:dyDescent="0.25">
      <c r="A497" s="40">
        <v>645</v>
      </c>
      <c r="B497" s="40" t="s">
        <v>1654</v>
      </c>
      <c r="C497" s="40" t="s">
        <v>1278</v>
      </c>
    </row>
    <row r="498" spans="1:3" x14ac:dyDescent="0.25">
      <c r="A498" s="40">
        <v>646</v>
      </c>
      <c r="B498" s="40" t="s">
        <v>1655</v>
      </c>
      <c r="C498" s="40" t="s">
        <v>1278</v>
      </c>
    </row>
    <row r="499" spans="1:3" x14ac:dyDescent="0.25">
      <c r="A499" s="40">
        <v>647</v>
      </c>
      <c r="B499" s="40" t="s">
        <v>1656</v>
      </c>
      <c r="C499" s="40" t="s">
        <v>1278</v>
      </c>
    </row>
    <row r="500" spans="1:3" x14ac:dyDescent="0.25">
      <c r="A500" s="40">
        <v>648</v>
      </c>
      <c r="B500" s="40" t="s">
        <v>1657</v>
      </c>
      <c r="C500" s="40" t="s">
        <v>1275</v>
      </c>
    </row>
    <row r="501" spans="1:3" x14ac:dyDescent="0.25">
      <c r="A501" s="40">
        <v>649</v>
      </c>
      <c r="B501" s="40" t="s">
        <v>1658</v>
      </c>
      <c r="C501" s="40" t="s">
        <v>1278</v>
      </c>
    </row>
    <row r="502" spans="1:3" x14ac:dyDescent="0.25">
      <c r="A502" s="40">
        <v>650</v>
      </c>
      <c r="B502" s="40" t="s">
        <v>2383</v>
      </c>
      <c r="C502" s="40" t="s">
        <v>1278</v>
      </c>
    </row>
    <row r="503" spans="1:3" x14ac:dyDescent="0.25">
      <c r="A503" s="40">
        <v>651</v>
      </c>
      <c r="B503" s="40" t="s">
        <v>2284</v>
      </c>
      <c r="C503" s="40" t="s">
        <v>1276</v>
      </c>
    </row>
    <row r="504" spans="1:3" x14ac:dyDescent="0.25">
      <c r="A504" s="40">
        <v>653</v>
      </c>
      <c r="B504" s="40" t="s">
        <v>2289</v>
      </c>
      <c r="C504" s="40" t="s">
        <v>1278</v>
      </c>
    </row>
    <row r="505" spans="1:3" x14ac:dyDescent="0.25">
      <c r="A505" s="40">
        <v>654</v>
      </c>
      <c r="B505" s="40" t="s">
        <v>2406</v>
      </c>
      <c r="C505" s="40" t="s">
        <v>1278</v>
      </c>
    </row>
    <row r="506" spans="1:3" x14ac:dyDescent="0.25">
      <c r="A506" s="40">
        <v>655</v>
      </c>
      <c r="B506" s="40" t="s">
        <v>1991</v>
      </c>
      <c r="C506" s="40" t="s">
        <v>1275</v>
      </c>
    </row>
    <row r="507" spans="1:3" x14ac:dyDescent="0.25">
      <c r="A507" s="40">
        <v>658</v>
      </c>
      <c r="B507" s="40" t="s">
        <v>2288</v>
      </c>
      <c r="C507" s="40" t="s">
        <v>1275</v>
      </c>
    </row>
    <row r="508" spans="1:3" x14ac:dyDescent="0.25">
      <c r="A508" s="40">
        <v>659</v>
      </c>
      <c r="B508" s="40" t="s">
        <v>1983</v>
      </c>
      <c r="C508" s="40" t="s">
        <v>1275</v>
      </c>
    </row>
    <row r="509" spans="1:3" x14ac:dyDescent="0.25">
      <c r="A509" s="40">
        <v>660</v>
      </c>
      <c r="B509" s="40" t="s">
        <v>2257</v>
      </c>
      <c r="C509" s="40" t="s">
        <v>1276</v>
      </c>
    </row>
    <row r="510" spans="1:3" x14ac:dyDescent="0.25">
      <c r="A510" s="40">
        <v>660</v>
      </c>
      <c r="B510" s="40" t="s">
        <v>2197</v>
      </c>
      <c r="C510" s="40" t="s">
        <v>1276</v>
      </c>
    </row>
    <row r="511" spans="1:3" x14ac:dyDescent="0.25">
      <c r="A511" s="40">
        <v>661</v>
      </c>
      <c r="B511" s="40" t="s">
        <v>1370</v>
      </c>
      <c r="C511" s="40" t="s">
        <v>1276</v>
      </c>
    </row>
    <row r="512" spans="1:3" x14ac:dyDescent="0.25">
      <c r="A512" s="40">
        <v>662</v>
      </c>
      <c r="B512" s="40" t="s">
        <v>2398</v>
      </c>
      <c r="C512" s="40" t="s">
        <v>1278</v>
      </c>
    </row>
    <row r="513" spans="1:3" x14ac:dyDescent="0.25">
      <c r="A513" s="40">
        <v>664</v>
      </c>
      <c r="B513" s="40" t="s">
        <v>2352</v>
      </c>
      <c r="C513" s="40" t="s">
        <v>1278</v>
      </c>
    </row>
    <row r="514" spans="1:3" x14ac:dyDescent="0.25">
      <c r="A514" s="40">
        <v>665</v>
      </c>
      <c r="B514" s="40" t="s">
        <v>2386</v>
      </c>
      <c r="C514" s="40" t="s">
        <v>1278</v>
      </c>
    </row>
    <row r="515" spans="1:3" x14ac:dyDescent="0.25">
      <c r="A515" s="40">
        <v>666</v>
      </c>
      <c r="B515" s="40" t="s">
        <v>2360</v>
      </c>
      <c r="C515" s="40" t="s">
        <v>1278</v>
      </c>
    </row>
    <row r="516" spans="1:3" x14ac:dyDescent="0.25">
      <c r="A516" s="40">
        <v>667</v>
      </c>
      <c r="B516" s="40" t="s">
        <v>2399</v>
      </c>
      <c r="C516" s="40" t="s">
        <v>1278</v>
      </c>
    </row>
    <row r="517" spans="1:3" x14ac:dyDescent="0.25">
      <c r="A517" s="40">
        <v>668</v>
      </c>
      <c r="B517" s="40" t="s">
        <v>2303</v>
      </c>
      <c r="C517" s="40" t="s">
        <v>1278</v>
      </c>
    </row>
    <row r="518" spans="1:3" x14ac:dyDescent="0.25">
      <c r="A518" s="40">
        <v>669</v>
      </c>
      <c r="B518" s="40" t="s">
        <v>2266</v>
      </c>
      <c r="C518" s="40" t="s">
        <v>1275</v>
      </c>
    </row>
    <row r="519" spans="1:3" x14ac:dyDescent="0.25">
      <c r="A519" s="40">
        <v>670</v>
      </c>
      <c r="B519" s="40" t="s">
        <v>2287</v>
      </c>
      <c r="C519" s="40" t="s">
        <v>1275</v>
      </c>
    </row>
    <row r="520" spans="1:3" x14ac:dyDescent="0.25">
      <c r="A520" s="40">
        <v>671</v>
      </c>
      <c r="B520" s="40" t="s">
        <v>2266</v>
      </c>
      <c r="C520" s="40" t="s">
        <v>1275</v>
      </c>
    </row>
    <row r="521" spans="1:3" x14ac:dyDescent="0.25">
      <c r="A521" s="40">
        <v>672</v>
      </c>
      <c r="B521" s="40" t="s">
        <v>2338</v>
      </c>
      <c r="C521" s="40" t="s">
        <v>1275</v>
      </c>
    </row>
    <row r="522" spans="1:3" x14ac:dyDescent="0.25">
      <c r="A522" s="40">
        <v>673</v>
      </c>
      <c r="B522" s="40" t="s">
        <v>2285</v>
      </c>
      <c r="C522" s="40" t="s">
        <v>1276</v>
      </c>
    </row>
    <row r="523" spans="1:3" x14ac:dyDescent="0.25">
      <c r="A523" s="40">
        <v>676</v>
      </c>
      <c r="B523" s="40" t="s">
        <v>2355</v>
      </c>
      <c r="C523" s="40" t="s">
        <v>1275</v>
      </c>
    </row>
    <row r="524" spans="1:3" x14ac:dyDescent="0.25">
      <c r="A524" s="40">
        <v>677</v>
      </c>
      <c r="B524" s="40" t="s">
        <v>1982</v>
      </c>
      <c r="C524" s="40" t="s">
        <v>1277</v>
      </c>
    </row>
    <row r="525" spans="1:3" x14ac:dyDescent="0.25">
      <c r="A525" s="40">
        <v>678</v>
      </c>
      <c r="B525" s="40" t="s">
        <v>2413</v>
      </c>
      <c r="C525" s="40" t="s">
        <v>1275</v>
      </c>
    </row>
    <row r="526" spans="1:3" x14ac:dyDescent="0.25">
      <c r="A526" s="40">
        <v>679</v>
      </c>
      <c r="B526" s="40" t="s">
        <v>1989</v>
      </c>
      <c r="C526" s="40" t="s">
        <v>1278</v>
      </c>
    </row>
    <row r="527" spans="1:3" x14ac:dyDescent="0.25">
      <c r="A527" s="40">
        <v>680</v>
      </c>
      <c r="B527" s="40" t="s">
        <v>1997</v>
      </c>
      <c r="C527" s="40" t="s">
        <v>1276</v>
      </c>
    </row>
    <row r="528" spans="1:3" x14ac:dyDescent="0.25">
      <c r="A528" s="40">
        <v>681</v>
      </c>
      <c r="B528" s="40" t="s">
        <v>2013</v>
      </c>
      <c r="C528" s="40" t="s">
        <v>1276</v>
      </c>
    </row>
    <row r="529" spans="1:3" x14ac:dyDescent="0.25">
      <c r="A529" s="40">
        <v>682</v>
      </c>
      <c r="B529" s="40" t="s">
        <v>1999</v>
      </c>
      <c r="C529" s="40" t="s">
        <v>1276</v>
      </c>
    </row>
    <row r="530" spans="1:3" x14ac:dyDescent="0.25">
      <c r="A530" s="40">
        <v>683</v>
      </c>
      <c r="B530" s="40" t="s">
        <v>2286</v>
      </c>
      <c r="C530" s="40" t="s">
        <v>1278</v>
      </c>
    </row>
    <row r="531" spans="1:3" x14ac:dyDescent="0.25">
      <c r="A531" s="40">
        <v>684</v>
      </c>
      <c r="B531" s="40" t="s">
        <v>1998</v>
      </c>
      <c r="C531" s="40" t="s">
        <v>1275</v>
      </c>
    </row>
    <row r="532" spans="1:3" x14ac:dyDescent="0.25">
      <c r="A532" s="40">
        <v>685</v>
      </c>
      <c r="B532" s="40" t="s">
        <v>2265</v>
      </c>
      <c r="C532" s="40" t="s">
        <v>1275</v>
      </c>
    </row>
    <row r="533" spans="1:3" x14ac:dyDescent="0.25">
      <c r="A533" s="40">
        <v>686</v>
      </c>
      <c r="B533" s="40" t="s">
        <v>2324</v>
      </c>
      <c r="C533" s="40" t="s">
        <v>1275</v>
      </c>
    </row>
    <row r="534" spans="1:3" x14ac:dyDescent="0.25">
      <c r="A534" s="40">
        <v>687</v>
      </c>
      <c r="B534" s="40" t="s">
        <v>2001</v>
      </c>
      <c r="C534" s="40" t="s">
        <v>1278</v>
      </c>
    </row>
    <row r="535" spans="1:3" x14ac:dyDescent="0.25">
      <c r="A535" s="40">
        <v>688</v>
      </c>
      <c r="B535" s="40" t="s">
        <v>2011</v>
      </c>
      <c r="C535" s="40" t="s">
        <v>1275</v>
      </c>
    </row>
    <row r="536" spans="1:3" x14ac:dyDescent="0.25">
      <c r="A536" s="40">
        <v>689</v>
      </c>
      <c r="B536" s="40" t="s">
        <v>1996</v>
      </c>
      <c r="C536" s="40" t="s">
        <v>1278</v>
      </c>
    </row>
    <row r="537" spans="1:3" x14ac:dyDescent="0.25">
      <c r="A537" s="40">
        <v>690</v>
      </c>
      <c r="B537" s="40" t="s">
        <v>1995</v>
      </c>
      <c r="C537" s="40" t="s">
        <v>1275</v>
      </c>
    </row>
    <row r="538" spans="1:3" x14ac:dyDescent="0.25">
      <c r="A538" s="40">
        <v>691</v>
      </c>
      <c r="B538" s="40" t="s">
        <v>2000</v>
      </c>
      <c r="C538" s="40" t="s">
        <v>1278</v>
      </c>
    </row>
    <row r="539" spans="1:3" x14ac:dyDescent="0.25">
      <c r="A539" s="40">
        <v>693</v>
      </c>
      <c r="B539" s="40" t="s">
        <v>2015</v>
      </c>
      <c r="C539" s="40" t="s">
        <v>1276</v>
      </c>
    </row>
    <row r="540" spans="1:3" x14ac:dyDescent="0.25">
      <c r="A540" s="40">
        <v>694</v>
      </c>
      <c r="B540" s="40" t="s">
        <v>2002</v>
      </c>
      <c r="C540" s="40" t="s">
        <v>1275</v>
      </c>
    </row>
    <row r="541" spans="1:3" x14ac:dyDescent="0.25">
      <c r="A541" s="40">
        <v>695</v>
      </c>
      <c r="B541" s="40" t="s">
        <v>2007</v>
      </c>
      <c r="C541" s="40" t="s">
        <v>1275</v>
      </c>
    </row>
    <row r="542" spans="1:3" x14ac:dyDescent="0.25">
      <c r="A542" s="40">
        <v>696</v>
      </c>
      <c r="B542" s="40" t="s">
        <v>2014</v>
      </c>
      <c r="C542" s="40" t="s">
        <v>1275</v>
      </c>
    </row>
    <row r="543" spans="1:3" x14ac:dyDescent="0.25">
      <c r="A543" s="40">
        <v>697</v>
      </c>
      <c r="B543" s="40" t="s">
        <v>2006</v>
      </c>
      <c r="C543" s="40" t="s">
        <v>1275</v>
      </c>
    </row>
    <row r="544" spans="1:3" x14ac:dyDescent="0.25">
      <c r="A544" s="40">
        <v>698</v>
      </c>
      <c r="B544" s="40" t="s">
        <v>2004</v>
      </c>
      <c r="C544" s="40" t="s">
        <v>1275</v>
      </c>
    </row>
    <row r="545" spans="1:3" x14ac:dyDescent="0.25">
      <c r="A545" s="40">
        <v>699</v>
      </c>
      <c r="B545" s="40" t="s">
        <v>2354</v>
      </c>
      <c r="C545" s="40" t="s">
        <v>1277</v>
      </c>
    </row>
    <row r="546" spans="1:3" x14ac:dyDescent="0.25">
      <c r="A546" s="40">
        <v>701</v>
      </c>
      <c r="B546" s="40" t="s">
        <v>2005</v>
      </c>
      <c r="C546" s="40" t="s">
        <v>1275</v>
      </c>
    </row>
    <row r="547" spans="1:3" x14ac:dyDescent="0.25">
      <c r="A547" s="40">
        <v>703</v>
      </c>
      <c r="B547" s="40" t="s">
        <v>1659</v>
      </c>
      <c r="C547" s="40" t="s">
        <v>1278</v>
      </c>
    </row>
    <row r="548" spans="1:3" x14ac:dyDescent="0.25">
      <c r="A548" s="40">
        <v>705</v>
      </c>
      <c r="B548" s="40" t="s">
        <v>1660</v>
      </c>
      <c r="C548" s="40" t="s">
        <v>1278</v>
      </c>
    </row>
    <row r="549" spans="1:3" x14ac:dyDescent="0.25">
      <c r="A549" s="40">
        <v>706</v>
      </c>
      <c r="B549" s="40" t="s">
        <v>2372</v>
      </c>
      <c r="C549" s="40" t="s">
        <v>1275</v>
      </c>
    </row>
    <row r="550" spans="1:3" x14ac:dyDescent="0.25">
      <c r="A550" s="40">
        <v>707</v>
      </c>
      <c r="B550" s="40" t="s">
        <v>1661</v>
      </c>
      <c r="C550" s="40" t="s">
        <v>1275</v>
      </c>
    </row>
    <row r="551" spans="1:3" x14ac:dyDescent="0.25">
      <c r="A551" s="40">
        <v>708</v>
      </c>
      <c r="B551" s="40" t="s">
        <v>1662</v>
      </c>
      <c r="C551" s="40" t="s">
        <v>1275</v>
      </c>
    </row>
    <row r="552" spans="1:3" x14ac:dyDescent="0.25">
      <c r="A552" s="40">
        <v>709</v>
      </c>
      <c r="B552" s="40" t="s">
        <v>1663</v>
      </c>
      <c r="C552" s="40" t="s">
        <v>1275</v>
      </c>
    </row>
    <row r="553" spans="1:3" x14ac:dyDescent="0.25">
      <c r="A553" s="40">
        <v>710</v>
      </c>
      <c r="B553" s="40" t="s">
        <v>1664</v>
      </c>
      <c r="C553" s="40" t="s">
        <v>1275</v>
      </c>
    </row>
    <row r="554" spans="1:3" x14ac:dyDescent="0.25">
      <c r="A554" s="40">
        <v>712</v>
      </c>
      <c r="B554" s="40" t="s">
        <v>1665</v>
      </c>
      <c r="C554" s="40" t="s">
        <v>1278</v>
      </c>
    </row>
    <row r="555" spans="1:3" x14ac:dyDescent="0.25">
      <c r="A555" s="40">
        <v>713</v>
      </c>
      <c r="B555" s="40" t="s">
        <v>1666</v>
      </c>
      <c r="C555" s="40" t="s">
        <v>1275</v>
      </c>
    </row>
    <row r="556" spans="1:3" x14ac:dyDescent="0.25">
      <c r="A556" s="40">
        <v>714</v>
      </c>
      <c r="B556" s="40" t="s">
        <v>1667</v>
      </c>
      <c r="C556" s="40" t="s">
        <v>1275</v>
      </c>
    </row>
    <row r="557" spans="1:3" x14ac:dyDescent="0.25">
      <c r="A557" s="40">
        <v>715</v>
      </c>
      <c r="B557" s="40" t="s">
        <v>1668</v>
      </c>
      <c r="C557" s="40" t="s">
        <v>1275</v>
      </c>
    </row>
    <row r="558" spans="1:3" x14ac:dyDescent="0.25">
      <c r="A558" s="40">
        <v>716</v>
      </c>
      <c r="B558" s="40" t="s">
        <v>1669</v>
      </c>
      <c r="C558" s="40" t="s">
        <v>1278</v>
      </c>
    </row>
    <row r="559" spans="1:3" x14ac:dyDescent="0.25">
      <c r="A559" s="40">
        <v>717</v>
      </c>
      <c r="B559" s="40" t="s">
        <v>1670</v>
      </c>
      <c r="C559" s="40" t="s">
        <v>1275</v>
      </c>
    </row>
    <row r="560" spans="1:3" x14ac:dyDescent="0.25">
      <c r="A560" s="40">
        <v>718</v>
      </c>
      <c r="B560" s="40" t="s">
        <v>1671</v>
      </c>
      <c r="C560" s="40" t="s">
        <v>1275</v>
      </c>
    </row>
    <row r="561" spans="1:3" x14ac:dyDescent="0.25">
      <c r="A561" s="40">
        <v>719</v>
      </c>
      <c r="B561" s="40" t="s">
        <v>1672</v>
      </c>
      <c r="C561" s="40" t="s">
        <v>1275</v>
      </c>
    </row>
    <row r="562" spans="1:3" x14ac:dyDescent="0.25">
      <c r="A562" s="40">
        <v>720</v>
      </c>
      <c r="B562" s="40" t="s">
        <v>1673</v>
      </c>
      <c r="C562" s="40" t="s">
        <v>1278</v>
      </c>
    </row>
    <row r="563" spans="1:3" x14ac:dyDescent="0.25">
      <c r="A563" s="40">
        <v>721</v>
      </c>
      <c r="B563" s="40" t="s">
        <v>1674</v>
      </c>
      <c r="C563" s="40" t="s">
        <v>1275</v>
      </c>
    </row>
    <row r="564" spans="1:3" x14ac:dyDescent="0.25">
      <c r="A564" s="40">
        <v>722</v>
      </c>
      <c r="B564" s="40" t="s">
        <v>1675</v>
      </c>
      <c r="C564" s="40" t="s">
        <v>1275</v>
      </c>
    </row>
    <row r="565" spans="1:3" x14ac:dyDescent="0.25">
      <c r="A565" s="40">
        <v>723</v>
      </c>
      <c r="B565" s="40" t="s">
        <v>1676</v>
      </c>
      <c r="C565" s="40" t="s">
        <v>1275</v>
      </c>
    </row>
    <row r="566" spans="1:3" x14ac:dyDescent="0.25">
      <c r="A566" s="40">
        <v>724</v>
      </c>
      <c r="B566" s="40" t="s">
        <v>1677</v>
      </c>
      <c r="C566" s="40" t="s">
        <v>1275</v>
      </c>
    </row>
    <row r="567" spans="1:3" x14ac:dyDescent="0.25">
      <c r="A567" s="40">
        <v>725</v>
      </c>
      <c r="B567" s="40" t="s">
        <v>1678</v>
      </c>
      <c r="C567" s="40" t="s">
        <v>1275</v>
      </c>
    </row>
    <row r="568" spans="1:3" x14ac:dyDescent="0.25">
      <c r="A568" s="40">
        <v>726</v>
      </c>
      <c r="B568" s="40" t="s">
        <v>1679</v>
      </c>
      <c r="C568" s="40" t="s">
        <v>1275</v>
      </c>
    </row>
    <row r="569" spans="1:3" x14ac:dyDescent="0.25">
      <c r="A569" s="40">
        <v>727</v>
      </c>
      <c r="B569" s="40" t="s">
        <v>1680</v>
      </c>
      <c r="C569" s="40" t="s">
        <v>1278</v>
      </c>
    </row>
    <row r="570" spans="1:3" x14ac:dyDescent="0.25">
      <c r="A570" s="40">
        <v>728</v>
      </c>
      <c r="B570" s="40" t="s">
        <v>1681</v>
      </c>
      <c r="C570" s="40" t="s">
        <v>1278</v>
      </c>
    </row>
    <row r="571" spans="1:3" x14ac:dyDescent="0.25">
      <c r="A571" s="40">
        <v>729</v>
      </c>
      <c r="B571" s="40" t="s">
        <v>1682</v>
      </c>
      <c r="C571" s="40" t="s">
        <v>1278</v>
      </c>
    </row>
    <row r="572" spans="1:3" x14ac:dyDescent="0.25">
      <c r="A572" s="40">
        <v>730</v>
      </c>
      <c r="B572" s="40" t="s">
        <v>1683</v>
      </c>
      <c r="C572" s="40" t="s">
        <v>1277</v>
      </c>
    </row>
    <row r="573" spans="1:3" x14ac:dyDescent="0.25">
      <c r="A573" s="40">
        <v>731</v>
      </c>
      <c r="B573" s="40" t="s">
        <v>1684</v>
      </c>
      <c r="C573" s="40" t="s">
        <v>1278</v>
      </c>
    </row>
    <row r="574" spans="1:3" x14ac:dyDescent="0.25">
      <c r="A574" s="40">
        <v>732</v>
      </c>
      <c r="B574" s="40" t="s">
        <v>1685</v>
      </c>
      <c r="C574" s="40" t="s">
        <v>1278</v>
      </c>
    </row>
    <row r="575" spans="1:3" x14ac:dyDescent="0.25">
      <c r="A575" s="40">
        <v>733</v>
      </c>
      <c r="B575" s="40" t="s">
        <v>1686</v>
      </c>
      <c r="C575" s="40" t="s">
        <v>1277</v>
      </c>
    </row>
    <row r="576" spans="1:3" x14ac:dyDescent="0.25">
      <c r="A576" s="40">
        <v>734</v>
      </c>
      <c r="B576" s="40" t="s">
        <v>1687</v>
      </c>
      <c r="C576" s="40" t="s">
        <v>1275</v>
      </c>
    </row>
    <row r="577" spans="1:3" x14ac:dyDescent="0.25">
      <c r="A577" s="40">
        <v>735</v>
      </c>
      <c r="B577" s="40" t="s">
        <v>1688</v>
      </c>
      <c r="C577" s="40" t="s">
        <v>1275</v>
      </c>
    </row>
    <row r="578" spans="1:3" x14ac:dyDescent="0.25">
      <c r="A578" s="40">
        <v>736</v>
      </c>
      <c r="B578" s="40" t="s">
        <v>1689</v>
      </c>
      <c r="C578" s="40" t="s">
        <v>1278</v>
      </c>
    </row>
    <row r="579" spans="1:3" x14ac:dyDescent="0.25">
      <c r="A579" s="40">
        <v>737</v>
      </c>
      <c r="B579" s="40" t="s">
        <v>1690</v>
      </c>
      <c r="C579" s="40" t="s">
        <v>1278</v>
      </c>
    </row>
    <row r="580" spans="1:3" x14ac:dyDescent="0.25">
      <c r="A580" s="40">
        <v>738</v>
      </c>
      <c r="B580" s="40" t="s">
        <v>1691</v>
      </c>
      <c r="C580" s="40" t="s">
        <v>1275</v>
      </c>
    </row>
    <row r="581" spans="1:3" x14ac:dyDescent="0.25">
      <c r="A581" s="40">
        <v>739</v>
      </c>
      <c r="B581" s="40" t="s">
        <v>1692</v>
      </c>
      <c r="C581" s="40" t="s">
        <v>1275</v>
      </c>
    </row>
    <row r="582" spans="1:3" x14ac:dyDescent="0.25">
      <c r="A582" s="40">
        <v>740</v>
      </c>
      <c r="B582" s="40" t="s">
        <v>1693</v>
      </c>
      <c r="C582" s="40" t="s">
        <v>1278</v>
      </c>
    </row>
    <row r="583" spans="1:3" x14ac:dyDescent="0.25">
      <c r="A583" s="40">
        <v>741</v>
      </c>
      <c r="B583" s="40" t="s">
        <v>2264</v>
      </c>
      <c r="C583" s="40" t="s">
        <v>1278</v>
      </c>
    </row>
    <row r="584" spans="1:3" x14ac:dyDescent="0.25">
      <c r="A584" s="40">
        <v>742</v>
      </c>
      <c r="B584" s="40" t="s">
        <v>1694</v>
      </c>
      <c r="C584" s="40" t="s">
        <v>1276</v>
      </c>
    </row>
    <row r="585" spans="1:3" x14ac:dyDescent="0.25">
      <c r="A585" s="40">
        <v>743</v>
      </c>
      <c r="B585" s="40" t="s">
        <v>1695</v>
      </c>
      <c r="C585" s="40" t="s">
        <v>1275</v>
      </c>
    </row>
    <row r="586" spans="1:3" x14ac:dyDescent="0.25">
      <c r="A586" s="40">
        <v>744</v>
      </c>
      <c r="B586" s="40" t="s">
        <v>1696</v>
      </c>
      <c r="C586" s="40" t="s">
        <v>1275</v>
      </c>
    </row>
    <row r="587" spans="1:3" x14ac:dyDescent="0.25">
      <c r="A587" s="40">
        <v>745</v>
      </c>
      <c r="B587" s="40" t="s">
        <v>1697</v>
      </c>
      <c r="C587" s="40" t="s">
        <v>1275</v>
      </c>
    </row>
    <row r="588" spans="1:3" x14ac:dyDescent="0.25">
      <c r="A588" s="40">
        <v>746</v>
      </c>
      <c r="B588" s="40" t="s">
        <v>1698</v>
      </c>
      <c r="C588" s="40" t="s">
        <v>1278</v>
      </c>
    </row>
    <row r="589" spans="1:3" x14ac:dyDescent="0.25">
      <c r="A589" s="40">
        <v>747</v>
      </c>
      <c r="B589" s="40" t="s">
        <v>1699</v>
      </c>
      <c r="C589" s="40" t="s">
        <v>1278</v>
      </c>
    </row>
    <row r="590" spans="1:3" x14ac:dyDescent="0.25">
      <c r="A590" s="40">
        <v>748</v>
      </c>
      <c r="B590" s="40" t="s">
        <v>2380</v>
      </c>
      <c r="C590" s="40" t="s">
        <v>1278</v>
      </c>
    </row>
    <row r="591" spans="1:3" x14ac:dyDescent="0.25">
      <c r="A591" s="40">
        <v>749</v>
      </c>
      <c r="B591" s="40" t="s">
        <v>1700</v>
      </c>
      <c r="C591" s="40" t="s">
        <v>1278</v>
      </c>
    </row>
    <row r="592" spans="1:3" x14ac:dyDescent="0.25">
      <c r="A592" s="40">
        <v>750</v>
      </c>
      <c r="B592" s="40" t="s">
        <v>1701</v>
      </c>
      <c r="C592" s="40" t="s">
        <v>1277</v>
      </c>
    </row>
    <row r="593" spans="1:3" x14ac:dyDescent="0.25">
      <c r="A593" s="40">
        <v>751</v>
      </c>
      <c r="B593" s="40" t="s">
        <v>2263</v>
      </c>
      <c r="C593" s="40" t="s">
        <v>1277</v>
      </c>
    </row>
    <row r="594" spans="1:3" x14ac:dyDescent="0.25">
      <c r="A594" s="40">
        <v>752</v>
      </c>
      <c r="B594" s="40" t="s">
        <v>1702</v>
      </c>
      <c r="C594" s="40" t="s">
        <v>1278</v>
      </c>
    </row>
    <row r="595" spans="1:3" x14ac:dyDescent="0.25">
      <c r="A595" s="40">
        <v>753</v>
      </c>
      <c r="B595" s="40" t="s">
        <v>1703</v>
      </c>
      <c r="C595" s="40" t="s">
        <v>1275</v>
      </c>
    </row>
    <row r="596" spans="1:3" x14ac:dyDescent="0.25">
      <c r="A596" s="40">
        <v>754</v>
      </c>
      <c r="B596" s="40" t="s">
        <v>1704</v>
      </c>
      <c r="C596" s="40" t="s">
        <v>1278</v>
      </c>
    </row>
    <row r="597" spans="1:3" x14ac:dyDescent="0.25">
      <c r="A597" s="40">
        <v>755</v>
      </c>
      <c r="B597" s="40" t="s">
        <v>1705</v>
      </c>
      <c r="C597" s="40" t="s">
        <v>1275</v>
      </c>
    </row>
    <row r="598" spans="1:3" x14ac:dyDescent="0.25">
      <c r="A598" s="40">
        <v>756</v>
      </c>
      <c r="B598" s="40" t="s">
        <v>1706</v>
      </c>
      <c r="C598" s="40" t="s">
        <v>1278</v>
      </c>
    </row>
    <row r="599" spans="1:3" x14ac:dyDescent="0.25">
      <c r="A599" s="40">
        <v>757</v>
      </c>
      <c r="B599" s="40" t="s">
        <v>1707</v>
      </c>
      <c r="C599" s="40" t="s">
        <v>1278</v>
      </c>
    </row>
    <row r="600" spans="1:3" x14ac:dyDescent="0.25">
      <c r="A600" s="40">
        <v>758</v>
      </c>
      <c r="B600" s="40" t="s">
        <v>2415</v>
      </c>
      <c r="C600" s="40" t="s">
        <v>1278</v>
      </c>
    </row>
    <row r="601" spans="1:3" x14ac:dyDescent="0.25">
      <c r="A601" s="40">
        <v>759</v>
      </c>
      <c r="B601" s="40" t="s">
        <v>1708</v>
      </c>
      <c r="C601" s="40" t="s">
        <v>1275</v>
      </c>
    </row>
    <row r="602" spans="1:3" x14ac:dyDescent="0.25">
      <c r="A602" s="40">
        <v>760</v>
      </c>
      <c r="B602" s="40" t="s">
        <v>1709</v>
      </c>
      <c r="C602" s="40" t="s">
        <v>1278</v>
      </c>
    </row>
    <row r="603" spans="1:3" x14ac:dyDescent="0.25">
      <c r="A603" s="40">
        <v>761</v>
      </c>
      <c r="B603" s="40" t="s">
        <v>1710</v>
      </c>
      <c r="C603" s="40" t="s">
        <v>1275</v>
      </c>
    </row>
    <row r="604" spans="1:3" x14ac:dyDescent="0.25">
      <c r="A604" s="40">
        <v>763</v>
      </c>
      <c r="B604" s="40" t="s">
        <v>1711</v>
      </c>
      <c r="C604" s="40" t="s">
        <v>1278</v>
      </c>
    </row>
    <row r="605" spans="1:3" x14ac:dyDescent="0.25">
      <c r="A605" s="40">
        <v>764</v>
      </c>
      <c r="B605" s="40" t="s">
        <v>1712</v>
      </c>
      <c r="C605" s="40" t="s">
        <v>1277</v>
      </c>
    </row>
    <row r="606" spans="1:3" x14ac:dyDescent="0.25">
      <c r="A606" s="40">
        <v>765</v>
      </c>
      <c r="B606" s="40" t="s">
        <v>1713</v>
      </c>
      <c r="C606" s="40" t="s">
        <v>1277</v>
      </c>
    </row>
    <row r="607" spans="1:3" x14ac:dyDescent="0.25">
      <c r="A607" s="40">
        <v>766</v>
      </c>
      <c r="B607" s="40" t="s">
        <v>1714</v>
      </c>
      <c r="C607" s="40" t="s">
        <v>1277</v>
      </c>
    </row>
    <row r="608" spans="1:3" x14ac:dyDescent="0.25">
      <c r="A608" s="40">
        <v>767</v>
      </c>
      <c r="B608" s="40" t="s">
        <v>2358</v>
      </c>
      <c r="C608" s="40" t="s">
        <v>1277</v>
      </c>
    </row>
    <row r="609" spans="1:3" x14ac:dyDescent="0.25">
      <c r="A609" s="40">
        <v>768</v>
      </c>
      <c r="B609" s="40" t="s">
        <v>2332</v>
      </c>
      <c r="C609" s="40" t="s">
        <v>1275</v>
      </c>
    </row>
    <row r="610" spans="1:3" x14ac:dyDescent="0.25">
      <c r="A610" s="40">
        <v>769</v>
      </c>
      <c r="B610" s="40" t="s">
        <v>2199</v>
      </c>
      <c r="C610" s="40" t="s">
        <v>1275</v>
      </c>
    </row>
    <row r="611" spans="1:3" x14ac:dyDescent="0.25">
      <c r="A611" s="40">
        <v>770</v>
      </c>
      <c r="B611" s="40" t="s">
        <v>1715</v>
      </c>
      <c r="C611" s="40" t="s">
        <v>1278</v>
      </c>
    </row>
    <row r="612" spans="1:3" x14ac:dyDescent="0.25">
      <c r="A612" s="40">
        <v>771</v>
      </c>
      <c r="B612" s="40" t="s">
        <v>1716</v>
      </c>
      <c r="C612" s="40" t="s">
        <v>1278</v>
      </c>
    </row>
    <row r="613" spans="1:3" x14ac:dyDescent="0.25">
      <c r="A613" s="40">
        <v>772</v>
      </c>
      <c r="B613" s="40" t="s">
        <v>1717</v>
      </c>
      <c r="C613" s="40" t="s">
        <v>1276</v>
      </c>
    </row>
    <row r="614" spans="1:3" x14ac:dyDescent="0.25">
      <c r="A614" s="40">
        <v>773</v>
      </c>
      <c r="B614" s="40" t="s">
        <v>1718</v>
      </c>
      <c r="C614" s="40" t="s">
        <v>1276</v>
      </c>
    </row>
    <row r="615" spans="1:3" x14ac:dyDescent="0.25">
      <c r="A615" s="40">
        <v>774</v>
      </c>
      <c r="B615" s="40" t="s">
        <v>1719</v>
      </c>
      <c r="C615" s="40" t="s">
        <v>1278</v>
      </c>
    </row>
    <row r="616" spans="1:3" x14ac:dyDescent="0.25">
      <c r="A616" s="40">
        <v>775</v>
      </c>
      <c r="B616" s="40" t="s">
        <v>2366</v>
      </c>
      <c r="C616" s="40" t="s">
        <v>1278</v>
      </c>
    </row>
    <row r="617" spans="1:3" x14ac:dyDescent="0.25">
      <c r="A617" s="40">
        <v>776</v>
      </c>
      <c r="B617" s="40" t="s">
        <v>1720</v>
      </c>
      <c r="C617" s="40" t="s">
        <v>1276</v>
      </c>
    </row>
    <row r="618" spans="1:3" x14ac:dyDescent="0.25">
      <c r="A618" s="40">
        <v>777</v>
      </c>
      <c r="B618" s="40" t="s">
        <v>1721</v>
      </c>
      <c r="C618" s="40" t="s">
        <v>1276</v>
      </c>
    </row>
    <row r="619" spans="1:3" x14ac:dyDescent="0.25">
      <c r="A619" s="40">
        <v>778</v>
      </c>
      <c r="B619" s="40" t="s">
        <v>1722</v>
      </c>
      <c r="C619" s="40" t="s">
        <v>1278</v>
      </c>
    </row>
    <row r="620" spans="1:3" x14ac:dyDescent="0.25">
      <c r="A620" s="40">
        <v>779</v>
      </c>
      <c r="B620" s="40" t="s">
        <v>1723</v>
      </c>
      <c r="C620" s="40" t="s">
        <v>1278</v>
      </c>
    </row>
    <row r="621" spans="1:3" x14ac:dyDescent="0.25">
      <c r="A621" s="40">
        <v>780</v>
      </c>
      <c r="B621" s="40" t="s">
        <v>1724</v>
      </c>
      <c r="C621" s="40" t="s">
        <v>1277</v>
      </c>
    </row>
    <row r="622" spans="1:3" x14ac:dyDescent="0.25">
      <c r="A622" s="40">
        <v>781</v>
      </c>
      <c r="B622" s="40" t="s">
        <v>1725</v>
      </c>
      <c r="C622" s="40" t="s">
        <v>1277</v>
      </c>
    </row>
    <row r="623" spans="1:3" x14ac:dyDescent="0.25">
      <c r="A623" s="40">
        <v>782</v>
      </c>
      <c r="B623" s="40" t="s">
        <v>2335</v>
      </c>
      <c r="C623" s="40" t="s">
        <v>1278</v>
      </c>
    </row>
    <row r="624" spans="1:3" x14ac:dyDescent="0.25">
      <c r="A624" s="40">
        <v>783</v>
      </c>
      <c r="B624" s="40" t="s">
        <v>1726</v>
      </c>
      <c r="C624" s="40" t="s">
        <v>1277</v>
      </c>
    </row>
    <row r="625" spans="1:3" x14ac:dyDescent="0.25">
      <c r="A625" s="40">
        <v>784</v>
      </c>
      <c r="B625" s="40" t="s">
        <v>1727</v>
      </c>
      <c r="C625" s="40" t="s">
        <v>1275</v>
      </c>
    </row>
    <row r="626" spans="1:3" x14ac:dyDescent="0.25">
      <c r="A626" s="40">
        <v>785</v>
      </c>
      <c r="B626" s="40" t="s">
        <v>2376</v>
      </c>
      <c r="C626" s="40" t="s">
        <v>1275</v>
      </c>
    </row>
    <row r="627" spans="1:3" x14ac:dyDescent="0.25">
      <c r="A627" s="40">
        <v>786</v>
      </c>
      <c r="B627" s="40" t="s">
        <v>1728</v>
      </c>
      <c r="C627" s="40" t="s">
        <v>1275</v>
      </c>
    </row>
    <row r="628" spans="1:3" x14ac:dyDescent="0.25">
      <c r="A628" s="40">
        <v>787</v>
      </c>
      <c r="B628" s="40" t="s">
        <v>1729</v>
      </c>
      <c r="C628" s="40" t="s">
        <v>1275</v>
      </c>
    </row>
    <row r="629" spans="1:3" x14ac:dyDescent="0.25">
      <c r="A629" s="40">
        <v>788</v>
      </c>
      <c r="B629" s="40" t="s">
        <v>1730</v>
      </c>
      <c r="C629" s="40" t="s">
        <v>1275</v>
      </c>
    </row>
    <row r="630" spans="1:3" x14ac:dyDescent="0.25">
      <c r="A630" s="40">
        <v>789</v>
      </c>
      <c r="B630" s="40" t="s">
        <v>2200</v>
      </c>
      <c r="C630" s="40" t="s">
        <v>1276</v>
      </c>
    </row>
    <row r="631" spans="1:3" x14ac:dyDescent="0.25">
      <c r="A631" s="40">
        <v>790</v>
      </c>
      <c r="B631" s="40" t="s">
        <v>1731</v>
      </c>
      <c r="C631" s="40" t="s">
        <v>1275</v>
      </c>
    </row>
    <row r="632" spans="1:3" x14ac:dyDescent="0.25">
      <c r="A632" s="40">
        <v>791</v>
      </c>
      <c r="B632" s="40" t="s">
        <v>1732</v>
      </c>
      <c r="C632" s="40" t="s">
        <v>1275</v>
      </c>
    </row>
    <row r="633" spans="1:3" x14ac:dyDescent="0.25">
      <c r="A633" s="40">
        <v>792</v>
      </c>
      <c r="B633" s="40" t="s">
        <v>2201</v>
      </c>
      <c r="C633" s="40" t="s">
        <v>1275</v>
      </c>
    </row>
    <row r="634" spans="1:3" x14ac:dyDescent="0.25">
      <c r="A634" s="40">
        <v>793</v>
      </c>
      <c r="B634" s="40" t="s">
        <v>2182</v>
      </c>
      <c r="C634" s="40" t="s">
        <v>1275</v>
      </c>
    </row>
    <row r="635" spans="1:3" x14ac:dyDescent="0.25">
      <c r="A635" s="40">
        <v>794</v>
      </c>
      <c r="B635" s="40" t="s">
        <v>1733</v>
      </c>
      <c r="C635" s="40" t="s">
        <v>1275</v>
      </c>
    </row>
    <row r="636" spans="1:3" x14ac:dyDescent="0.25">
      <c r="A636" s="40">
        <v>795</v>
      </c>
      <c r="B636" s="40" t="s">
        <v>1734</v>
      </c>
      <c r="C636" s="40" t="s">
        <v>1276</v>
      </c>
    </row>
    <row r="637" spans="1:3" x14ac:dyDescent="0.25">
      <c r="A637" s="40">
        <v>796</v>
      </c>
      <c r="B637" s="40" t="s">
        <v>1735</v>
      </c>
      <c r="C637" s="40" t="s">
        <v>1278</v>
      </c>
    </row>
    <row r="638" spans="1:3" s="83" customFormat="1" x14ac:dyDescent="0.25">
      <c r="A638" s="93">
        <v>797</v>
      </c>
      <c r="B638" s="93" t="s">
        <v>2492</v>
      </c>
      <c r="C638" s="93" t="s">
        <v>1275</v>
      </c>
    </row>
    <row r="639" spans="1:3" x14ac:dyDescent="0.25">
      <c r="A639" s="40">
        <v>798</v>
      </c>
      <c r="B639" s="40" t="s">
        <v>2281</v>
      </c>
      <c r="C639" s="40" t="s">
        <v>1276</v>
      </c>
    </row>
    <row r="640" spans="1:3" x14ac:dyDescent="0.25">
      <c r="A640" s="40">
        <v>799</v>
      </c>
      <c r="B640" s="40" t="s">
        <v>1736</v>
      </c>
      <c r="C640" s="40" t="s">
        <v>1278</v>
      </c>
    </row>
    <row r="641" spans="1:3" x14ac:dyDescent="0.25">
      <c r="A641" s="40">
        <v>800</v>
      </c>
      <c r="B641" s="40" t="s">
        <v>1737</v>
      </c>
      <c r="C641" s="40" t="s">
        <v>1275</v>
      </c>
    </row>
    <row r="642" spans="1:3" x14ac:dyDescent="0.25">
      <c r="A642" s="40">
        <v>801</v>
      </c>
      <c r="B642" s="40" t="s">
        <v>1738</v>
      </c>
      <c r="C642" s="40" t="s">
        <v>1275</v>
      </c>
    </row>
    <row r="643" spans="1:3" x14ac:dyDescent="0.25">
      <c r="A643" s="40">
        <v>802</v>
      </c>
      <c r="B643" s="40" t="s">
        <v>2403</v>
      </c>
      <c r="C643" s="40" t="s">
        <v>1276</v>
      </c>
    </row>
    <row r="644" spans="1:3" x14ac:dyDescent="0.25">
      <c r="A644" s="40">
        <v>803</v>
      </c>
      <c r="B644" s="40" t="s">
        <v>1739</v>
      </c>
      <c r="C644" s="40" t="s">
        <v>1276</v>
      </c>
    </row>
    <row r="645" spans="1:3" x14ac:dyDescent="0.25">
      <c r="A645" s="40">
        <v>804</v>
      </c>
      <c r="B645" s="40" t="s">
        <v>2342</v>
      </c>
      <c r="C645" s="40" t="s">
        <v>1276</v>
      </c>
    </row>
    <row r="646" spans="1:3" x14ac:dyDescent="0.25">
      <c r="A646" s="40">
        <v>805</v>
      </c>
      <c r="B646" s="40" t="s">
        <v>1740</v>
      </c>
      <c r="C646" s="40" t="s">
        <v>1278</v>
      </c>
    </row>
    <row r="647" spans="1:3" x14ac:dyDescent="0.25">
      <c r="A647" s="40">
        <v>806</v>
      </c>
      <c r="B647" s="40" t="s">
        <v>2396</v>
      </c>
      <c r="C647" s="40" t="s">
        <v>1278</v>
      </c>
    </row>
    <row r="648" spans="1:3" x14ac:dyDescent="0.25">
      <c r="A648" s="40">
        <v>807</v>
      </c>
      <c r="B648" s="40" t="s">
        <v>2368</v>
      </c>
      <c r="C648" s="40" t="s">
        <v>1278</v>
      </c>
    </row>
    <row r="649" spans="1:3" x14ac:dyDescent="0.25">
      <c r="A649" s="40">
        <v>808</v>
      </c>
      <c r="B649" s="40" t="s">
        <v>1741</v>
      </c>
      <c r="C649" s="40" t="s">
        <v>1278</v>
      </c>
    </row>
    <row r="650" spans="1:3" x14ac:dyDescent="0.25">
      <c r="A650" s="40">
        <v>809</v>
      </c>
      <c r="B650" s="40" t="s">
        <v>2260</v>
      </c>
      <c r="C650" s="40" t="s">
        <v>1278</v>
      </c>
    </row>
    <row r="651" spans="1:3" x14ac:dyDescent="0.25">
      <c r="A651" s="40">
        <v>810</v>
      </c>
      <c r="B651" s="40" t="s">
        <v>1742</v>
      </c>
      <c r="C651" s="40" t="s">
        <v>1275</v>
      </c>
    </row>
    <row r="652" spans="1:3" x14ac:dyDescent="0.25">
      <c r="A652" s="40">
        <v>811</v>
      </c>
      <c r="B652" s="40" t="s">
        <v>1743</v>
      </c>
      <c r="C652" s="40" t="s">
        <v>1275</v>
      </c>
    </row>
    <row r="653" spans="1:3" x14ac:dyDescent="0.25">
      <c r="A653" s="40">
        <v>812</v>
      </c>
      <c r="B653" s="40" t="s">
        <v>1744</v>
      </c>
      <c r="C653" s="40" t="s">
        <v>1275</v>
      </c>
    </row>
    <row r="654" spans="1:3" x14ac:dyDescent="0.25">
      <c r="A654" s="40">
        <v>813</v>
      </c>
      <c r="B654" s="40" t="s">
        <v>2172</v>
      </c>
      <c r="C654" s="40" t="s">
        <v>1275</v>
      </c>
    </row>
    <row r="655" spans="1:3" x14ac:dyDescent="0.25">
      <c r="A655" s="40">
        <v>813</v>
      </c>
      <c r="B655" s="40" t="s">
        <v>2167</v>
      </c>
      <c r="C655" s="40" t="s">
        <v>1275</v>
      </c>
    </row>
    <row r="656" spans="1:3" x14ac:dyDescent="0.25">
      <c r="A656" s="40">
        <v>815</v>
      </c>
      <c r="B656" s="40" t="s">
        <v>1745</v>
      </c>
      <c r="C656" s="40" t="s">
        <v>1275</v>
      </c>
    </row>
    <row r="657" spans="1:3" x14ac:dyDescent="0.25">
      <c r="A657" s="40">
        <v>816</v>
      </c>
      <c r="B657" s="40" t="s">
        <v>1746</v>
      </c>
      <c r="C657" s="40" t="s">
        <v>1275</v>
      </c>
    </row>
    <row r="658" spans="1:3" x14ac:dyDescent="0.25">
      <c r="A658" s="40">
        <v>817</v>
      </c>
      <c r="B658" s="40" t="s">
        <v>1747</v>
      </c>
      <c r="C658" s="40" t="s">
        <v>1277</v>
      </c>
    </row>
    <row r="659" spans="1:3" x14ac:dyDescent="0.25">
      <c r="A659" s="40">
        <v>818</v>
      </c>
      <c r="B659" s="40" t="s">
        <v>1748</v>
      </c>
      <c r="C659" s="40" t="s">
        <v>1275</v>
      </c>
    </row>
    <row r="660" spans="1:3" x14ac:dyDescent="0.25">
      <c r="A660" s="40">
        <v>819</v>
      </c>
      <c r="B660" s="40" t="s">
        <v>1749</v>
      </c>
      <c r="C660" s="40" t="s">
        <v>1278</v>
      </c>
    </row>
    <row r="661" spans="1:3" x14ac:dyDescent="0.25">
      <c r="A661" s="40">
        <v>821</v>
      </c>
      <c r="B661" s="40" t="s">
        <v>1750</v>
      </c>
      <c r="C661" s="40" t="s">
        <v>1275</v>
      </c>
    </row>
    <row r="662" spans="1:3" x14ac:dyDescent="0.25">
      <c r="A662" s="40">
        <v>822</v>
      </c>
      <c r="B662" s="40" t="s">
        <v>1751</v>
      </c>
      <c r="C662" s="40" t="s">
        <v>1276</v>
      </c>
    </row>
    <row r="663" spans="1:3" x14ac:dyDescent="0.25">
      <c r="A663" s="40">
        <v>823</v>
      </c>
      <c r="B663" s="40" t="s">
        <v>1752</v>
      </c>
      <c r="C663" s="40" t="s">
        <v>1275</v>
      </c>
    </row>
    <row r="664" spans="1:3" x14ac:dyDescent="0.25">
      <c r="A664" s="40">
        <v>824</v>
      </c>
      <c r="B664" s="40" t="s">
        <v>1753</v>
      </c>
      <c r="C664" s="40" t="s">
        <v>1276</v>
      </c>
    </row>
    <row r="665" spans="1:3" x14ac:dyDescent="0.25">
      <c r="A665" s="40">
        <v>825</v>
      </c>
      <c r="B665" s="40" t="s">
        <v>1754</v>
      </c>
      <c r="C665" s="40" t="s">
        <v>1277</v>
      </c>
    </row>
    <row r="666" spans="1:3" x14ac:dyDescent="0.25">
      <c r="A666" s="40">
        <v>826</v>
      </c>
      <c r="B666" s="40" t="s">
        <v>1755</v>
      </c>
      <c r="C666" s="40" t="s">
        <v>1275</v>
      </c>
    </row>
    <row r="667" spans="1:3" x14ac:dyDescent="0.25">
      <c r="A667" s="40">
        <v>827</v>
      </c>
      <c r="B667" s="40" t="s">
        <v>1756</v>
      </c>
      <c r="C667" s="40" t="s">
        <v>1275</v>
      </c>
    </row>
    <row r="668" spans="1:3" x14ac:dyDescent="0.25">
      <c r="A668" s="40">
        <v>828</v>
      </c>
      <c r="B668" s="40" t="s">
        <v>1757</v>
      </c>
      <c r="C668" s="40" t="s">
        <v>1275</v>
      </c>
    </row>
    <row r="669" spans="1:3" x14ac:dyDescent="0.25">
      <c r="A669" s="40">
        <v>829</v>
      </c>
      <c r="B669" s="40" t="s">
        <v>1758</v>
      </c>
      <c r="C669" s="40" t="s">
        <v>1277</v>
      </c>
    </row>
    <row r="670" spans="1:3" x14ac:dyDescent="0.25">
      <c r="A670" s="40">
        <v>830</v>
      </c>
      <c r="B670" s="40" t="s">
        <v>1759</v>
      </c>
      <c r="C670" s="40" t="s">
        <v>1276</v>
      </c>
    </row>
    <row r="671" spans="1:3" x14ac:dyDescent="0.25">
      <c r="A671" s="40">
        <v>831</v>
      </c>
      <c r="B671" s="40" t="s">
        <v>1760</v>
      </c>
      <c r="C671" s="40" t="s">
        <v>1277</v>
      </c>
    </row>
    <row r="672" spans="1:3" x14ac:dyDescent="0.25">
      <c r="A672" s="40">
        <v>832</v>
      </c>
      <c r="B672" s="40" t="s">
        <v>1761</v>
      </c>
      <c r="C672" s="40" t="s">
        <v>1278</v>
      </c>
    </row>
    <row r="673" spans="1:3" x14ac:dyDescent="0.25">
      <c r="A673" s="40">
        <v>833</v>
      </c>
      <c r="B673" s="40" t="s">
        <v>1762</v>
      </c>
      <c r="C673" s="40" t="s">
        <v>1275</v>
      </c>
    </row>
    <row r="674" spans="1:3" x14ac:dyDescent="0.25">
      <c r="A674" s="40">
        <v>834</v>
      </c>
      <c r="B674" s="40" t="s">
        <v>1763</v>
      </c>
      <c r="C674" s="40" t="s">
        <v>1275</v>
      </c>
    </row>
    <row r="675" spans="1:3" x14ac:dyDescent="0.25">
      <c r="A675" s="40">
        <v>835</v>
      </c>
      <c r="B675" s="40" t="s">
        <v>1764</v>
      </c>
      <c r="C675" s="40" t="s">
        <v>1275</v>
      </c>
    </row>
    <row r="676" spans="1:3" x14ac:dyDescent="0.25">
      <c r="A676" s="40">
        <v>836</v>
      </c>
      <c r="B676" s="40" t="s">
        <v>1765</v>
      </c>
      <c r="C676" s="40" t="s">
        <v>1275</v>
      </c>
    </row>
    <row r="677" spans="1:3" x14ac:dyDescent="0.25">
      <c r="A677" s="40">
        <v>837</v>
      </c>
      <c r="B677" s="40" t="s">
        <v>2259</v>
      </c>
      <c r="C677" s="40" t="s">
        <v>1278</v>
      </c>
    </row>
    <row r="678" spans="1:3" x14ac:dyDescent="0.25">
      <c r="A678" s="40">
        <v>838</v>
      </c>
      <c r="B678" s="40" t="s">
        <v>1766</v>
      </c>
      <c r="C678" s="40" t="s">
        <v>1276</v>
      </c>
    </row>
    <row r="679" spans="1:3" x14ac:dyDescent="0.25">
      <c r="A679" s="40">
        <v>839</v>
      </c>
      <c r="B679" s="40" t="s">
        <v>1767</v>
      </c>
      <c r="C679" s="40" t="s">
        <v>1275</v>
      </c>
    </row>
    <row r="680" spans="1:3" x14ac:dyDescent="0.25">
      <c r="A680" s="40">
        <v>840</v>
      </c>
      <c r="B680" s="40" t="s">
        <v>2390</v>
      </c>
      <c r="C680" s="40" t="s">
        <v>1278</v>
      </c>
    </row>
    <row r="681" spans="1:3" x14ac:dyDescent="0.25">
      <c r="A681" s="40">
        <v>841</v>
      </c>
      <c r="B681" s="40" t="s">
        <v>1768</v>
      </c>
      <c r="C681" s="40" t="s">
        <v>1275</v>
      </c>
    </row>
    <row r="682" spans="1:3" x14ac:dyDescent="0.25">
      <c r="A682" s="40">
        <v>842</v>
      </c>
      <c r="B682" s="40" t="s">
        <v>1769</v>
      </c>
      <c r="C682" s="40" t="s">
        <v>1276</v>
      </c>
    </row>
    <row r="683" spans="1:3" x14ac:dyDescent="0.25">
      <c r="A683" s="40">
        <v>843</v>
      </c>
      <c r="B683" s="40" t="s">
        <v>1770</v>
      </c>
      <c r="C683" s="40" t="s">
        <v>1276</v>
      </c>
    </row>
    <row r="684" spans="1:3" x14ac:dyDescent="0.25">
      <c r="A684" s="40">
        <v>844</v>
      </c>
      <c r="B684" s="40" t="s">
        <v>1771</v>
      </c>
      <c r="C684" s="40" t="s">
        <v>1276</v>
      </c>
    </row>
    <row r="685" spans="1:3" x14ac:dyDescent="0.25">
      <c r="A685" s="40">
        <v>845</v>
      </c>
      <c r="B685" s="40" t="s">
        <v>1772</v>
      </c>
      <c r="C685" s="40" t="s">
        <v>1275</v>
      </c>
    </row>
    <row r="686" spans="1:3" x14ac:dyDescent="0.25">
      <c r="A686" s="40">
        <v>849</v>
      </c>
      <c r="B686" s="40" t="s">
        <v>1773</v>
      </c>
      <c r="C686" s="40" t="s">
        <v>1275</v>
      </c>
    </row>
    <row r="687" spans="1:3" x14ac:dyDescent="0.25">
      <c r="A687" s="40">
        <v>850</v>
      </c>
      <c r="B687" s="40" t="s">
        <v>1774</v>
      </c>
      <c r="C687" s="40" t="s">
        <v>1275</v>
      </c>
    </row>
    <row r="688" spans="1:3" x14ac:dyDescent="0.25">
      <c r="A688" s="40">
        <v>851</v>
      </c>
      <c r="B688" s="40" t="s">
        <v>1775</v>
      </c>
      <c r="C688" s="40" t="s">
        <v>1278</v>
      </c>
    </row>
    <row r="689" spans="1:3" x14ac:dyDescent="0.25">
      <c r="A689" s="40">
        <v>852</v>
      </c>
      <c r="B689" s="40" t="s">
        <v>1776</v>
      </c>
      <c r="C689" s="40" t="s">
        <v>1278</v>
      </c>
    </row>
    <row r="690" spans="1:3" x14ac:dyDescent="0.25">
      <c r="A690" s="40">
        <v>853</v>
      </c>
      <c r="B690" s="40" t="s">
        <v>2343</v>
      </c>
      <c r="C690" s="40" t="s">
        <v>1278</v>
      </c>
    </row>
    <row r="691" spans="1:3" x14ac:dyDescent="0.25">
      <c r="A691" s="40">
        <v>854</v>
      </c>
      <c r="B691" s="40" t="s">
        <v>1777</v>
      </c>
      <c r="C691" s="40" t="s">
        <v>1278</v>
      </c>
    </row>
    <row r="692" spans="1:3" x14ac:dyDescent="0.25">
      <c r="A692" s="40">
        <v>855</v>
      </c>
      <c r="B692" s="40" t="s">
        <v>1778</v>
      </c>
      <c r="C692" s="40" t="s">
        <v>1278</v>
      </c>
    </row>
    <row r="693" spans="1:3" x14ac:dyDescent="0.25">
      <c r="A693" s="40">
        <v>856</v>
      </c>
      <c r="B693" s="40" t="s">
        <v>1779</v>
      </c>
      <c r="C693" s="40" t="s">
        <v>1278</v>
      </c>
    </row>
    <row r="694" spans="1:3" x14ac:dyDescent="0.25">
      <c r="A694" s="40">
        <v>857</v>
      </c>
      <c r="B694" s="40" t="s">
        <v>1780</v>
      </c>
      <c r="C694" s="40" t="s">
        <v>1278</v>
      </c>
    </row>
    <row r="695" spans="1:3" x14ac:dyDescent="0.25">
      <c r="A695" s="40">
        <v>858</v>
      </c>
      <c r="B695" s="40" t="s">
        <v>1781</v>
      </c>
      <c r="C695" s="40" t="s">
        <v>1275</v>
      </c>
    </row>
    <row r="696" spans="1:3" x14ac:dyDescent="0.25">
      <c r="A696" s="40">
        <v>859</v>
      </c>
      <c r="B696" s="40" t="s">
        <v>1782</v>
      </c>
      <c r="C696" s="40" t="s">
        <v>1276</v>
      </c>
    </row>
    <row r="697" spans="1:3" x14ac:dyDescent="0.25">
      <c r="A697" s="40">
        <v>860</v>
      </c>
      <c r="B697" s="40" t="s">
        <v>1783</v>
      </c>
      <c r="C697" s="40" t="s">
        <v>1275</v>
      </c>
    </row>
    <row r="698" spans="1:3" x14ac:dyDescent="0.25">
      <c r="A698" s="40">
        <v>861</v>
      </c>
      <c r="B698" s="40" t="s">
        <v>1784</v>
      </c>
      <c r="C698" s="40" t="s">
        <v>1275</v>
      </c>
    </row>
    <row r="699" spans="1:3" x14ac:dyDescent="0.25">
      <c r="A699" s="40">
        <v>862</v>
      </c>
      <c r="B699" s="40" t="s">
        <v>2359</v>
      </c>
      <c r="C699" s="40" t="s">
        <v>1278</v>
      </c>
    </row>
    <row r="700" spans="1:3" x14ac:dyDescent="0.25">
      <c r="A700" s="40">
        <v>863</v>
      </c>
      <c r="B700" s="40" t="s">
        <v>1785</v>
      </c>
      <c r="C700" s="40" t="s">
        <v>1275</v>
      </c>
    </row>
    <row r="701" spans="1:3" x14ac:dyDescent="0.25">
      <c r="A701" s="40">
        <v>864</v>
      </c>
      <c r="B701" s="40" t="s">
        <v>1786</v>
      </c>
      <c r="C701" s="40" t="s">
        <v>1278</v>
      </c>
    </row>
    <row r="702" spans="1:3" x14ac:dyDescent="0.25">
      <c r="A702" s="40">
        <v>865</v>
      </c>
      <c r="B702" s="40" t="s">
        <v>1787</v>
      </c>
      <c r="C702" s="40" t="s">
        <v>1275</v>
      </c>
    </row>
    <row r="703" spans="1:3" x14ac:dyDescent="0.25">
      <c r="A703" s="40">
        <v>866</v>
      </c>
      <c r="B703" s="40" t="s">
        <v>1788</v>
      </c>
      <c r="C703" s="40" t="s">
        <v>1275</v>
      </c>
    </row>
    <row r="704" spans="1:3" x14ac:dyDescent="0.25">
      <c r="A704" s="40">
        <v>867</v>
      </c>
      <c r="B704" s="40" t="s">
        <v>1789</v>
      </c>
      <c r="C704" s="40" t="s">
        <v>1276</v>
      </c>
    </row>
    <row r="705" spans="1:3" x14ac:dyDescent="0.25">
      <c r="A705" s="40">
        <v>868</v>
      </c>
      <c r="B705" s="40" t="s">
        <v>1790</v>
      </c>
      <c r="C705" s="40" t="s">
        <v>1275</v>
      </c>
    </row>
    <row r="706" spans="1:3" x14ac:dyDescent="0.25">
      <c r="A706" s="40">
        <v>869</v>
      </c>
      <c r="B706" s="40" t="s">
        <v>1791</v>
      </c>
      <c r="C706" s="40" t="s">
        <v>1278</v>
      </c>
    </row>
    <row r="707" spans="1:3" x14ac:dyDescent="0.25">
      <c r="A707" s="40">
        <v>870</v>
      </c>
      <c r="B707" s="40" t="s">
        <v>1792</v>
      </c>
      <c r="C707" s="40" t="s">
        <v>1277</v>
      </c>
    </row>
    <row r="708" spans="1:3" x14ac:dyDescent="0.25">
      <c r="A708" s="40">
        <v>871</v>
      </c>
      <c r="B708" s="40" t="s">
        <v>2202</v>
      </c>
      <c r="C708" s="40" t="s">
        <v>1277</v>
      </c>
    </row>
    <row r="709" spans="1:3" x14ac:dyDescent="0.25">
      <c r="A709" s="40">
        <v>872</v>
      </c>
      <c r="B709" s="40" t="s">
        <v>1793</v>
      </c>
      <c r="C709" s="40" t="s">
        <v>1278</v>
      </c>
    </row>
    <row r="710" spans="1:3" x14ac:dyDescent="0.25">
      <c r="A710" s="40">
        <v>873</v>
      </c>
      <c r="B710" s="40" t="s">
        <v>1794</v>
      </c>
      <c r="C710" s="40" t="s">
        <v>1277</v>
      </c>
    </row>
    <row r="711" spans="1:3" x14ac:dyDescent="0.25">
      <c r="A711" s="40">
        <v>874</v>
      </c>
      <c r="B711" s="40" t="s">
        <v>1795</v>
      </c>
      <c r="C711" s="40" t="s">
        <v>1278</v>
      </c>
    </row>
    <row r="712" spans="1:3" x14ac:dyDescent="0.25">
      <c r="A712" s="40">
        <v>875</v>
      </c>
      <c r="B712" s="40" t="s">
        <v>2280</v>
      </c>
      <c r="C712" s="40" t="s">
        <v>1275</v>
      </c>
    </row>
    <row r="713" spans="1:3" x14ac:dyDescent="0.25">
      <c r="A713" s="40">
        <v>876</v>
      </c>
      <c r="B713" s="40" t="s">
        <v>1796</v>
      </c>
      <c r="C713" s="40" t="s">
        <v>1275</v>
      </c>
    </row>
    <row r="714" spans="1:3" x14ac:dyDescent="0.25">
      <c r="A714" s="40">
        <v>877</v>
      </c>
      <c r="B714" s="40" t="s">
        <v>1797</v>
      </c>
      <c r="C714" s="40" t="s">
        <v>1278</v>
      </c>
    </row>
    <row r="715" spans="1:3" x14ac:dyDescent="0.25">
      <c r="A715" s="40">
        <v>878</v>
      </c>
      <c r="B715" s="40" t="s">
        <v>2166</v>
      </c>
      <c r="C715" s="40" t="s">
        <v>1278</v>
      </c>
    </row>
    <row r="716" spans="1:3" x14ac:dyDescent="0.25">
      <c r="A716" s="40">
        <v>879</v>
      </c>
      <c r="B716" s="40" t="s">
        <v>1798</v>
      </c>
      <c r="C716" s="40" t="s">
        <v>1275</v>
      </c>
    </row>
    <row r="717" spans="1:3" x14ac:dyDescent="0.25">
      <c r="A717" s="40">
        <v>880</v>
      </c>
      <c r="B717" s="40" t="s">
        <v>2408</v>
      </c>
      <c r="C717" s="40" t="s">
        <v>1277</v>
      </c>
    </row>
    <row r="718" spans="1:3" x14ac:dyDescent="0.25">
      <c r="A718" s="40">
        <v>881</v>
      </c>
      <c r="B718" s="40" t="s">
        <v>1799</v>
      </c>
      <c r="C718" s="40" t="s">
        <v>1277</v>
      </c>
    </row>
    <row r="719" spans="1:3" x14ac:dyDescent="0.25">
      <c r="A719" s="40">
        <v>882</v>
      </c>
      <c r="B719" s="40" t="s">
        <v>1800</v>
      </c>
      <c r="C719" s="40" t="s">
        <v>1278</v>
      </c>
    </row>
    <row r="720" spans="1:3" x14ac:dyDescent="0.25">
      <c r="A720" s="40">
        <v>883</v>
      </c>
      <c r="B720" s="40" t="s">
        <v>1801</v>
      </c>
      <c r="C720" s="40" t="s">
        <v>1275</v>
      </c>
    </row>
    <row r="721" spans="1:3" x14ac:dyDescent="0.25">
      <c r="A721" s="40">
        <v>884</v>
      </c>
      <c r="B721" s="40" t="s">
        <v>1802</v>
      </c>
      <c r="C721" s="40" t="s">
        <v>1275</v>
      </c>
    </row>
    <row r="722" spans="1:3" x14ac:dyDescent="0.25">
      <c r="A722" s="40">
        <v>885</v>
      </c>
      <c r="B722" s="40" t="s">
        <v>1803</v>
      </c>
      <c r="C722" s="40" t="s">
        <v>1277</v>
      </c>
    </row>
    <row r="723" spans="1:3" x14ac:dyDescent="0.25">
      <c r="A723" s="40">
        <v>886</v>
      </c>
      <c r="B723" s="40" t="s">
        <v>1804</v>
      </c>
      <c r="C723" s="40" t="s">
        <v>1278</v>
      </c>
    </row>
    <row r="724" spans="1:3" x14ac:dyDescent="0.25">
      <c r="A724" s="40">
        <v>887</v>
      </c>
      <c r="B724" s="40" t="s">
        <v>2378</v>
      </c>
      <c r="C724" s="40" t="s">
        <v>1275</v>
      </c>
    </row>
    <row r="725" spans="1:3" x14ac:dyDescent="0.25">
      <c r="A725" s="40">
        <v>888</v>
      </c>
      <c r="B725" s="40" t="s">
        <v>2277</v>
      </c>
      <c r="C725" s="40" t="s">
        <v>1278</v>
      </c>
    </row>
    <row r="726" spans="1:3" x14ac:dyDescent="0.25">
      <c r="A726" s="40">
        <v>889</v>
      </c>
      <c r="B726" s="40" t="s">
        <v>2258</v>
      </c>
      <c r="C726" s="40" t="s">
        <v>1275</v>
      </c>
    </row>
    <row r="727" spans="1:3" x14ac:dyDescent="0.25">
      <c r="A727" s="40">
        <v>890</v>
      </c>
      <c r="B727" s="40" t="s">
        <v>1805</v>
      </c>
      <c r="C727" s="40" t="s">
        <v>1277</v>
      </c>
    </row>
    <row r="728" spans="1:3" x14ac:dyDescent="0.25">
      <c r="A728" s="40">
        <v>891</v>
      </c>
      <c r="B728" s="40" t="s">
        <v>1806</v>
      </c>
      <c r="C728" s="40" t="s">
        <v>1277</v>
      </c>
    </row>
    <row r="729" spans="1:3" x14ac:dyDescent="0.25">
      <c r="A729" s="40">
        <v>892</v>
      </c>
      <c r="B729" s="40" t="s">
        <v>1807</v>
      </c>
      <c r="C729" s="40" t="s">
        <v>1275</v>
      </c>
    </row>
    <row r="730" spans="1:3" x14ac:dyDescent="0.25">
      <c r="A730" s="40">
        <v>893</v>
      </c>
      <c r="B730" s="40" t="s">
        <v>1808</v>
      </c>
      <c r="C730" s="40" t="s">
        <v>1276</v>
      </c>
    </row>
    <row r="731" spans="1:3" x14ac:dyDescent="0.25">
      <c r="A731" s="40">
        <v>894</v>
      </c>
      <c r="B731" s="40" t="s">
        <v>2155</v>
      </c>
      <c r="C731" s="40" t="s">
        <v>1278</v>
      </c>
    </row>
    <row r="732" spans="1:3" x14ac:dyDescent="0.25">
      <c r="A732" s="40">
        <v>895</v>
      </c>
      <c r="B732" s="40" t="s">
        <v>2391</v>
      </c>
      <c r="C732" s="40" t="s">
        <v>1278</v>
      </c>
    </row>
    <row r="733" spans="1:3" x14ac:dyDescent="0.25">
      <c r="A733" s="40">
        <v>896</v>
      </c>
      <c r="B733" s="40" t="s">
        <v>1809</v>
      </c>
      <c r="C733" s="40" t="s">
        <v>1275</v>
      </c>
    </row>
    <row r="734" spans="1:3" x14ac:dyDescent="0.25">
      <c r="A734" s="40">
        <v>897</v>
      </c>
      <c r="B734" s="40" t="s">
        <v>1810</v>
      </c>
      <c r="C734" s="40" t="s">
        <v>1275</v>
      </c>
    </row>
    <row r="735" spans="1:3" x14ac:dyDescent="0.25">
      <c r="A735" s="40">
        <v>899</v>
      </c>
      <c r="B735" s="40" t="s">
        <v>1811</v>
      </c>
      <c r="C735" s="40" t="s">
        <v>1276</v>
      </c>
    </row>
    <row r="736" spans="1:3" x14ac:dyDescent="0.25">
      <c r="A736" s="40">
        <v>900</v>
      </c>
      <c r="B736" s="40" t="s">
        <v>1812</v>
      </c>
      <c r="C736" s="40" t="s">
        <v>1275</v>
      </c>
    </row>
    <row r="737" spans="1:3" x14ac:dyDescent="0.25">
      <c r="A737" s="40">
        <v>901</v>
      </c>
      <c r="B737" s="40" t="s">
        <v>1813</v>
      </c>
      <c r="C737" s="40" t="s">
        <v>1275</v>
      </c>
    </row>
    <row r="738" spans="1:3" x14ac:dyDescent="0.25">
      <c r="A738" s="40">
        <v>902</v>
      </c>
      <c r="B738" s="40" t="s">
        <v>1814</v>
      </c>
      <c r="C738" s="40" t="s">
        <v>1275</v>
      </c>
    </row>
    <row r="739" spans="1:3" x14ac:dyDescent="0.25">
      <c r="A739" s="40">
        <v>903</v>
      </c>
      <c r="B739" s="40" t="s">
        <v>1815</v>
      </c>
      <c r="C739" s="40" t="s">
        <v>1278</v>
      </c>
    </row>
    <row r="740" spans="1:3" x14ac:dyDescent="0.25">
      <c r="A740" s="40">
        <v>904</v>
      </c>
      <c r="B740" s="40" t="s">
        <v>1816</v>
      </c>
      <c r="C740" s="40" t="s">
        <v>1275</v>
      </c>
    </row>
    <row r="741" spans="1:3" x14ac:dyDescent="0.25">
      <c r="A741" s="40">
        <v>905</v>
      </c>
      <c r="B741" s="40" t="s">
        <v>1817</v>
      </c>
      <c r="C741" s="40" t="s">
        <v>1278</v>
      </c>
    </row>
    <row r="742" spans="1:3" x14ac:dyDescent="0.25">
      <c r="A742" s="40">
        <v>906</v>
      </c>
      <c r="B742" s="40" t="s">
        <v>1818</v>
      </c>
      <c r="C742" s="40" t="s">
        <v>1275</v>
      </c>
    </row>
    <row r="743" spans="1:3" x14ac:dyDescent="0.25">
      <c r="A743" s="40">
        <v>907</v>
      </c>
      <c r="B743" s="40" t="s">
        <v>1819</v>
      </c>
      <c r="C743" s="40" t="s">
        <v>1275</v>
      </c>
    </row>
    <row r="744" spans="1:3" x14ac:dyDescent="0.25">
      <c r="A744" s="40">
        <v>908</v>
      </c>
      <c r="B744" s="40" t="s">
        <v>1820</v>
      </c>
      <c r="C744" s="40" t="s">
        <v>1275</v>
      </c>
    </row>
    <row r="745" spans="1:3" x14ac:dyDescent="0.25">
      <c r="A745" s="40">
        <v>909</v>
      </c>
      <c r="B745" s="40" t="s">
        <v>1821</v>
      </c>
      <c r="C745" s="40" t="s">
        <v>1275</v>
      </c>
    </row>
    <row r="746" spans="1:3" x14ac:dyDescent="0.25">
      <c r="A746" s="40">
        <v>910</v>
      </c>
      <c r="B746" s="40" t="s">
        <v>1822</v>
      </c>
      <c r="C746" s="40" t="s">
        <v>1278</v>
      </c>
    </row>
    <row r="747" spans="1:3" x14ac:dyDescent="0.25">
      <c r="A747" s="40">
        <v>911</v>
      </c>
      <c r="B747" s="40" t="s">
        <v>1823</v>
      </c>
      <c r="C747" s="40" t="s">
        <v>1275</v>
      </c>
    </row>
    <row r="748" spans="1:3" x14ac:dyDescent="0.25">
      <c r="A748" s="40">
        <v>912</v>
      </c>
      <c r="B748" s="40" t="s">
        <v>1824</v>
      </c>
      <c r="C748" s="40" t="s">
        <v>1276</v>
      </c>
    </row>
    <row r="749" spans="1:3" x14ac:dyDescent="0.25">
      <c r="A749" s="40">
        <v>913</v>
      </c>
      <c r="B749" s="40" t="s">
        <v>1825</v>
      </c>
      <c r="C749" s="40" t="s">
        <v>1275</v>
      </c>
    </row>
    <row r="750" spans="1:3" x14ac:dyDescent="0.25">
      <c r="A750" s="40">
        <v>914</v>
      </c>
      <c r="B750" s="40" t="s">
        <v>1826</v>
      </c>
      <c r="C750" s="40" t="s">
        <v>1275</v>
      </c>
    </row>
    <row r="751" spans="1:3" x14ac:dyDescent="0.25">
      <c r="A751" s="40">
        <v>915</v>
      </c>
      <c r="B751" s="40" t="s">
        <v>1827</v>
      </c>
      <c r="C751" s="40" t="s">
        <v>1275</v>
      </c>
    </row>
    <row r="752" spans="1:3" x14ac:dyDescent="0.25">
      <c r="A752" s="40">
        <v>916</v>
      </c>
      <c r="B752" s="40" t="s">
        <v>1828</v>
      </c>
      <c r="C752" s="40" t="s">
        <v>1275</v>
      </c>
    </row>
    <row r="753" spans="1:3" x14ac:dyDescent="0.25">
      <c r="A753" s="40">
        <v>917</v>
      </c>
      <c r="B753" s="40" t="s">
        <v>1829</v>
      </c>
      <c r="C753" s="40" t="s">
        <v>1275</v>
      </c>
    </row>
    <row r="754" spans="1:3" x14ac:dyDescent="0.25">
      <c r="A754" s="40">
        <v>918</v>
      </c>
      <c r="B754" s="40" t="s">
        <v>1830</v>
      </c>
      <c r="C754" s="40" t="s">
        <v>1275</v>
      </c>
    </row>
    <row r="755" spans="1:3" x14ac:dyDescent="0.25">
      <c r="A755" s="40">
        <v>919</v>
      </c>
      <c r="B755" s="40" t="s">
        <v>2365</v>
      </c>
      <c r="C755" s="40" t="s">
        <v>1275</v>
      </c>
    </row>
    <row r="756" spans="1:3" x14ac:dyDescent="0.25">
      <c r="A756" s="40">
        <v>921</v>
      </c>
      <c r="B756" s="40" t="s">
        <v>1831</v>
      </c>
      <c r="C756" s="40" t="s">
        <v>1278</v>
      </c>
    </row>
    <row r="757" spans="1:3" x14ac:dyDescent="0.25">
      <c r="A757" s="40">
        <v>923</v>
      </c>
      <c r="B757" s="40" t="s">
        <v>1832</v>
      </c>
      <c r="C757" s="40" t="s">
        <v>1276</v>
      </c>
    </row>
    <row r="758" spans="1:3" x14ac:dyDescent="0.25">
      <c r="A758" s="40">
        <v>924</v>
      </c>
      <c r="B758" s="40" t="s">
        <v>2367</v>
      </c>
      <c r="C758" s="40" t="s">
        <v>1278</v>
      </c>
    </row>
    <row r="759" spans="1:3" x14ac:dyDescent="0.25">
      <c r="A759" s="40">
        <v>925</v>
      </c>
      <c r="B759" s="40" t="s">
        <v>1833</v>
      </c>
      <c r="C759" s="40" t="s">
        <v>1275</v>
      </c>
    </row>
    <row r="760" spans="1:3" x14ac:dyDescent="0.25">
      <c r="A760" s="40">
        <v>926</v>
      </c>
      <c r="B760" s="40" t="s">
        <v>2361</v>
      </c>
      <c r="C760" s="40" t="s">
        <v>1278</v>
      </c>
    </row>
    <row r="761" spans="1:3" x14ac:dyDescent="0.25">
      <c r="A761" s="40">
        <v>927</v>
      </c>
      <c r="B761" s="40" t="s">
        <v>2279</v>
      </c>
      <c r="C761" s="40" t="s">
        <v>1275</v>
      </c>
    </row>
    <row r="762" spans="1:3" x14ac:dyDescent="0.25">
      <c r="A762" s="40">
        <v>928</v>
      </c>
      <c r="B762" s="40" t="s">
        <v>1923</v>
      </c>
      <c r="C762" s="40" t="s">
        <v>1278</v>
      </c>
    </row>
    <row r="763" spans="1:3" x14ac:dyDescent="0.25">
      <c r="A763" s="40">
        <v>929</v>
      </c>
      <c r="B763" s="40" t="s">
        <v>1935</v>
      </c>
      <c r="C763" s="40" t="s">
        <v>1275</v>
      </c>
    </row>
    <row r="764" spans="1:3" x14ac:dyDescent="0.25">
      <c r="A764" s="40">
        <v>930</v>
      </c>
      <c r="B764" s="40" t="s">
        <v>1930</v>
      </c>
      <c r="C764" s="40" t="s">
        <v>1275</v>
      </c>
    </row>
    <row r="765" spans="1:3" x14ac:dyDescent="0.25">
      <c r="A765" s="40">
        <v>931</v>
      </c>
      <c r="B765" s="40" t="s">
        <v>1834</v>
      </c>
      <c r="C765" s="40" t="s">
        <v>1275</v>
      </c>
    </row>
    <row r="766" spans="1:3" x14ac:dyDescent="0.25">
      <c r="A766" s="40">
        <v>932</v>
      </c>
      <c r="B766" s="40" t="s">
        <v>1835</v>
      </c>
      <c r="C766" s="40" t="s">
        <v>1275</v>
      </c>
    </row>
    <row r="767" spans="1:3" x14ac:dyDescent="0.25">
      <c r="A767" s="40">
        <v>933</v>
      </c>
      <c r="B767" s="40" t="s">
        <v>1954</v>
      </c>
      <c r="C767" s="40" t="s">
        <v>1276</v>
      </c>
    </row>
    <row r="768" spans="1:3" x14ac:dyDescent="0.25">
      <c r="A768" s="40">
        <v>934</v>
      </c>
      <c r="B768" s="40" t="s">
        <v>1913</v>
      </c>
      <c r="C768" s="40" t="s">
        <v>1276</v>
      </c>
    </row>
    <row r="769" spans="1:3" x14ac:dyDescent="0.25">
      <c r="A769" s="40">
        <v>935</v>
      </c>
      <c r="B769" s="40" t="s">
        <v>1836</v>
      </c>
      <c r="C769" s="40" t="s">
        <v>1275</v>
      </c>
    </row>
    <row r="770" spans="1:3" x14ac:dyDescent="0.25">
      <c r="A770" s="40">
        <v>936</v>
      </c>
      <c r="B770" s="40" t="s">
        <v>1837</v>
      </c>
      <c r="C770" s="40" t="s">
        <v>1278</v>
      </c>
    </row>
    <row r="771" spans="1:3" x14ac:dyDescent="0.25">
      <c r="A771" s="40">
        <v>937</v>
      </c>
      <c r="B771" s="40" t="s">
        <v>1838</v>
      </c>
      <c r="C771" s="40" t="s">
        <v>1278</v>
      </c>
    </row>
    <row r="772" spans="1:3" x14ac:dyDescent="0.25">
      <c r="A772" s="40">
        <v>938</v>
      </c>
      <c r="B772" s="40" t="s">
        <v>1839</v>
      </c>
      <c r="C772" s="40" t="s">
        <v>1275</v>
      </c>
    </row>
    <row r="773" spans="1:3" x14ac:dyDescent="0.25">
      <c r="A773" s="40">
        <v>939</v>
      </c>
      <c r="B773" s="40" t="s">
        <v>1840</v>
      </c>
      <c r="C773" s="40" t="s">
        <v>1275</v>
      </c>
    </row>
    <row r="774" spans="1:3" x14ac:dyDescent="0.25">
      <c r="A774" s="40">
        <v>940</v>
      </c>
      <c r="B774" s="40" t="s">
        <v>2388</v>
      </c>
      <c r="C774" s="40" t="s">
        <v>1278</v>
      </c>
    </row>
    <row r="775" spans="1:3" x14ac:dyDescent="0.25">
      <c r="A775" s="40">
        <v>941</v>
      </c>
      <c r="B775" s="40" t="s">
        <v>1841</v>
      </c>
      <c r="C775" s="40" t="s">
        <v>1278</v>
      </c>
    </row>
    <row r="776" spans="1:3" x14ac:dyDescent="0.25">
      <c r="A776" s="40">
        <v>942</v>
      </c>
      <c r="B776" s="40" t="s">
        <v>1842</v>
      </c>
      <c r="C776" s="40" t="s">
        <v>1278</v>
      </c>
    </row>
    <row r="777" spans="1:3" x14ac:dyDescent="0.25">
      <c r="A777" s="40">
        <v>943</v>
      </c>
      <c r="B777" s="40" t="s">
        <v>1843</v>
      </c>
      <c r="C777" s="40" t="s">
        <v>1275</v>
      </c>
    </row>
    <row r="778" spans="1:3" x14ac:dyDescent="0.25">
      <c r="A778" s="40">
        <v>944</v>
      </c>
      <c r="B778" s="40" t="s">
        <v>1844</v>
      </c>
      <c r="C778" s="40" t="s">
        <v>1278</v>
      </c>
    </row>
    <row r="779" spans="1:3" x14ac:dyDescent="0.25">
      <c r="A779" s="40">
        <v>945</v>
      </c>
      <c r="B779" s="40" t="s">
        <v>1845</v>
      </c>
      <c r="C779" s="40" t="s">
        <v>1276</v>
      </c>
    </row>
    <row r="780" spans="1:3" x14ac:dyDescent="0.25">
      <c r="A780" s="40">
        <v>946</v>
      </c>
      <c r="B780" s="40" t="s">
        <v>1846</v>
      </c>
      <c r="C780" s="40" t="s">
        <v>1275</v>
      </c>
    </row>
    <row r="781" spans="1:3" x14ac:dyDescent="0.25">
      <c r="A781" s="40">
        <v>947</v>
      </c>
      <c r="B781" s="40" t="s">
        <v>1847</v>
      </c>
      <c r="C781" s="40" t="s">
        <v>1275</v>
      </c>
    </row>
    <row r="782" spans="1:3" x14ac:dyDescent="0.25">
      <c r="A782" s="40">
        <v>948</v>
      </c>
      <c r="B782" s="40" t="s">
        <v>1848</v>
      </c>
      <c r="C782" s="40" t="s">
        <v>1278</v>
      </c>
    </row>
    <row r="783" spans="1:3" x14ac:dyDescent="0.25">
      <c r="A783" s="40">
        <v>949</v>
      </c>
      <c r="B783" s="40" t="s">
        <v>1849</v>
      </c>
      <c r="C783" s="40" t="s">
        <v>1275</v>
      </c>
    </row>
    <row r="784" spans="1:3" x14ac:dyDescent="0.25">
      <c r="A784" s="40">
        <v>950</v>
      </c>
      <c r="B784" s="40" t="s">
        <v>1850</v>
      </c>
      <c r="C784" s="40" t="s">
        <v>1278</v>
      </c>
    </row>
    <row r="785" spans="1:3" x14ac:dyDescent="0.25">
      <c r="A785" s="40">
        <v>951</v>
      </c>
      <c r="B785" s="40" t="s">
        <v>1851</v>
      </c>
      <c r="C785" s="40" t="s">
        <v>1275</v>
      </c>
    </row>
    <row r="786" spans="1:3" x14ac:dyDescent="0.25">
      <c r="A786" s="40">
        <v>952</v>
      </c>
      <c r="B786" s="40" t="s">
        <v>1852</v>
      </c>
      <c r="C786" s="40" t="s">
        <v>1275</v>
      </c>
    </row>
    <row r="787" spans="1:3" x14ac:dyDescent="0.25">
      <c r="A787" s="40">
        <v>953</v>
      </c>
      <c r="B787" s="40" t="s">
        <v>1853</v>
      </c>
      <c r="C787" s="40" t="s">
        <v>1275</v>
      </c>
    </row>
    <row r="788" spans="1:3" x14ac:dyDescent="0.25">
      <c r="A788" s="40">
        <v>954</v>
      </c>
      <c r="B788" s="40" t="s">
        <v>1854</v>
      </c>
      <c r="C788" s="40" t="s">
        <v>1278</v>
      </c>
    </row>
    <row r="789" spans="1:3" x14ac:dyDescent="0.25">
      <c r="A789" s="40">
        <v>955</v>
      </c>
      <c r="B789" s="40" t="s">
        <v>1855</v>
      </c>
      <c r="C789" s="40" t="s">
        <v>1275</v>
      </c>
    </row>
    <row r="790" spans="1:3" x14ac:dyDescent="0.25">
      <c r="A790" s="40">
        <v>956</v>
      </c>
      <c r="B790" s="40" t="s">
        <v>2409</v>
      </c>
      <c r="C790" s="40" t="s">
        <v>1278</v>
      </c>
    </row>
    <row r="791" spans="1:3" x14ac:dyDescent="0.25">
      <c r="A791" s="40">
        <v>957</v>
      </c>
      <c r="B791" s="40" t="s">
        <v>1856</v>
      </c>
      <c r="C791" s="40" t="s">
        <v>1275</v>
      </c>
    </row>
    <row r="792" spans="1:3" x14ac:dyDescent="0.25">
      <c r="A792" s="40">
        <v>958</v>
      </c>
      <c r="B792" s="40" t="s">
        <v>1857</v>
      </c>
      <c r="C792" s="40" t="s">
        <v>1275</v>
      </c>
    </row>
    <row r="793" spans="1:3" x14ac:dyDescent="0.25">
      <c r="A793" s="40">
        <v>959</v>
      </c>
      <c r="B793" s="40" t="s">
        <v>2278</v>
      </c>
      <c r="C793" s="40" t="s">
        <v>1276</v>
      </c>
    </row>
    <row r="794" spans="1:3" x14ac:dyDescent="0.25">
      <c r="A794" s="40">
        <v>960</v>
      </c>
      <c r="B794" s="40" t="s">
        <v>1858</v>
      </c>
      <c r="C794" s="40" t="s">
        <v>1277</v>
      </c>
    </row>
    <row r="795" spans="1:3" x14ac:dyDescent="0.25">
      <c r="A795" s="40">
        <v>961</v>
      </c>
      <c r="B795" s="40" t="s">
        <v>1859</v>
      </c>
      <c r="C795" s="40" t="s">
        <v>1275</v>
      </c>
    </row>
    <row r="796" spans="1:3" x14ac:dyDescent="0.25">
      <c r="A796" s="40">
        <v>962</v>
      </c>
      <c r="B796" s="40" t="s">
        <v>1860</v>
      </c>
      <c r="C796" s="40" t="s">
        <v>1277</v>
      </c>
    </row>
    <row r="797" spans="1:3" x14ac:dyDescent="0.25">
      <c r="A797" s="40">
        <v>963</v>
      </c>
      <c r="B797" s="40" t="s">
        <v>1861</v>
      </c>
      <c r="C797" s="40" t="s">
        <v>1276</v>
      </c>
    </row>
    <row r="798" spans="1:3" x14ac:dyDescent="0.25">
      <c r="A798" s="40">
        <v>964</v>
      </c>
      <c r="B798" s="40" t="s">
        <v>1862</v>
      </c>
      <c r="C798" s="40" t="s">
        <v>1278</v>
      </c>
    </row>
    <row r="799" spans="1:3" x14ac:dyDescent="0.25">
      <c r="A799" s="40">
        <v>965</v>
      </c>
      <c r="B799" s="40" t="s">
        <v>2293</v>
      </c>
      <c r="C799" s="40" t="s">
        <v>1278</v>
      </c>
    </row>
    <row r="800" spans="1:3" x14ac:dyDescent="0.25">
      <c r="A800" s="40">
        <v>966</v>
      </c>
      <c r="B800" s="40" t="s">
        <v>2152</v>
      </c>
      <c r="C800" s="40" t="s">
        <v>1275</v>
      </c>
    </row>
    <row r="801" spans="1:3" x14ac:dyDescent="0.25">
      <c r="A801" s="40">
        <v>967</v>
      </c>
      <c r="B801" s="40" t="s">
        <v>1863</v>
      </c>
      <c r="C801" s="40" t="s">
        <v>1275</v>
      </c>
    </row>
    <row r="802" spans="1:3" x14ac:dyDescent="0.25">
      <c r="A802" s="40">
        <v>968</v>
      </c>
      <c r="B802" s="40" t="s">
        <v>1864</v>
      </c>
      <c r="C802" s="40" t="s">
        <v>1277</v>
      </c>
    </row>
    <row r="803" spans="1:3" x14ac:dyDescent="0.25">
      <c r="A803" s="40">
        <v>969</v>
      </c>
      <c r="B803" s="40" t="s">
        <v>1865</v>
      </c>
      <c r="C803" s="40" t="s">
        <v>1278</v>
      </c>
    </row>
    <row r="804" spans="1:3" x14ac:dyDescent="0.25">
      <c r="A804" s="40">
        <v>970</v>
      </c>
      <c r="B804" s="40" t="s">
        <v>2377</v>
      </c>
      <c r="C804" s="40" t="s">
        <v>1275</v>
      </c>
    </row>
    <row r="805" spans="1:3" x14ac:dyDescent="0.25">
      <c r="A805" s="40">
        <v>971</v>
      </c>
      <c r="B805" s="40" t="s">
        <v>1866</v>
      </c>
      <c r="C805" s="40" t="s">
        <v>1275</v>
      </c>
    </row>
    <row r="806" spans="1:3" x14ac:dyDescent="0.25">
      <c r="A806" s="40">
        <v>972</v>
      </c>
      <c r="B806" s="40" t="s">
        <v>1867</v>
      </c>
      <c r="C806" s="40" t="s">
        <v>1275</v>
      </c>
    </row>
    <row r="807" spans="1:3" x14ac:dyDescent="0.25">
      <c r="A807" s="40">
        <v>973</v>
      </c>
      <c r="B807" s="40" t="s">
        <v>1868</v>
      </c>
      <c r="C807" s="40" t="s">
        <v>1275</v>
      </c>
    </row>
    <row r="808" spans="1:3" x14ac:dyDescent="0.25">
      <c r="A808" s="40">
        <v>974</v>
      </c>
      <c r="B808" s="40" t="s">
        <v>1869</v>
      </c>
      <c r="C808" s="40" t="s">
        <v>1275</v>
      </c>
    </row>
    <row r="809" spans="1:3" x14ac:dyDescent="0.25">
      <c r="A809" s="40">
        <v>976</v>
      </c>
      <c r="B809" s="40" t="s">
        <v>1870</v>
      </c>
      <c r="C809" s="40" t="s">
        <v>1275</v>
      </c>
    </row>
    <row r="810" spans="1:3" x14ac:dyDescent="0.25">
      <c r="A810" s="40">
        <v>977</v>
      </c>
      <c r="B810" s="40" t="s">
        <v>1904</v>
      </c>
      <c r="C810" s="40" t="s">
        <v>1275</v>
      </c>
    </row>
    <row r="811" spans="1:3" x14ac:dyDescent="0.25">
      <c r="A811" s="40">
        <v>978</v>
      </c>
      <c r="B811" s="40" t="s">
        <v>1871</v>
      </c>
      <c r="C811" s="40" t="s">
        <v>1275</v>
      </c>
    </row>
    <row r="812" spans="1:3" x14ac:dyDescent="0.25">
      <c r="A812" s="40">
        <v>979</v>
      </c>
      <c r="B812" s="40" t="s">
        <v>1872</v>
      </c>
      <c r="C812" s="40" t="s">
        <v>1275</v>
      </c>
    </row>
    <row r="813" spans="1:3" x14ac:dyDescent="0.25">
      <c r="A813" s="40">
        <v>980</v>
      </c>
      <c r="B813" s="40" t="s">
        <v>1873</v>
      </c>
      <c r="C813" s="40" t="s">
        <v>1275</v>
      </c>
    </row>
    <row r="814" spans="1:3" x14ac:dyDescent="0.25">
      <c r="A814" s="40">
        <v>981</v>
      </c>
      <c r="B814" s="40" t="s">
        <v>1874</v>
      </c>
      <c r="C814" s="40" t="s">
        <v>1275</v>
      </c>
    </row>
    <row r="815" spans="1:3" x14ac:dyDescent="0.25">
      <c r="A815" s="40">
        <v>982</v>
      </c>
      <c r="B815" s="40" t="s">
        <v>1875</v>
      </c>
      <c r="C815" s="40" t="s">
        <v>1275</v>
      </c>
    </row>
    <row r="816" spans="1:3" x14ac:dyDescent="0.25">
      <c r="A816" s="40">
        <v>983</v>
      </c>
      <c r="B816" s="40" t="s">
        <v>1876</v>
      </c>
      <c r="C816" s="40" t="s">
        <v>1275</v>
      </c>
    </row>
    <row r="817" spans="1:3" x14ac:dyDescent="0.25">
      <c r="A817" s="40">
        <v>984</v>
      </c>
      <c r="B817" s="40" t="s">
        <v>1877</v>
      </c>
      <c r="C817" s="40" t="s">
        <v>1277</v>
      </c>
    </row>
    <row r="818" spans="1:3" x14ac:dyDescent="0.25">
      <c r="A818" s="40">
        <v>985</v>
      </c>
      <c r="B818" s="40" t="s">
        <v>1878</v>
      </c>
      <c r="C818" s="40" t="s">
        <v>1278</v>
      </c>
    </row>
    <row r="819" spans="1:3" x14ac:dyDescent="0.25">
      <c r="A819" s="40">
        <v>986</v>
      </c>
      <c r="B819" s="40" t="s">
        <v>1879</v>
      </c>
      <c r="C819" s="40" t="s">
        <v>1278</v>
      </c>
    </row>
    <row r="820" spans="1:3" x14ac:dyDescent="0.25">
      <c r="A820" s="40">
        <v>987</v>
      </c>
      <c r="B820" s="40" t="s">
        <v>1880</v>
      </c>
      <c r="C820" s="40" t="s">
        <v>1278</v>
      </c>
    </row>
    <row r="821" spans="1:3" x14ac:dyDescent="0.25">
      <c r="A821" s="40">
        <v>988</v>
      </c>
      <c r="B821" s="40" t="s">
        <v>1881</v>
      </c>
      <c r="C821" s="40" t="s">
        <v>1275</v>
      </c>
    </row>
    <row r="822" spans="1:3" x14ac:dyDescent="0.25">
      <c r="A822" s="40">
        <v>989</v>
      </c>
      <c r="B822" s="40" t="s">
        <v>1882</v>
      </c>
      <c r="C822" s="40" t="s">
        <v>1275</v>
      </c>
    </row>
    <row r="823" spans="1:3" x14ac:dyDescent="0.25">
      <c r="A823" s="40">
        <v>990</v>
      </c>
      <c r="B823" s="40" t="s">
        <v>2410</v>
      </c>
      <c r="C823" s="40" t="s">
        <v>1278</v>
      </c>
    </row>
    <row r="824" spans="1:3" s="66" customFormat="1" x14ac:dyDescent="0.25">
      <c r="A824" s="40">
        <v>991</v>
      </c>
      <c r="B824" s="40" t="s">
        <v>1883</v>
      </c>
      <c r="C824" s="40" t="s">
        <v>1278</v>
      </c>
    </row>
    <row r="825" spans="1:3" s="66" customFormat="1" x14ac:dyDescent="0.25">
      <c r="A825" s="40">
        <v>993</v>
      </c>
      <c r="B825" s="40" t="s">
        <v>1884</v>
      </c>
      <c r="C825" s="40" t="s">
        <v>1275</v>
      </c>
    </row>
    <row r="826" spans="1:3" s="66" customFormat="1" x14ac:dyDescent="0.25">
      <c r="A826" s="40">
        <v>994</v>
      </c>
      <c r="B826" s="40" t="s">
        <v>2262</v>
      </c>
      <c r="C826" s="40" t="s">
        <v>1275</v>
      </c>
    </row>
    <row r="827" spans="1:3" s="83" customFormat="1" x14ac:dyDescent="0.25">
      <c r="A827" s="40">
        <v>995</v>
      </c>
      <c r="B827" s="40" t="s">
        <v>1885</v>
      </c>
      <c r="C827" s="40" t="s">
        <v>1277</v>
      </c>
    </row>
    <row r="828" spans="1:3" s="83" customFormat="1" x14ac:dyDescent="0.25">
      <c r="A828" s="40">
        <v>996</v>
      </c>
      <c r="B828" s="40" t="s">
        <v>1886</v>
      </c>
      <c r="C828" s="40" t="s">
        <v>1275</v>
      </c>
    </row>
  </sheetData>
  <autoFilter ref="A1:C823">
    <sortState ref="A2:C822">
      <sortCondition ref="A1:A817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20" workbookViewId="0">
      <selection activeCell="B47" sqref="B47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57" t="s">
        <v>2436</v>
      </c>
      <c r="B1" s="158"/>
      <c r="C1" s="158"/>
      <c r="D1" s="158"/>
    </row>
    <row r="2" spans="1:5" x14ac:dyDescent="0.25">
      <c r="A2" s="53" t="s">
        <v>2437</v>
      </c>
      <c r="B2" s="53" t="s">
        <v>18</v>
      </c>
      <c r="C2" s="53" t="s">
        <v>2438</v>
      </c>
      <c r="D2" s="53" t="s">
        <v>2439</v>
      </c>
    </row>
    <row r="3" spans="1:5" ht="15.75" x14ac:dyDescent="0.25">
      <c r="A3" s="54"/>
      <c r="B3" s="54"/>
      <c r="C3" s="67"/>
      <c r="D3" s="67"/>
      <c r="E3" s="69"/>
    </row>
    <row r="4" spans="1:5" ht="15.75" x14ac:dyDescent="0.25">
      <c r="A4" s="54"/>
      <c r="B4" s="54"/>
      <c r="C4" s="67"/>
      <c r="D4" s="67"/>
      <c r="E4" s="69"/>
    </row>
    <row r="5" spans="1:5" ht="15.75" x14ac:dyDescent="0.25">
      <c r="A5" s="54"/>
      <c r="B5" s="54"/>
      <c r="C5" s="67"/>
      <c r="D5" s="67"/>
    </row>
    <row r="6" spans="1:5" ht="15.75" x14ac:dyDescent="0.25">
      <c r="A6" s="54"/>
      <c r="B6" s="54"/>
      <c r="C6" s="67"/>
      <c r="D6" s="67"/>
    </row>
    <row r="7" spans="1:5" ht="15.75" x14ac:dyDescent="0.25">
      <c r="A7" s="54"/>
      <c r="B7" s="54"/>
      <c r="C7" s="67"/>
      <c r="D7" s="67"/>
    </row>
    <row r="8" spans="1:5" ht="15.75" x14ac:dyDescent="0.25">
      <c r="A8" s="54"/>
      <c r="B8" s="54"/>
      <c r="C8" s="67"/>
      <c r="D8" s="67"/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2441</v>
      </c>
      <c r="D19" s="54">
        <f>COUNTA(A3:A18)</f>
        <v>0</v>
      </c>
    </row>
    <row r="20" spans="1:4" ht="16.5" thickBot="1" x14ac:dyDescent="0.3">
      <c r="A20" s="51"/>
      <c r="B20" s="51"/>
      <c r="C20" s="56" t="s">
        <v>2442</v>
      </c>
      <c r="D20" s="54">
        <f>COUNTIFS($D$3:$D$19,"Disponible")</f>
        <v>0</v>
      </c>
    </row>
    <row r="21" spans="1:4" ht="16.5" thickBot="1" x14ac:dyDescent="0.3">
      <c r="A21" s="51"/>
      <c r="B21" s="51" t="s">
        <v>2422</v>
      </c>
      <c r="C21" s="57" t="s">
        <v>2443</v>
      </c>
      <c r="D21" s="54">
        <f>COUNTIFS($D$3:$D$19,"No Disponible")</f>
        <v>0</v>
      </c>
    </row>
    <row r="22" spans="1:4" ht="15.75" thickBot="1" x14ac:dyDescent="0.3">
      <c r="A22" s="51"/>
      <c r="B22" s="51"/>
      <c r="C22" s="57" t="s">
        <v>2444</v>
      </c>
      <c r="D22" s="58" t="e">
        <f>D20/D19</f>
        <v>#DIV/0!</v>
      </c>
    </row>
    <row r="23" spans="1:4" ht="15.75" thickBot="1" x14ac:dyDescent="0.3">
      <c r="A23" s="51"/>
      <c r="B23" s="51" t="s">
        <v>2422</v>
      </c>
      <c r="C23" s="59" t="s">
        <v>2445</v>
      </c>
      <c r="D23" s="60" t="e">
        <f>D21/D19</f>
        <v>#DIV/0!</v>
      </c>
    </row>
    <row r="24" spans="1:4" x14ac:dyDescent="0.25">
      <c r="A24" s="51"/>
      <c r="B24" s="51"/>
      <c r="C24" s="51"/>
      <c r="D24" s="51"/>
    </row>
    <row r="25" spans="1:4" ht="29.25" x14ac:dyDescent="0.25">
      <c r="A25" s="157" t="s">
        <v>2446</v>
      </c>
      <c r="B25" s="158"/>
      <c r="C25" s="158"/>
      <c r="D25" s="158"/>
    </row>
    <row r="26" spans="1:4" x14ac:dyDescent="0.25">
      <c r="A26" s="53" t="s">
        <v>2437</v>
      </c>
      <c r="B26" s="53" t="s">
        <v>18</v>
      </c>
      <c r="C26" s="53" t="s">
        <v>2447</v>
      </c>
      <c r="D26" s="53" t="s">
        <v>2448</v>
      </c>
    </row>
    <row r="27" spans="1:4" ht="15.75" x14ac:dyDescent="0.25">
      <c r="A27" s="54">
        <v>335756590</v>
      </c>
      <c r="B27" s="54">
        <v>720</v>
      </c>
      <c r="C27" s="67" t="s">
        <v>2481</v>
      </c>
      <c r="D27" s="67" t="s">
        <v>2482</v>
      </c>
    </row>
    <row r="28" spans="1:4" ht="15.75" x14ac:dyDescent="0.25">
      <c r="A28" s="54">
        <v>335756603</v>
      </c>
      <c r="B28" s="54">
        <v>822</v>
      </c>
      <c r="C28" s="67" t="s">
        <v>2481</v>
      </c>
      <c r="D28" s="67" t="s">
        <v>2482</v>
      </c>
    </row>
    <row r="29" spans="1:4" ht="15.75" x14ac:dyDescent="0.25">
      <c r="A29" s="54">
        <v>335756614</v>
      </c>
      <c r="B29" s="54">
        <v>137</v>
      </c>
      <c r="C29" s="67" t="s">
        <v>2481</v>
      </c>
      <c r="D29" s="67" t="s">
        <v>2482</v>
      </c>
    </row>
    <row r="30" spans="1:4" ht="15.75" x14ac:dyDescent="0.25">
      <c r="A30" s="54">
        <v>335756621</v>
      </c>
      <c r="B30" s="54">
        <v>175</v>
      </c>
      <c r="C30" s="67" t="s">
        <v>2481</v>
      </c>
      <c r="D30" s="67" t="s">
        <v>2482</v>
      </c>
    </row>
    <row r="31" spans="1:4" ht="15.75" x14ac:dyDescent="0.25">
      <c r="A31" s="54">
        <v>335756627</v>
      </c>
      <c r="B31" s="54">
        <v>378</v>
      </c>
      <c r="C31" s="67" t="s">
        <v>2481</v>
      </c>
      <c r="D31" s="67" t="s">
        <v>2482</v>
      </c>
    </row>
    <row r="32" spans="1:4" s="68" customFormat="1" ht="15.75" x14ac:dyDescent="0.25">
      <c r="A32" s="54">
        <v>335757579</v>
      </c>
      <c r="B32" s="54">
        <v>801</v>
      </c>
      <c r="C32" s="67" t="s">
        <v>2481</v>
      </c>
      <c r="D32" s="67" t="s">
        <v>2482</v>
      </c>
    </row>
    <row r="33" spans="1:4" s="68" customFormat="1" ht="15.75" x14ac:dyDescent="0.25">
      <c r="A33" s="54">
        <v>335757580</v>
      </c>
      <c r="B33" s="54">
        <v>642</v>
      </c>
      <c r="C33" s="67" t="s">
        <v>2481</v>
      </c>
      <c r="D33" s="67" t="s">
        <v>2482</v>
      </c>
    </row>
    <row r="34" spans="1:4" s="68" customFormat="1" ht="15.75" x14ac:dyDescent="0.25">
      <c r="A34" s="54">
        <v>335757581</v>
      </c>
      <c r="B34" s="54">
        <v>438</v>
      </c>
      <c r="C34" s="67" t="s">
        <v>2481</v>
      </c>
      <c r="D34" s="67" t="s">
        <v>2482</v>
      </c>
    </row>
    <row r="35" spans="1:4" s="68" customFormat="1" ht="15.75" x14ac:dyDescent="0.25">
      <c r="A35" s="54">
        <v>335757582</v>
      </c>
      <c r="B35" s="54">
        <v>461</v>
      </c>
      <c r="C35" s="67" t="s">
        <v>2481</v>
      </c>
      <c r="D35" s="67" t="s">
        <v>2482</v>
      </c>
    </row>
    <row r="36" spans="1:4" s="68" customFormat="1" ht="15.75" x14ac:dyDescent="0.25">
      <c r="A36" s="54">
        <v>335757584</v>
      </c>
      <c r="B36" s="54">
        <v>568</v>
      </c>
      <c r="C36" s="67" t="s">
        <v>2481</v>
      </c>
      <c r="D36" s="67" t="s">
        <v>2482</v>
      </c>
    </row>
    <row r="37" spans="1:4" s="68" customFormat="1" ht="15.75" x14ac:dyDescent="0.25">
      <c r="A37" s="54">
        <v>335757585</v>
      </c>
      <c r="B37" s="54">
        <v>552</v>
      </c>
      <c r="C37" s="67" t="s">
        <v>2481</v>
      </c>
      <c r="D37" s="67" t="s">
        <v>2482</v>
      </c>
    </row>
    <row r="38" spans="1:4" s="68" customFormat="1" ht="15.75" x14ac:dyDescent="0.25">
      <c r="A38" s="54">
        <v>335757586</v>
      </c>
      <c r="B38" s="54">
        <v>495</v>
      </c>
      <c r="C38" s="67" t="s">
        <v>2481</v>
      </c>
      <c r="D38" s="67" t="s">
        <v>2482</v>
      </c>
    </row>
    <row r="39" spans="1:4" s="70" customFormat="1" ht="15.75" x14ac:dyDescent="0.25">
      <c r="A39" s="54">
        <v>335757587</v>
      </c>
      <c r="B39" s="54">
        <v>396</v>
      </c>
      <c r="C39" s="67" t="s">
        <v>2481</v>
      </c>
      <c r="D39" s="67" t="s">
        <v>2482</v>
      </c>
    </row>
    <row r="40" spans="1:4" s="70" customFormat="1" ht="15.75" x14ac:dyDescent="0.25">
      <c r="A40" s="54">
        <v>335757588</v>
      </c>
      <c r="B40" s="54">
        <v>703</v>
      </c>
      <c r="C40" s="67" t="s">
        <v>2481</v>
      </c>
      <c r="D40" s="67" t="s">
        <v>2482</v>
      </c>
    </row>
    <row r="41" spans="1:4" s="70" customFormat="1" ht="15.75" x14ac:dyDescent="0.25">
      <c r="A41" s="54">
        <v>335757589</v>
      </c>
      <c r="B41" s="54">
        <v>136</v>
      </c>
      <c r="C41" s="67" t="s">
        <v>2481</v>
      </c>
      <c r="D41" s="67" t="s">
        <v>2482</v>
      </c>
    </row>
    <row r="42" spans="1:4" s="70" customFormat="1" ht="15.75" x14ac:dyDescent="0.25">
      <c r="A42" s="54">
        <v>335757538</v>
      </c>
      <c r="B42" s="54">
        <v>954</v>
      </c>
      <c r="C42" s="67" t="s">
        <v>2481</v>
      </c>
      <c r="D42" s="67" t="s">
        <v>2482</v>
      </c>
    </row>
    <row r="43" spans="1:4" s="70" customFormat="1" ht="15.75" x14ac:dyDescent="0.25">
      <c r="A43" s="54">
        <v>335757569</v>
      </c>
      <c r="B43" s="54">
        <v>276</v>
      </c>
      <c r="C43" s="67" t="s">
        <v>2481</v>
      </c>
      <c r="D43" s="67" t="s">
        <v>2482</v>
      </c>
    </row>
    <row r="44" spans="1:4" s="70" customFormat="1" ht="15.75" x14ac:dyDescent="0.25">
      <c r="A44" s="54">
        <v>335757542</v>
      </c>
      <c r="B44" s="54">
        <v>98</v>
      </c>
      <c r="C44" s="67" t="s">
        <v>2481</v>
      </c>
      <c r="D44" s="67" t="s">
        <v>2482</v>
      </c>
    </row>
    <row r="45" spans="1:4" s="70" customFormat="1" ht="15.75" x14ac:dyDescent="0.25">
      <c r="A45" s="54">
        <v>335757555</v>
      </c>
      <c r="B45" s="54">
        <v>85</v>
      </c>
      <c r="C45" s="67" t="s">
        <v>2481</v>
      </c>
      <c r="D45" s="67" t="s">
        <v>2482</v>
      </c>
    </row>
    <row r="46" spans="1:4" s="68" customFormat="1" ht="15.75" x14ac:dyDescent="0.25">
      <c r="A46" s="54"/>
      <c r="B46" s="54"/>
      <c r="C46" s="54"/>
      <c r="D46" s="54"/>
    </row>
    <row r="47" spans="1:4" s="68" customFormat="1" ht="15.75" x14ac:dyDescent="0.25">
      <c r="A47" s="54"/>
      <c r="B47" s="54"/>
      <c r="C47" s="54"/>
      <c r="D47" s="54"/>
    </row>
    <row r="48" spans="1:4" ht="16.5" thickBot="1" x14ac:dyDescent="0.3">
      <c r="A48" s="61"/>
      <c r="B48" s="61"/>
      <c r="C48" s="62" t="s">
        <v>2449</v>
      </c>
      <c r="D48" s="54">
        <f>COUNTA(A27:A46)</f>
        <v>19</v>
      </c>
    </row>
    <row r="49" spans="1:4" ht="16.5" thickBot="1" x14ac:dyDescent="0.3">
      <c r="A49" s="63"/>
      <c r="B49" s="63"/>
      <c r="C49" s="64" t="s">
        <v>2450</v>
      </c>
      <c r="D49" s="54">
        <f>COUNTIFS($D$27:$D$47,"Disponible")</f>
        <v>19</v>
      </c>
    </row>
    <row r="50" spans="1:4" ht="16.5" thickBot="1" x14ac:dyDescent="0.3">
      <c r="A50" s="51"/>
      <c r="B50" s="51"/>
      <c r="C50" s="64" t="s">
        <v>2443</v>
      </c>
      <c r="D50" s="54">
        <f>COUNTIFS($D$27:$D$31,"No Disponible")</f>
        <v>0</v>
      </c>
    </row>
    <row r="51" spans="1:4" ht="15.75" thickBot="1" x14ac:dyDescent="0.3">
      <c r="A51" s="51"/>
      <c r="B51" s="51"/>
      <c r="C51" s="64" t="s">
        <v>2451</v>
      </c>
      <c r="D51" s="58">
        <f>D49/D48</f>
        <v>1</v>
      </c>
    </row>
    <row r="52" spans="1:4" ht="15.75" thickBot="1" x14ac:dyDescent="0.3">
      <c r="A52" s="51"/>
      <c r="B52" s="51"/>
      <c r="C52" s="64" t="s">
        <v>2452</v>
      </c>
      <c r="D52" s="60">
        <f>D50/D48</f>
        <v>0</v>
      </c>
    </row>
  </sheetData>
  <mergeCells count="2">
    <mergeCell ref="A1:D1"/>
    <mergeCell ref="A25:D25"/>
  </mergeCells>
  <conditionalFormatting sqref="A7:A11">
    <cfRule type="duplicateValues" dxfId="96" priority="119152"/>
  </conditionalFormatting>
  <conditionalFormatting sqref="A7:A11">
    <cfRule type="duplicateValues" dxfId="95" priority="119156"/>
    <cfRule type="duplicateValues" dxfId="94" priority="119157"/>
  </conditionalFormatting>
  <conditionalFormatting sqref="A7:A11">
    <cfRule type="duplicateValues" dxfId="93" priority="119160"/>
    <cfRule type="duplicateValues" dxfId="92" priority="119161"/>
  </conditionalFormatting>
  <conditionalFormatting sqref="B37:B39">
    <cfRule type="duplicateValues" dxfId="91" priority="219"/>
    <cfRule type="duplicateValues" dxfId="90" priority="220"/>
  </conditionalFormatting>
  <conditionalFormatting sqref="B37:B39">
    <cfRule type="duplicateValues" dxfId="89" priority="218"/>
  </conditionalFormatting>
  <conditionalFormatting sqref="B37:B39">
    <cfRule type="duplicateValues" dxfId="88" priority="217"/>
  </conditionalFormatting>
  <conditionalFormatting sqref="B37:B39">
    <cfRule type="duplicateValues" dxfId="87" priority="215"/>
    <cfRule type="duplicateValues" dxfId="86" priority="216"/>
  </conditionalFormatting>
  <conditionalFormatting sqref="B3">
    <cfRule type="duplicateValues" dxfId="85" priority="193"/>
    <cfRule type="duplicateValues" dxfId="84" priority="194"/>
  </conditionalFormatting>
  <conditionalFormatting sqref="B3">
    <cfRule type="duplicateValues" dxfId="83" priority="192"/>
  </conditionalFormatting>
  <conditionalFormatting sqref="B3">
    <cfRule type="duplicateValues" dxfId="82" priority="191"/>
  </conditionalFormatting>
  <conditionalFormatting sqref="B3">
    <cfRule type="duplicateValues" dxfId="81" priority="189"/>
    <cfRule type="duplicateValues" dxfId="80" priority="190"/>
  </conditionalFormatting>
  <conditionalFormatting sqref="A4:A6">
    <cfRule type="duplicateValues" dxfId="79" priority="188"/>
  </conditionalFormatting>
  <conditionalFormatting sqref="A4:A6">
    <cfRule type="duplicateValues" dxfId="78" priority="186"/>
    <cfRule type="duplicateValues" dxfId="77" priority="187"/>
  </conditionalFormatting>
  <conditionalFormatting sqref="A4:A6">
    <cfRule type="duplicateValues" dxfId="76" priority="184"/>
    <cfRule type="duplicateValues" dxfId="75" priority="185"/>
  </conditionalFormatting>
  <conditionalFormatting sqref="A3:A6">
    <cfRule type="duplicateValues" dxfId="74" priority="165"/>
  </conditionalFormatting>
  <conditionalFormatting sqref="A3:A6">
    <cfRule type="duplicateValues" dxfId="73" priority="163"/>
    <cfRule type="duplicateValues" dxfId="72" priority="164"/>
  </conditionalFormatting>
  <conditionalFormatting sqref="A3:A6">
    <cfRule type="duplicateValues" dxfId="71" priority="161"/>
    <cfRule type="duplicateValues" dxfId="70" priority="162"/>
  </conditionalFormatting>
  <conditionalFormatting sqref="B4:B6">
    <cfRule type="duplicateValues" dxfId="69" priority="158"/>
    <cfRule type="duplicateValues" dxfId="68" priority="159"/>
  </conditionalFormatting>
  <conditionalFormatting sqref="B4:B6">
    <cfRule type="duplicateValues" dxfId="67" priority="157"/>
  </conditionalFormatting>
  <conditionalFormatting sqref="B4:B6">
    <cfRule type="duplicateValues" dxfId="66" priority="156"/>
  </conditionalFormatting>
  <conditionalFormatting sqref="B4:B6">
    <cfRule type="duplicateValues" dxfId="65" priority="154"/>
    <cfRule type="duplicateValues" dxfId="64" priority="155"/>
  </conditionalFormatting>
  <hyperlinks>
    <hyperlink ref="A42" r:id="rId1" display="javascript:do_default(3)"/>
    <hyperlink ref="A44" r:id="rId2" display="javascript:do_default(2)"/>
    <hyperlink ref="A45" r:id="rId3" display="javascript:do_default(1)"/>
    <hyperlink ref="A43" r:id="rId4" display="javascript:do_default(0)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="70" zoomScaleNormal="70" workbookViewId="0">
      <selection activeCell="A14" sqref="A14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59" t="s">
        <v>58</v>
      </c>
      <c r="B1" s="160"/>
      <c r="C1" s="160"/>
      <c r="D1" s="160"/>
      <c r="E1" s="160"/>
      <c r="F1" s="160"/>
      <c r="G1" s="160"/>
      <c r="H1" s="160"/>
      <c r="I1" s="160"/>
      <c r="J1" s="160"/>
      <c r="K1" s="160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4" ca="1" si="0">CONCATENATE(TODAY()-C3," días")</f>
        <v>167 días</v>
      </c>
      <c r="B3" s="42">
        <v>335649824</v>
      </c>
      <c r="C3" s="50">
        <v>44093</v>
      </c>
      <c r="D3" s="42" t="s">
        <v>2190</v>
      </c>
      <c r="E3" s="42">
        <v>196</v>
      </c>
      <c r="F3" s="42" t="str">
        <f>VLOOKUP(E3,'LISTADO ATM'!$A$2:$B$820,2,0)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8" x14ac:dyDescent="0.25">
      <c r="A4" s="42" t="str">
        <f t="shared" ca="1" si="0"/>
        <v>148 días</v>
      </c>
      <c r="B4" s="42">
        <v>335668632</v>
      </c>
      <c r="C4" s="50">
        <v>44112</v>
      </c>
      <c r="D4" s="42" t="s">
        <v>2189</v>
      </c>
      <c r="E4" s="42">
        <v>875</v>
      </c>
      <c r="F4" s="42" t="str">
        <f>VLOOKUP(E4,'LISTADO ATM'!$A$2:$B$820,2,0)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2434</v>
      </c>
    </row>
    <row r="5" spans="1:11" ht="18" x14ac:dyDescent="0.25">
      <c r="A5" s="73" t="str">
        <f ca="1">CONCATENATE(TODAY()-C5," días")</f>
        <v>147 días</v>
      </c>
      <c r="B5" s="42" t="s">
        <v>2435</v>
      </c>
      <c r="C5" s="50">
        <v>44113</v>
      </c>
      <c r="D5" s="42" t="s">
        <v>2189</v>
      </c>
      <c r="E5" s="42">
        <v>979</v>
      </c>
      <c r="F5" s="42" t="str">
        <f>VLOOKUP(E5,'LISTADO ATM'!$A$2:$B$820,2,0)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8" x14ac:dyDescent="0.25">
      <c r="A6" s="73" t="str">
        <f t="shared" ca="1" si="0"/>
        <v>147 días</v>
      </c>
      <c r="B6" s="42" t="s">
        <v>2453</v>
      </c>
      <c r="C6" s="50">
        <v>44113</v>
      </c>
      <c r="D6" s="42" t="s">
        <v>2189</v>
      </c>
      <c r="E6" s="42">
        <v>486</v>
      </c>
      <c r="F6" s="42" t="str">
        <f>VLOOKUP(E6,'LISTADO ATM'!$A$2:$B$820,2,0)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2434</v>
      </c>
    </row>
    <row r="7" spans="1:11" ht="18" x14ac:dyDescent="0.25">
      <c r="A7" s="73" t="str">
        <f t="shared" ca="1" si="0"/>
        <v>146 días</v>
      </c>
      <c r="B7" s="42" t="s">
        <v>2455</v>
      </c>
      <c r="C7" s="50">
        <v>44114</v>
      </c>
      <c r="D7" s="42" t="s">
        <v>2189</v>
      </c>
      <c r="E7" s="42">
        <v>868</v>
      </c>
      <c r="F7" s="42" t="str">
        <f>VLOOKUP(E7,'LISTADO ATM'!$A$2:$B$820,2,0)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2440</v>
      </c>
    </row>
    <row r="8" spans="1:11" ht="18" x14ac:dyDescent="0.25">
      <c r="A8" s="73" t="str">
        <f ca="1">CONCATENATE(TODAY()-C8," días")</f>
        <v>145 días</v>
      </c>
      <c r="B8" s="42">
        <v>335671618</v>
      </c>
      <c r="C8" s="50">
        <v>44115</v>
      </c>
      <c r="D8" s="42" t="s">
        <v>2189</v>
      </c>
      <c r="E8" s="42">
        <v>548</v>
      </c>
      <c r="F8" s="42" t="str">
        <f>VLOOKUP(E8,'LISTADO ATM'!$A$2:$B$820,2,0)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8" x14ac:dyDescent="0.25">
      <c r="A9" s="73" t="str">
        <f t="shared" ca="1" si="0"/>
        <v>106.5 días</v>
      </c>
      <c r="B9" s="42" t="s">
        <v>2461</v>
      </c>
      <c r="C9" s="50">
        <v>44153.5</v>
      </c>
      <c r="D9" s="42" t="s">
        <v>2189</v>
      </c>
      <c r="E9" s="71">
        <v>803</v>
      </c>
      <c r="F9" s="42" t="str">
        <f>VLOOKUP(E9,'LISTADO ATM'!$A$2:$B$820,2,0)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2434</v>
      </c>
    </row>
    <row r="10" spans="1:11" ht="18" x14ac:dyDescent="0.25">
      <c r="A10" s="73" t="str">
        <f t="shared" ca="1" si="0"/>
        <v>105 días</v>
      </c>
      <c r="B10" s="42" t="s">
        <v>2464</v>
      </c>
      <c r="C10" s="50">
        <v>44155</v>
      </c>
      <c r="D10" s="42" t="s">
        <v>2189</v>
      </c>
      <c r="E10" s="71">
        <v>916</v>
      </c>
      <c r="F10" s="42" t="str">
        <f>VLOOKUP(E10,'LISTADO ATM'!$A$2:$B$820,2,0)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8" x14ac:dyDescent="0.25">
      <c r="A11" s="73" t="str">
        <f t="shared" ca="1" si="0"/>
        <v>105 días</v>
      </c>
      <c r="B11" s="42" t="s">
        <v>2463</v>
      </c>
      <c r="C11" s="50">
        <v>44155</v>
      </c>
      <c r="D11" s="42" t="s">
        <v>2189</v>
      </c>
      <c r="E11" s="71">
        <v>893</v>
      </c>
      <c r="F11" s="42" t="str">
        <f>VLOOKUP(E11,'LISTADO ATM'!$A$2:$B$820,2,0)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8" x14ac:dyDescent="0.25">
      <c r="A12" s="73" t="str">
        <f t="shared" ca="1" si="0"/>
        <v>111 días</v>
      </c>
      <c r="B12" s="77" t="s">
        <v>2458</v>
      </c>
      <c r="C12" s="72">
        <v>44149</v>
      </c>
      <c r="D12" s="42" t="s">
        <v>2189</v>
      </c>
      <c r="E12" s="82">
        <v>850</v>
      </c>
      <c r="F12" s="42" t="str">
        <f>VLOOKUP(E12,'LISTADO ATM'!$A$2:$B$820,2,0)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8" x14ac:dyDescent="0.25">
      <c r="A13" s="73" t="str">
        <f t="shared" ca="1" si="0"/>
        <v>64.15079861111 días</v>
      </c>
      <c r="B13" s="42">
        <v>335753026</v>
      </c>
      <c r="C13" s="50">
        <v>44195.84920138889</v>
      </c>
      <c r="D13" s="42" t="s">
        <v>2189</v>
      </c>
      <c r="E13" s="82">
        <v>7</v>
      </c>
      <c r="F13" s="42" t="str">
        <f>VLOOKUP(E13,'LISTADO ATM'!$A$2:$B$820,2,0)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86" t="s">
        <v>2483</v>
      </c>
    </row>
    <row r="14" spans="1:11" ht="18" x14ac:dyDescent="0.25">
      <c r="A14" s="73" t="str">
        <f t="shared" ca="1" si="0"/>
        <v>3.67460648147971 días</v>
      </c>
      <c r="B14" s="113">
        <v>335806150</v>
      </c>
      <c r="C14" s="97">
        <v>44256.32539351852</v>
      </c>
      <c r="D14" s="42" t="s">
        <v>2189</v>
      </c>
      <c r="E14" s="82">
        <v>70</v>
      </c>
      <c r="F14" s="42" t="str">
        <f>VLOOKUP(E14,'LISTADO ATM'!$A$2:$B$820,2,0)</f>
        <v xml:space="preserve">ATM Autoservicio Plaza Lama Zona Oriental </v>
      </c>
      <c r="G14" s="42" t="s">
        <v>2039</v>
      </c>
      <c r="H14" s="42" t="str">
        <f>VLOOKUP(E14,VIP!$A$2:$O4535,7,FALSE)</f>
        <v>Si</v>
      </c>
      <c r="I14" s="42" t="str">
        <f>VLOOKUP(E14,VIP!$A$2:$O4412,8,FALSE)</f>
        <v>Si</v>
      </c>
      <c r="J14" s="42" t="str">
        <f>VLOOKUP(E14,VIP!$A$2:$O4341,8,FALSE)</f>
        <v>Si</v>
      </c>
      <c r="K14" s="52" t="s">
        <v>2228</v>
      </c>
    </row>
  </sheetData>
  <autoFilter ref="A2:K3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63" priority="69"/>
  </conditionalFormatting>
  <conditionalFormatting sqref="E9:E1048576 E1:E2">
    <cfRule type="duplicateValues" dxfId="62" priority="99250"/>
  </conditionalFormatting>
  <conditionalFormatting sqref="E4">
    <cfRule type="duplicateValues" dxfId="61" priority="62"/>
  </conditionalFormatting>
  <conditionalFormatting sqref="E5:E8">
    <cfRule type="duplicateValues" dxfId="60" priority="60"/>
  </conditionalFormatting>
  <conditionalFormatting sqref="B12">
    <cfRule type="duplicateValues" dxfId="59" priority="34"/>
    <cfRule type="duplicateValues" dxfId="58" priority="35"/>
    <cfRule type="duplicateValues" dxfId="57" priority="36"/>
  </conditionalFormatting>
  <conditionalFormatting sqref="B12">
    <cfRule type="duplicateValues" dxfId="56" priority="33"/>
  </conditionalFormatting>
  <conditionalFormatting sqref="B12">
    <cfRule type="duplicateValues" dxfId="55" priority="31"/>
    <cfRule type="duplicateValues" dxfId="54" priority="32"/>
  </conditionalFormatting>
  <conditionalFormatting sqref="B12">
    <cfRule type="duplicateValues" dxfId="53" priority="28"/>
    <cfRule type="duplicateValues" dxfId="52" priority="29"/>
    <cfRule type="duplicateValues" dxfId="51" priority="30"/>
  </conditionalFormatting>
  <conditionalFormatting sqref="B12">
    <cfRule type="duplicateValues" dxfId="50" priority="27"/>
  </conditionalFormatting>
  <conditionalFormatting sqref="B12">
    <cfRule type="duplicateValues" dxfId="49" priority="25"/>
    <cfRule type="duplicateValues" dxfId="48" priority="26"/>
  </conditionalFormatting>
  <conditionalFormatting sqref="B12">
    <cfRule type="duplicateValues" dxfId="47" priority="24"/>
  </conditionalFormatting>
  <conditionalFormatting sqref="B12">
    <cfRule type="duplicateValues" dxfId="46" priority="21"/>
    <cfRule type="duplicateValues" dxfId="45" priority="22"/>
    <cfRule type="duplicateValues" dxfId="44" priority="23"/>
  </conditionalFormatting>
  <conditionalFormatting sqref="B12">
    <cfRule type="duplicateValues" dxfId="43" priority="20"/>
  </conditionalFormatting>
  <conditionalFormatting sqref="B12">
    <cfRule type="duplicateValues" dxfId="42" priority="19"/>
  </conditionalFormatting>
  <conditionalFormatting sqref="B14">
    <cfRule type="duplicateValues" dxfId="41" priority="18"/>
  </conditionalFormatting>
  <conditionalFormatting sqref="B14">
    <cfRule type="duplicateValues" dxfId="40" priority="15"/>
    <cfRule type="duplicateValues" dxfId="39" priority="16"/>
    <cfRule type="duplicateValues" dxfId="38" priority="17"/>
  </conditionalFormatting>
  <conditionalFormatting sqref="B14">
    <cfRule type="duplicateValues" dxfId="37" priority="13"/>
    <cfRule type="duplicateValues" dxfId="36" priority="14"/>
  </conditionalFormatting>
  <conditionalFormatting sqref="B14">
    <cfRule type="duplicateValues" dxfId="35" priority="10"/>
    <cfRule type="duplicateValues" dxfId="34" priority="11"/>
    <cfRule type="duplicateValues" dxfId="33" priority="12"/>
  </conditionalFormatting>
  <conditionalFormatting sqref="B14">
    <cfRule type="duplicateValues" dxfId="32" priority="9"/>
  </conditionalFormatting>
  <conditionalFormatting sqref="B14">
    <cfRule type="duplicateValues" dxfId="31" priority="8"/>
  </conditionalFormatting>
  <conditionalFormatting sqref="B14">
    <cfRule type="duplicateValues" dxfId="30" priority="7"/>
  </conditionalFormatting>
  <conditionalFormatting sqref="B14">
    <cfRule type="duplicateValues" dxfId="29" priority="4"/>
    <cfRule type="duplicateValues" dxfId="28" priority="5"/>
    <cfRule type="duplicateValues" dxfId="27" priority="6"/>
  </conditionalFormatting>
  <conditionalFormatting sqref="B14">
    <cfRule type="duplicateValues" dxfId="26" priority="2"/>
    <cfRule type="duplicateValues" dxfId="25" priority="3"/>
  </conditionalFormatting>
  <conditionalFormatting sqref="C14">
    <cfRule type="duplicateValues" dxfId="24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2"/>
  <sheetViews>
    <sheetView topLeftCell="A783" zoomScaleNormal="100" workbookViewId="0">
      <selection activeCell="F794" sqref="F794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2433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ATM'!$A$2:$B$822,2,0)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2459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75" x14ac:dyDescent="0.25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75" x14ac:dyDescent="0.25">
      <c r="A338" s="31">
        <v>497</v>
      </c>
      <c r="B338" s="32" t="s">
        <v>2467</v>
      </c>
      <c r="C338" s="32" t="s">
        <v>2468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5" x14ac:dyDescent="0.25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5" x14ac:dyDescent="0.25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5" x14ac:dyDescent="0.25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75" x14ac:dyDescent="0.25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75" x14ac:dyDescent="0.25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75" x14ac:dyDescent="0.25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75" x14ac:dyDescent="0.25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75" x14ac:dyDescent="0.25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75" x14ac:dyDescent="0.25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75" x14ac:dyDescent="0.25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75" x14ac:dyDescent="0.25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5" x14ac:dyDescent="0.25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5" x14ac:dyDescent="0.25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5" x14ac:dyDescent="0.25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5" x14ac:dyDescent="0.25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75" x14ac:dyDescent="0.25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75" x14ac:dyDescent="0.25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75" x14ac:dyDescent="0.25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75" x14ac:dyDescent="0.25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5" x14ac:dyDescent="0.25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5" x14ac:dyDescent="0.25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5" x14ac:dyDescent="0.25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5" x14ac:dyDescent="0.25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75" x14ac:dyDescent="0.25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5" x14ac:dyDescent="0.25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5" x14ac:dyDescent="0.25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5" x14ac:dyDescent="0.25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75" x14ac:dyDescent="0.25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5" x14ac:dyDescent="0.25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5" x14ac:dyDescent="0.25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5" x14ac:dyDescent="0.25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75" x14ac:dyDescent="0.25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75" x14ac:dyDescent="0.25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5" x14ac:dyDescent="0.25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5" x14ac:dyDescent="0.25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5" x14ac:dyDescent="0.25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75" x14ac:dyDescent="0.25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75" x14ac:dyDescent="0.25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5" x14ac:dyDescent="0.25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5" x14ac:dyDescent="0.25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5" x14ac:dyDescent="0.25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5" x14ac:dyDescent="0.25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5" x14ac:dyDescent="0.25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5" x14ac:dyDescent="0.25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5" x14ac:dyDescent="0.25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5" x14ac:dyDescent="0.25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5" x14ac:dyDescent="0.25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5" x14ac:dyDescent="0.25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5" x14ac:dyDescent="0.25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5" x14ac:dyDescent="0.25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5" x14ac:dyDescent="0.25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5" x14ac:dyDescent="0.25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5" x14ac:dyDescent="0.25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5" x14ac:dyDescent="0.25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5" x14ac:dyDescent="0.25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5" x14ac:dyDescent="0.25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5" x14ac:dyDescent="0.25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5" x14ac:dyDescent="0.25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5" x14ac:dyDescent="0.25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5" x14ac:dyDescent="0.25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5" x14ac:dyDescent="0.25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5" x14ac:dyDescent="0.25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4" customFormat="1" ht="15.75" x14ac:dyDescent="0.25">
      <c r="A407" s="87">
        <v>576</v>
      </c>
      <c r="B407" s="88" t="s">
        <v>2485</v>
      </c>
      <c r="C407" s="88" t="s">
        <v>2486</v>
      </c>
      <c r="D407" s="32" t="s">
        <v>72</v>
      </c>
      <c r="E407" s="88" t="s">
        <v>90</v>
      </c>
      <c r="F407" s="88"/>
      <c r="G407" s="88"/>
      <c r="H407" s="88"/>
      <c r="I407" s="88"/>
      <c r="J407" s="88"/>
      <c r="K407" s="88"/>
      <c r="L407" s="88"/>
      <c r="M407" s="88"/>
      <c r="N407" s="88"/>
      <c r="O407" s="88"/>
    </row>
    <row r="408" spans="1:15" ht="31.5" x14ac:dyDescent="0.25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5" x14ac:dyDescent="0.25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75" x14ac:dyDescent="0.25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5" x14ac:dyDescent="0.25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5" x14ac:dyDescent="0.25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5" x14ac:dyDescent="0.25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75" x14ac:dyDescent="0.25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5" x14ac:dyDescent="0.25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5" x14ac:dyDescent="0.25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5" x14ac:dyDescent="0.25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5" x14ac:dyDescent="0.25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5" x14ac:dyDescent="0.25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5" x14ac:dyDescent="0.25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5" x14ac:dyDescent="0.25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75" x14ac:dyDescent="0.25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5" x14ac:dyDescent="0.25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75" x14ac:dyDescent="0.25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75" x14ac:dyDescent="0.25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75" x14ac:dyDescent="0.25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75" x14ac:dyDescent="0.25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75" x14ac:dyDescent="0.25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75" x14ac:dyDescent="0.25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5" x14ac:dyDescent="0.25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5" x14ac:dyDescent="0.25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5" x14ac:dyDescent="0.25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5" x14ac:dyDescent="0.25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75" x14ac:dyDescent="0.25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75" x14ac:dyDescent="0.25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25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5" x14ac:dyDescent="0.25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5" x14ac:dyDescent="0.25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75" x14ac:dyDescent="0.25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5" x14ac:dyDescent="0.25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75" x14ac:dyDescent="0.25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5" x14ac:dyDescent="0.25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5" x14ac:dyDescent="0.25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5" x14ac:dyDescent="0.25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5" x14ac:dyDescent="0.25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5" x14ac:dyDescent="0.25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5" x14ac:dyDescent="0.25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5" x14ac:dyDescent="0.25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5" x14ac:dyDescent="0.25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5" x14ac:dyDescent="0.25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5" x14ac:dyDescent="0.25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5" customFormat="1" ht="15.75" x14ac:dyDescent="0.25">
      <c r="A459" s="80">
        <v>632</v>
      </c>
      <c r="B459" s="81" t="s">
        <v>531</v>
      </c>
      <c r="C459" s="81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75" x14ac:dyDescent="0.25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5" x14ac:dyDescent="0.25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75" x14ac:dyDescent="0.25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75" x14ac:dyDescent="0.25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75" x14ac:dyDescent="0.25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5" x14ac:dyDescent="0.25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5" x14ac:dyDescent="0.25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5" x14ac:dyDescent="0.25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5" x14ac:dyDescent="0.25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5" x14ac:dyDescent="0.25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75" x14ac:dyDescent="0.25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75" x14ac:dyDescent="0.25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75" x14ac:dyDescent="0.25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75" x14ac:dyDescent="0.25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5" x14ac:dyDescent="0.25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5" x14ac:dyDescent="0.25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75" x14ac:dyDescent="0.25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75" x14ac:dyDescent="0.25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75" x14ac:dyDescent="0.25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75" x14ac:dyDescent="0.25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75" x14ac:dyDescent="0.25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75" x14ac:dyDescent="0.25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75" x14ac:dyDescent="0.25">
      <c r="A482" s="31">
        <v>659</v>
      </c>
      <c r="B482" s="32" t="s">
        <v>2457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75" x14ac:dyDescent="0.25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5" x14ac:dyDescent="0.25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75" x14ac:dyDescent="0.25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75" x14ac:dyDescent="0.25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75" x14ac:dyDescent="0.25">
      <c r="A487" s="31">
        <v>665</v>
      </c>
      <c r="B487" s="32" t="s">
        <v>2306</v>
      </c>
      <c r="C487" s="29" t="str">
        <f>VLOOKUP(A487,'LISTADO ATM'!$A$2:$B$822,2,0)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75" x14ac:dyDescent="0.25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75" x14ac:dyDescent="0.25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75" x14ac:dyDescent="0.25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5" x14ac:dyDescent="0.25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75" x14ac:dyDescent="0.25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5" x14ac:dyDescent="0.25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75" x14ac:dyDescent="0.25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5" x14ac:dyDescent="0.25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75" x14ac:dyDescent="0.25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75" x14ac:dyDescent="0.25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75" x14ac:dyDescent="0.25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5" x14ac:dyDescent="0.25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5" x14ac:dyDescent="0.25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75" x14ac:dyDescent="0.25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75" x14ac:dyDescent="0.25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75" x14ac:dyDescent="0.25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75" x14ac:dyDescent="0.25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75" x14ac:dyDescent="0.25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5" x14ac:dyDescent="0.25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75" x14ac:dyDescent="0.25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5" x14ac:dyDescent="0.25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5" x14ac:dyDescent="0.25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5" x14ac:dyDescent="0.25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75" x14ac:dyDescent="0.25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75" x14ac:dyDescent="0.25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75" x14ac:dyDescent="0.25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75" x14ac:dyDescent="0.25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5" x14ac:dyDescent="0.25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5" x14ac:dyDescent="0.25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5" x14ac:dyDescent="0.25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5" x14ac:dyDescent="0.25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5" x14ac:dyDescent="0.25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75" x14ac:dyDescent="0.25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5" x14ac:dyDescent="0.25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5" x14ac:dyDescent="0.25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75" x14ac:dyDescent="0.25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75" x14ac:dyDescent="0.25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5" x14ac:dyDescent="0.25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5" x14ac:dyDescent="0.25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5" x14ac:dyDescent="0.25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75" x14ac:dyDescent="0.25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5" x14ac:dyDescent="0.25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5" x14ac:dyDescent="0.25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75" x14ac:dyDescent="0.25">
      <c r="A538" s="31">
        <v>723</v>
      </c>
      <c r="B538" s="32" t="s">
        <v>2307</v>
      </c>
      <c r="C538" s="29" t="str">
        <f>VLOOKUP(A538,'LISTADO ATM'!$A$2:$B$822,2,0)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75" x14ac:dyDescent="0.25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75" x14ac:dyDescent="0.25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75" x14ac:dyDescent="0.25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75" x14ac:dyDescent="0.25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75" x14ac:dyDescent="0.25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75" x14ac:dyDescent="0.25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75" x14ac:dyDescent="0.25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75" x14ac:dyDescent="0.25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75" x14ac:dyDescent="0.25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5" x14ac:dyDescent="0.25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5" x14ac:dyDescent="0.25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75" x14ac:dyDescent="0.25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75" x14ac:dyDescent="0.25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5" x14ac:dyDescent="0.25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5" x14ac:dyDescent="0.25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75" x14ac:dyDescent="0.25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5" x14ac:dyDescent="0.25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75" x14ac:dyDescent="0.25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5" x14ac:dyDescent="0.25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5" x14ac:dyDescent="0.25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5" x14ac:dyDescent="0.25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75" x14ac:dyDescent="0.25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75" x14ac:dyDescent="0.25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5" x14ac:dyDescent="0.25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75" x14ac:dyDescent="0.25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75" x14ac:dyDescent="0.25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75" x14ac:dyDescent="0.25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75" x14ac:dyDescent="0.25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5" x14ac:dyDescent="0.25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75" x14ac:dyDescent="0.25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5" x14ac:dyDescent="0.25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75" x14ac:dyDescent="0.25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75" x14ac:dyDescent="0.25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75" x14ac:dyDescent="0.25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5" x14ac:dyDescent="0.25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75" x14ac:dyDescent="0.25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5" x14ac:dyDescent="0.25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75" x14ac:dyDescent="0.25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75" x14ac:dyDescent="0.25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75" x14ac:dyDescent="0.25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75" x14ac:dyDescent="0.25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75" x14ac:dyDescent="0.25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75" x14ac:dyDescent="0.25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75" x14ac:dyDescent="0.25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75" x14ac:dyDescent="0.25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75" x14ac:dyDescent="0.25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75" x14ac:dyDescent="0.25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75" x14ac:dyDescent="0.25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75" x14ac:dyDescent="0.25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75" x14ac:dyDescent="0.25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5" x14ac:dyDescent="0.25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75" x14ac:dyDescent="0.25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75" x14ac:dyDescent="0.25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5" x14ac:dyDescent="0.25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5" x14ac:dyDescent="0.25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5" x14ac:dyDescent="0.25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5" x14ac:dyDescent="0.25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5" x14ac:dyDescent="0.25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75" x14ac:dyDescent="0.25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5" x14ac:dyDescent="0.25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5" x14ac:dyDescent="0.25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75" x14ac:dyDescent="0.25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75" x14ac:dyDescent="0.25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5" x14ac:dyDescent="0.25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75" x14ac:dyDescent="0.25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75" x14ac:dyDescent="0.25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75" x14ac:dyDescent="0.25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75" x14ac:dyDescent="0.25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5" x14ac:dyDescent="0.25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5" x14ac:dyDescent="0.25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75" x14ac:dyDescent="0.25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75" x14ac:dyDescent="0.25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75" x14ac:dyDescent="0.25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75" x14ac:dyDescent="0.25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75" x14ac:dyDescent="0.25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75" x14ac:dyDescent="0.25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5" x14ac:dyDescent="0.25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5" x14ac:dyDescent="0.25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5" x14ac:dyDescent="0.25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75" x14ac:dyDescent="0.25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5" x14ac:dyDescent="0.25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5" x14ac:dyDescent="0.25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75" x14ac:dyDescent="0.25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5" x14ac:dyDescent="0.25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75" x14ac:dyDescent="0.25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5" x14ac:dyDescent="0.25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75" x14ac:dyDescent="0.25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75" x14ac:dyDescent="0.25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5" x14ac:dyDescent="0.25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5" x14ac:dyDescent="0.25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75" x14ac:dyDescent="0.25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75" x14ac:dyDescent="0.25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75" x14ac:dyDescent="0.25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5" x14ac:dyDescent="0.25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5" x14ac:dyDescent="0.25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5" x14ac:dyDescent="0.25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5" x14ac:dyDescent="0.25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5" x14ac:dyDescent="0.25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75" x14ac:dyDescent="0.25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5" x14ac:dyDescent="0.25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5" x14ac:dyDescent="0.25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75" x14ac:dyDescent="0.25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5" x14ac:dyDescent="0.25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75" x14ac:dyDescent="0.25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75" x14ac:dyDescent="0.25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75" x14ac:dyDescent="0.25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5" x14ac:dyDescent="0.25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5" x14ac:dyDescent="0.25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75" x14ac:dyDescent="0.25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5" x14ac:dyDescent="0.25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75" x14ac:dyDescent="0.25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75" x14ac:dyDescent="0.25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75" x14ac:dyDescent="0.25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5" x14ac:dyDescent="0.25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75" x14ac:dyDescent="0.25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5" x14ac:dyDescent="0.25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5" x14ac:dyDescent="0.25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75" x14ac:dyDescent="0.25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5" x14ac:dyDescent="0.25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5" x14ac:dyDescent="0.25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5" x14ac:dyDescent="0.25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5" x14ac:dyDescent="0.25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75" x14ac:dyDescent="0.25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75" x14ac:dyDescent="0.25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75" x14ac:dyDescent="0.25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75" x14ac:dyDescent="0.25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75" x14ac:dyDescent="0.25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5" x14ac:dyDescent="0.25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5" x14ac:dyDescent="0.25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5" x14ac:dyDescent="0.25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75" x14ac:dyDescent="0.25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5" x14ac:dyDescent="0.25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75" x14ac:dyDescent="0.25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75" x14ac:dyDescent="0.25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75" x14ac:dyDescent="0.25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5" x14ac:dyDescent="0.25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5" x14ac:dyDescent="0.25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75" x14ac:dyDescent="0.25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75" x14ac:dyDescent="0.25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75" x14ac:dyDescent="0.25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5" x14ac:dyDescent="0.25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75" x14ac:dyDescent="0.25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75" x14ac:dyDescent="0.25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75" x14ac:dyDescent="0.25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5" x14ac:dyDescent="0.25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75" x14ac:dyDescent="0.25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75" x14ac:dyDescent="0.25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75" x14ac:dyDescent="0.25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5" x14ac:dyDescent="0.25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5" x14ac:dyDescent="0.25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75" x14ac:dyDescent="0.25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5" x14ac:dyDescent="0.25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5" x14ac:dyDescent="0.25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5" x14ac:dyDescent="0.25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75" x14ac:dyDescent="0.25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5" x14ac:dyDescent="0.25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75" x14ac:dyDescent="0.25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5" x14ac:dyDescent="0.25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5" x14ac:dyDescent="0.25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5" x14ac:dyDescent="0.25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5" x14ac:dyDescent="0.25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75" x14ac:dyDescent="0.25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5" x14ac:dyDescent="0.25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5" x14ac:dyDescent="0.25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5" x14ac:dyDescent="0.25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5" x14ac:dyDescent="0.25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5" x14ac:dyDescent="0.25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5" x14ac:dyDescent="0.25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75" x14ac:dyDescent="0.25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5" x14ac:dyDescent="0.25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75" x14ac:dyDescent="0.25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5" x14ac:dyDescent="0.25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75" x14ac:dyDescent="0.25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5" x14ac:dyDescent="0.25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75" x14ac:dyDescent="0.25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5" x14ac:dyDescent="0.25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5" x14ac:dyDescent="0.25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5" x14ac:dyDescent="0.25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75" x14ac:dyDescent="0.25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75" x14ac:dyDescent="0.25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5" x14ac:dyDescent="0.25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75" x14ac:dyDescent="0.25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75" x14ac:dyDescent="0.25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5" x14ac:dyDescent="0.25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5" x14ac:dyDescent="0.25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75" x14ac:dyDescent="0.25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75" x14ac:dyDescent="0.25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75" x14ac:dyDescent="0.25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5" x14ac:dyDescent="0.25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75" x14ac:dyDescent="0.25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75" x14ac:dyDescent="0.25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5" x14ac:dyDescent="0.25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5" x14ac:dyDescent="0.25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75" x14ac:dyDescent="0.25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5" x14ac:dyDescent="0.25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75" x14ac:dyDescent="0.25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5" x14ac:dyDescent="0.25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5" x14ac:dyDescent="0.25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5" x14ac:dyDescent="0.25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75" x14ac:dyDescent="0.25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5" x14ac:dyDescent="0.25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75" x14ac:dyDescent="0.25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5" x14ac:dyDescent="0.25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5" x14ac:dyDescent="0.25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75" x14ac:dyDescent="0.25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75" x14ac:dyDescent="0.25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5" x14ac:dyDescent="0.25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75" x14ac:dyDescent="0.25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75" x14ac:dyDescent="0.25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75" x14ac:dyDescent="0.25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75" x14ac:dyDescent="0.25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5" x14ac:dyDescent="0.25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5" x14ac:dyDescent="0.25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75" x14ac:dyDescent="0.25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75" x14ac:dyDescent="0.25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75" x14ac:dyDescent="0.25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5" x14ac:dyDescent="0.25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5" x14ac:dyDescent="0.25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75" x14ac:dyDescent="0.25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75" x14ac:dyDescent="0.25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5" x14ac:dyDescent="0.25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75" x14ac:dyDescent="0.25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75" x14ac:dyDescent="0.25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75" x14ac:dyDescent="0.25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75" x14ac:dyDescent="0.25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75" x14ac:dyDescent="0.25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5" x14ac:dyDescent="0.25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75" x14ac:dyDescent="0.25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75" x14ac:dyDescent="0.25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75" x14ac:dyDescent="0.25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75" x14ac:dyDescent="0.25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75" x14ac:dyDescent="0.25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75" x14ac:dyDescent="0.25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75" x14ac:dyDescent="0.25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75" x14ac:dyDescent="0.25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75" x14ac:dyDescent="0.25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75" x14ac:dyDescent="0.25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75" x14ac:dyDescent="0.25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75" x14ac:dyDescent="0.25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  <row r="792" spans="1:15" ht="15.75" x14ac:dyDescent="0.25">
      <c r="A792" s="95">
        <v>600</v>
      </c>
      <c r="B792" s="32" t="s">
        <v>2493</v>
      </c>
      <c r="C792" s="29" t="str">
        <f>VLOOKUP(A792,'LISTADO ATM'!$A$2:$B$899,2,0)</f>
        <v>ATM S/M Bravo Hipica</v>
      </c>
      <c r="D792" s="29" t="s">
        <v>72</v>
      </c>
      <c r="F792" s="32" t="s">
        <v>1303</v>
      </c>
      <c r="G792" s="32" t="s">
        <v>1303</v>
      </c>
      <c r="H792" s="32" t="s">
        <v>1303</v>
      </c>
      <c r="I792" s="32" t="s">
        <v>1303</v>
      </c>
      <c r="J792" s="32" t="s">
        <v>1303</v>
      </c>
      <c r="K792" s="32" t="s">
        <v>1303</v>
      </c>
      <c r="L792" s="32" t="s">
        <v>1303</v>
      </c>
      <c r="M792" s="32" t="s">
        <v>1303</v>
      </c>
      <c r="N792" s="32"/>
      <c r="O792" s="32"/>
    </row>
  </sheetData>
  <autoFilter ref="A1:O1">
    <sortState ref="A2:O790">
      <sortCondition ref="A1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Mawel Andres De La Cruz Marcelo</cp:lastModifiedBy>
  <cp:lastPrinted>2021-01-31T20:30:30Z</cp:lastPrinted>
  <dcterms:created xsi:type="dcterms:W3CDTF">2014-10-01T23:18:29Z</dcterms:created>
  <dcterms:modified xsi:type="dcterms:W3CDTF">2021-03-05T16:04:57Z</dcterms:modified>
</cp:coreProperties>
</file>