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27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REPORTE!$A$4:$Q$213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3" i="16" l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6" i="16"/>
  <c r="A122" i="16" s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B58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18" i="1"/>
  <c r="F118" i="1"/>
  <c r="G118" i="1"/>
  <c r="H118" i="1"/>
  <c r="I118" i="1"/>
  <c r="J118" i="1"/>
  <c r="K118" i="1"/>
  <c r="A119" i="1"/>
  <c r="F119" i="1"/>
  <c r="G119" i="1"/>
  <c r="H119" i="1"/>
  <c r="I119" i="1"/>
  <c r="J119" i="1"/>
  <c r="K119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A162" i="1"/>
  <c r="F162" i="1"/>
  <c r="G162" i="1"/>
  <c r="H162" i="1"/>
  <c r="I162" i="1"/>
  <c r="J162" i="1"/>
  <c r="K162" i="1"/>
  <c r="A163" i="1"/>
  <c r="F163" i="1"/>
  <c r="G163" i="1"/>
  <c r="H163" i="1"/>
  <c r="I163" i="1"/>
  <c r="J163" i="1"/>
  <c r="K163" i="1"/>
  <c r="A164" i="1"/>
  <c r="F164" i="1"/>
  <c r="G164" i="1"/>
  <c r="H164" i="1"/>
  <c r="I164" i="1"/>
  <c r="J164" i="1"/>
  <c r="K164" i="1"/>
  <c r="A165" i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169" i="1"/>
  <c r="F169" i="1"/>
  <c r="G169" i="1"/>
  <c r="H169" i="1"/>
  <c r="I169" i="1"/>
  <c r="J169" i="1"/>
  <c r="K169" i="1"/>
  <c r="A170" i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79" i="1"/>
  <c r="F179" i="1"/>
  <c r="G179" i="1"/>
  <c r="H179" i="1"/>
  <c r="I179" i="1"/>
  <c r="J179" i="1"/>
  <c r="K17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194" i="1"/>
  <c r="F194" i="1"/>
  <c r="G194" i="1"/>
  <c r="H194" i="1"/>
  <c r="I194" i="1"/>
  <c r="J194" i="1"/>
  <c r="K194" i="1"/>
  <c r="A195" i="1"/>
  <c r="F195" i="1"/>
  <c r="G195" i="1"/>
  <c r="H195" i="1"/>
  <c r="I195" i="1"/>
  <c r="J195" i="1"/>
  <c r="K195" i="1"/>
  <c r="A196" i="1"/>
  <c r="F196" i="1"/>
  <c r="G196" i="1"/>
  <c r="H196" i="1"/>
  <c r="I196" i="1"/>
  <c r="J196" i="1"/>
  <c r="K196" i="1"/>
  <c r="A197" i="1"/>
  <c r="F197" i="1"/>
  <c r="G197" i="1"/>
  <c r="H197" i="1"/>
  <c r="I197" i="1"/>
  <c r="J197" i="1"/>
  <c r="K197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204" i="1"/>
  <c r="F204" i="1"/>
  <c r="G204" i="1"/>
  <c r="H204" i="1"/>
  <c r="I204" i="1"/>
  <c r="J204" i="1"/>
  <c r="K204" i="1"/>
  <c r="A205" i="1"/>
  <c r="F205" i="1"/>
  <c r="G205" i="1"/>
  <c r="H205" i="1"/>
  <c r="I205" i="1"/>
  <c r="J205" i="1"/>
  <c r="K205" i="1"/>
  <c r="A206" i="1"/>
  <c r="F206" i="1"/>
  <c r="G206" i="1"/>
  <c r="H206" i="1"/>
  <c r="I206" i="1"/>
  <c r="J206" i="1"/>
  <c r="K206" i="1"/>
  <c r="A207" i="1"/>
  <c r="F207" i="1"/>
  <c r="G207" i="1"/>
  <c r="H207" i="1"/>
  <c r="I207" i="1"/>
  <c r="J207" i="1"/>
  <c r="K207" i="1"/>
  <c r="A208" i="1"/>
  <c r="F208" i="1"/>
  <c r="G208" i="1"/>
  <c r="H208" i="1"/>
  <c r="I208" i="1"/>
  <c r="J208" i="1"/>
  <c r="K208" i="1"/>
  <c r="A209" i="1"/>
  <c r="F209" i="1"/>
  <c r="G209" i="1"/>
  <c r="H209" i="1"/>
  <c r="I209" i="1"/>
  <c r="J209" i="1"/>
  <c r="K209" i="1"/>
  <c r="A210" i="1"/>
  <c r="F210" i="1"/>
  <c r="G210" i="1"/>
  <c r="H210" i="1"/>
  <c r="I210" i="1"/>
  <c r="J210" i="1"/>
  <c r="K210" i="1"/>
  <c r="A211" i="1"/>
  <c r="F211" i="1"/>
  <c r="G211" i="1"/>
  <c r="H211" i="1"/>
  <c r="I211" i="1"/>
  <c r="J211" i="1"/>
  <c r="K211" i="1"/>
  <c r="A212" i="1"/>
  <c r="F212" i="1"/>
  <c r="G212" i="1"/>
  <c r="H212" i="1"/>
  <c r="I212" i="1"/>
  <c r="J212" i="1"/>
  <c r="K212" i="1"/>
  <c r="A213" i="1"/>
  <c r="F213" i="1"/>
  <c r="G213" i="1"/>
  <c r="H213" i="1"/>
  <c r="I213" i="1"/>
  <c r="J213" i="1"/>
  <c r="K2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<sst xmlns="http://schemas.openxmlformats.org/spreadsheetml/2006/main" count="14068" uniqueCount="2572">
  <si>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</si>
  <si>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</si>
  <si>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</si>
  <si>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</si>
  <si>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</si>
  <si>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</si>
  <si>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</si>
  <si>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</si>
  <si>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</si>
  <si>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</si>
  <si>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</si>
  <si>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</si>
  <si>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</si>
  <si>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</si>
  <si>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</si>
  <si>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</si>
  <si>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</si>
  <si>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</si>
  <si>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</si>
  <si>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</si>
  <si>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</si>
  <si>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</si>
  <si>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</si>
  <si>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</si>
  <si>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</si>
  <si>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</si>
  <si>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</si>
  <si>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</si>
  <si>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</si>
  <si>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</si>
  <si>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</si>
  <si>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</si>
  <si>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</si>
  <si>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</si>
  <si>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</si>
  <si>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</si>
  <si>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</si>
  <si>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</si>
  <si>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</si>
  <si>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</si>
  <si>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</si>
  <si>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</si>
  <si>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</si>
  <si>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</si>
  <si>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</si>
  <si>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</si>
  <si>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</si>
  <si>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</si>
  <si>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</si>
  <si>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</si>
  <si>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</si>
  <si>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</si>
  <si>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</si>
  <si>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</si>
  <si>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</si>
  <si>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</si>
  <si>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</si>
  <si>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</si>
  <si>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</si>
  <si>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</si>
  <si>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</si>
  <si>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</si>
  <si>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</si>
  <si>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</si>
  <si>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</si>
  <si>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</si>
  <si>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</si>
  <si>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</si>
  <si>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</si>
  <si>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</si>
  <si>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</si>
  <si>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</si>
  <si>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</si>
  <si>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</si>
  <si>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</si>
  <si>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</si>
  <si>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</si>
  <si>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</si>
  <si>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</si>
  <si>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</si>
  <si>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</si>
  <si>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</si>
  <si>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</si>
  <si>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</si>
  <si>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</si>
  <si>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</si>
  <si>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</si>
  <si>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</si>
  <si>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</si>
  <si>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</si>
  <si>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</si>
  <si>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</si>
  <si>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</si>
  <si>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</si>
  <si>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</si>
  <si>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</si>
  <si>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</si>
  <si>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</si>
  <si>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</si>
  <si>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</si>
  <si>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</si>
  <si>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</si>
  <si>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</si>
  <si>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</si>
  <si>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</si>
  <si>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</si>
  <si>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</si>
  <si>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</si>
  <si>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</si>
  <si>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</si>
  <si>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</si>
  <si>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</si>
  <si>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</si>
  <si>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</si>
  <si>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</si>
  <si>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</si>
  <si>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</si>
  <si>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</si>
  <si>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</si>
  <si>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</si>
  <si>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</si>
  <si>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</si>
  <si>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</si>
  <si>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</si>
  <si>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</si>
  <si>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</si>
  <si>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</si>
  <si>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</si>
  <si>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</si>
  <si>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</si>
  <si>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</si>
  <si>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</si>
  <si>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</si>
  <si>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</si>
  <si>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</si>
  <si>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</si>
  <si>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</si>
  <si>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</si>
  <si>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</si>
  <si>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</si>
  <si>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</si>
  <si>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</si>
  <si>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</si>
  <si>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</si>
  <si>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</si>
  <si>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</si>
  <si>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</si>
  <si>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</si>
  <si>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</si>
  <si>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</si>
  <si>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</si>
  <si>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</si>
  <si>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</si>
  <si>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</si>
  <si>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</si>
  <si>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</si>
  <si>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</si>
  <si>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</si>
  <si>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</si>
  <si>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</si>
  <si>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</si>
  <si>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</si>
  <si>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</si>
  <si>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</si>
  <si>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</si>
  <si>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</si>
  <si>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</si>
  <si>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</si>
  <si>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</si>
  <si>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</si>
  <si>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</si>
  <si>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</si>
  <si>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</si>
  <si>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</si>
  <si>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</si>
  <si>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</si>
  <si>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</si>
  <si>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</si>
  <si>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</si>
  <si>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</si>
  <si>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</si>
  <si>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</si>
  <si>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</si>
  <si>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</si>
  <si>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</si>
  <si>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</si>
  <si>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</si>
  <si>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</si>
  <si>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</si>
  <si>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</si>
  <si>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</si>
  <si>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</si>
  <si>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</si>
  <si>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</si>
  <si>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</si>
  <si>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</si>
  <si>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</si>
  <si>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</si>
  <si>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</si>
  <si>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</si>
  <si>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</si>
  <si>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</si>
  <si>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</si>
  <si>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</si>
  <si>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</si>
  <si>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</si>
  <si>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</si>
  <si>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</si>
  <si>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</si>
  <si>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</si>
  <si>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</si>
  <si>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</si>
  <si>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</si>
  <si>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</si>
  <si>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</si>
  <si>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</si>
  <si>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</si>
  <si>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</si>
  <si>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</si>
  <si>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</si>
  <si>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</si>
  <si>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</si>
  <si>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</si>
  <si>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</si>
  <si>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</si>
  <si>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</si>
  <si>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</si>
  <si>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</si>
  <si>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</si>
  <si>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</si>
  <si>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</si>
  <si>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</si>
  <si>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</si>
  <si>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</si>
  <si>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</si>
  <si>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</si>
  <si>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</si>
  <si>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</si>
  <si>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</si>
  <si>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</si>
  <si>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</si>
  <si>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</si>
  <si>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</si>
  <si>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</si>
  <si>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</si>
  <si>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</si>
  <si>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</si>
  <si>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</si>
  <si>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</si>
  <si>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</si>
  <si>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</si>
  <si>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</si>
  <si>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</si>
  <si>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</si>
  <si>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</si>
  <si>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</si>
  <si>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</si>
  <si>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</si>
  <si>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</si>
  <si>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</si>
  <si>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</si>
  <si>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</si>
  <si>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</si>
  <si>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</si>
  <si>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</si>
  <si>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</si>
  <si>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</si>
  <si>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</si>
  <si>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</si>
  <si>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</si>
  <si>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</si>
  <si>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</si>
  <si>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</si>
  <si>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</si>
  <si>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</si>
  <si>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</si>
  <si>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</si>
  <si>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</si>
  <si>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</si>
  <si>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</si>
  <si>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</si>
  <si>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</si>
  <si>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</si>
  <si>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</si>
  <si>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</si>
  <si>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</si>
  <si>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</si>
  <si>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</si>
  <si>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</si>
  <si>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</si>
  <si>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</si>
  <si>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</si>
  <si>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</si>
  <si>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</si>
  <si>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</si>
  <si>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</si>
  <si>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</si>
  <si>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</si>
  <si>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</si>
  <si>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</si>
  <si>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</si>
  <si>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</si>
  <si>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</si>
  <si>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</si>
  <si>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</si>
  <si>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</si>
  <si>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</si>
  <si>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</si>
  <si>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</si>
  <si>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</si>
  <si>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</si>
  <si>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</si>
  <si>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</si>
  <si>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</si>
  <si>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</si>
  <si>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</si>
  <si>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</si>
  <si>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</si>
  <si>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</si>
  <si>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</si>
  <si>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</si>
  <si>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</si>
  <si>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</si>
  <si>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</si>
  <si>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</si>
  <si>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</si>
  <si>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</si>
  <si>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</si>
  <si>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</si>
  <si>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</si>
  <si>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</si>
  <si>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</si>
  <si>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</si>
  <si>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</si>
  <si>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</si>
  <si>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</si>
  <si>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</si>
  <si>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</si>
  <si>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</si>
  <si>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</si>
  <si>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</si>
  <si>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</si>
  <si>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</si>
  <si>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</si>
  <si>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</si>
  <si>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</si>
  <si>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</si>
  <si>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</si>
  <si>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</si>
  <si>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</si>
  <si>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</si>
  <si>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</si>
  <si>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</si>
  <si>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</si>
  <si>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</si>
  <si>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</si>
  <si>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</si>
  <si>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</si>
  <si>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</si>
  <si>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</si>
  <si>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</si>
  <si>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</si>
  <si>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</si>
  <si>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</si>
  <si>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</si>
  <si>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</si>
  <si>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</si>
  <si>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</si>
  <si>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</si>
  <si>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</si>
  <si>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</si>
  <si>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</si>
  <si>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</si>
  <si>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</si>
  <si>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</si>
  <si>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</si>
  <si>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</si>
  <si>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</si>
  <si>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</si>
  <si>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</si>
  <si>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</si>
  <si>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</si>
  <si>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</si>
  <si>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</si>
  <si>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</si>
  <si>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</si>
  <si>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</si>
  <si>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</si>
  <si>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</si>
  <si>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</si>
  <si>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</si>
  <si>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</si>
  <si>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</si>
  <si>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</si>
  <si>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</si>
  <si>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</si>
  <si>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</si>
  <si>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</si>
  <si>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</si>
  <si>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</si>
  <si>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</si>
  <si>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</si>
  <si>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</si>
  <si>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</si>
  <si>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</si>
  <si>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</si>
  <si>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</si>
  <si>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</si>
  <si>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</si>
  <si>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</si>
  <si>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</si>
  <si>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</si>
  <si>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</si>
  <si>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</si>
  <si>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</si>
  <si>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</si>
  <si>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</si>
  <si>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</si>
  <si>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</si>
  <si>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</si>
  <si>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</si>
  <si>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</si>
  <si>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</si>
  <si>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</si>
  <si>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</si>
  <si>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</si>
  <si>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</si>
  <si>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</si>
  <si>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</si>
  <si>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</si>
  <si>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</si>
  <si>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</si>
  <si>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</si>
  <si>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</si>
  <si>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</si>
  <si>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</si>
  <si>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</si>
  <si>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</si>
  <si>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</si>
  <si>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</si>
  <si>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</si>
  <si>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</si>
  <si>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</si>
  <si>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</si>
  <si>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</si>
  <si>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</si>
  <si>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</si>
  <si>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</si>
  <si>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</si>
  <si>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</si>
  <si>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</si>
  <si>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</si>
  <si>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</si>
  <si>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</si>
  <si>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</si>
  <si>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</si>
  <si>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</si>
  <si>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</si>
  <si>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</si>
  <si>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</si>
  <si>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</si>
  <si>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</si>
  <si>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</si>
  <si>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</si>
  <si>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</si>
  <si>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</si>
  <si>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</si>
  <si>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</si>
  <si>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</si>
  <si>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</si>
  <si>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</si>
  <si>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</si>
  <si>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</si>
  <si>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</si>
  <si>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</si>
  <si>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</si>
  <si>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</si>
  <si>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</si>
  <si>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</si>
  <si>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</si>
  <si>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</si>
  <si>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</si>
  <si>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</si>
  <si>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</si>
  <si>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</si>
  <si>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</si>
  <si>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</si>
  <si>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</si>
  <si>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</si>
  <si>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</si>
  <si>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</si>
  <si>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</si>
  <si>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</si>
  <si>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</si>
  <si>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</si>
  <si>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</si>
  <si>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</si>
  <si>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</si>
  <si>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</si>
  <si>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</si>
  <si>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</si>
  <si>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</si>
  <si>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</si>
  <si>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</si>
  <si>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</si>
  <si>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</si>
  <si>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</si>
  <si>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</si>
  <si>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</si>
  <si>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</si>
  <si>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</si>
  <si>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</si>
  <si>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</si>
  <si>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</si>
  <si>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</si>
  <si>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</si>
  <si>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</si>
  <si>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</si>
  <si>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</si>
  <si>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</si>
  <si>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</si>
  <si>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</si>
  <si>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</si>
  <si>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</si>
  <si>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</si>
  <si>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</si>
  <si>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</si>
  <si>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</si>
  <si>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</si>
  <si>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</si>
  <si>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</si>
  <si>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</si>
  <si>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</si>
  <si>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</si>
  <si>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</si>
  <si>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</si>
  <si>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</si>
  <si>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</si>
  <si>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</si>
  <si>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</si>
  <si>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</si>
  <si>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</si>
  <si>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</si>
  <si>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</si>
  <si>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</si>
  <si>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</si>
  <si>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</si>
  <si>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</si>
  <si>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</si>
  <si>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</si>
  <si>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</si>
  <si>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</si>
  <si>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</si>
  <si>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</si>
  <si>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</si>
  <si>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</si>
  <si>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</si>
  <si>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</si>
  <si>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</si>
  <si>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</si>
  <si>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</si>
  <si>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</si>
  <si>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</si>
  <si>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</si>
  <si>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</si>
  <si>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</si>
  <si>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</si>
  <si>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</si>
  <si>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</si>
  <si>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</si>
  <si>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</si>
  <si>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</si>
  <si>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</si>
  <si>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</si>
  <si>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</si>
  <si>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</si>
  <si>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</si>
  <si>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</si>
  <si>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</si>
  <si>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</si>
  <si>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</si>
  <si>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</si>
  <si>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</si>
  <si>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</si>
  <si>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</si>
  <si>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</si>
  <si>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</si>
  <si>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</si>
  <si>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</si>
  <si>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</si>
  <si>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</si>
  <si>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</si>
  <si>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</si>
  <si>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</si>
  <si>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</si>
  <si>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</si>
  <si>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</si>
  <si>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</si>
  <si>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</si>
  <si>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</si>
  <si>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</si>
  <si>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</si>
  <si>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</si>
  <si>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</si>
  <si>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</si>
  <si>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</si>
  <si>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</si>
  <si>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</si>
  <si>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</si>
  <si>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</si>
  <si>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</si>
  <si>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</si>
  <si>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</si>
  <si>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</si>
  <si>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</si>
  <si>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</si>
  <si>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</si>
  <si>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</si>
  <si>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</si>
  <si>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</si>
  <si>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</si>
  <si>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</si>
  <si>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</si>
  <si>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</si>
  <si>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</si>
  <si>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</si>
  <si>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</si>
  <si>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</si>
  <si>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</si>
  <si>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</si>
  <si>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</si>
  <si>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</si>
  <si>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</si>
  <si>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</si>
  <si>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</si>
  <si>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</si>
  <si>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</si>
  <si>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</si>
  <si>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</si>
  <si>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</si>
  <si>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</si>
  <si>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</si>
  <si>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</si>
  <si>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</si>
  <si>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</si>
  <si>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</si>
  <si>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</si>
  <si>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</si>
  <si>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</si>
  <si>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</si>
  <si>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</si>
  <si>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</si>
  <si>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</si>
  <si>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</si>
  <si>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</si>
  <si>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</si>
  <si>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</si>
  <si>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</si>
  <si>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</si>
  <si>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</si>
  <si>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</si>
  <si>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</si>
  <si>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</si>
  <si>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</si>
  <si>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</si>
  <si>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</si>
  <si>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</si>
  <si>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</si>
  <si>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</si>
  <si>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</si>
  <si>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</si>
  <si>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</si>
  <si>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</si>
  <si>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</si>
  <si>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</si>
  <si>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</si>
  <si>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</si>
  <si>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</si>
  <si>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</si>
  <si>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</si>
  <si>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</si>
  <si>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</si>
  <si>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</si>
  <si>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</si>
  <si>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</si>
  <si>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</si>
  <si>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</si>
  <si>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</si>
  <si>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</si>
  <si>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</si>
  <si>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</si>
  <si>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</si>
  <si>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</si>
  <si>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</si>
  <si>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</si>
  <si>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</si>
  <si>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</si>
  <si>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</si>
  <si>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</si>
  <si>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</si>
  <si>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</si>
  <si>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</si>
  <si>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</si>
  <si>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</si>
  <si>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</si>
  <si>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</si>
  <si>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</si>
  <si>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</si>
  <si>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</si>
  <si>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</si>
  <si>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</si>
  <si>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</si>
  <si>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</si>
  <si>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</si>
  <si>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</si>
  <si>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</si>
  <si>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</si>
  <si>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</si>
  <si>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</si>
  <si>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</si>
  <si>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</si>
  <si>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</si>
  <si>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</si>
  <si>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</si>
  <si>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</si>
  <si>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</si>
  <si>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</si>
  <si>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</si>
  <si>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</si>
  <si>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</si>
  <si>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</si>
  <si>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</si>
  <si>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</si>
  <si>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</si>
  <si>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</si>
  <si>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</si>
  <si>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</si>
  <si>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</si>
  <si>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</si>
  <si>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</si>
  <si>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</si>
  <si>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</si>
  <si>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</si>
  <si>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</si>
  <si>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</si>
  <si>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</si>
  <si>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</si>
  <si>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</si>
  <si>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</si>
  <si>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</si>
  <si>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</si>
  <si>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</si>
  <si>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</si>
  <si>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</si>
  <si>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</si>
  <si>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</si>
  <si>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</si>
  <si>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</si>
  <si>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</si>
  <si>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</si>
  <si>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</si>
  <si>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</si>
  <si>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</si>
  <si>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</si>
  <si>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</si>
  <si>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</si>
  <si>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</si>
  <si>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</si>
  <si>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</si>
  <si>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</si>
  <si>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</si>
  <si>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</si>
  <si>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</si>
  <si>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</si>
  <si>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</si>
  <si>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</si>
  <si>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</si>
  <si>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</si>
  <si>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</si>
  <si>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</si>
  <si>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</si>
  <si>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</si>
  <si>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</si>
  <si>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</si>
  <si>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</si>
  <si>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</si>
  <si>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</si>
  <si>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</si>
  <si>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</si>
  <si>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</si>
  <si>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</si>
  <si>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</si>
  <si>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</si>
  <si>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</si>
  <si>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</si>
  <si>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</si>
  <si>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</si>
  <si>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</si>
  <si>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</si>
  <si>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</si>
  <si>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</si>
  <si>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</si>
  <si>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</si>
  <si>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</si>
  <si>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</si>
  <si>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</si>
  <si>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</si>
  <si>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</si>
  <si>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</si>
  <si>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</si>
  <si>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</si>
  <si>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</si>
  <si>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</si>
  <si>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</si>
  <si>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</si>
  <si>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</si>
  <si>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</si>
  <si>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</si>
  <si>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</si>
  <si>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</si>
  <si>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</si>
  <si>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</si>
  <si>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</si>
  <si>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</si>
  <si>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</si>
  <si>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</si>
  <si>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</si>
  <si>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</si>
  <si>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</si>
  <si>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</si>
  <si>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</si>
  <si>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</si>
  <si>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</si>
  <si>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</si>
  <si>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</si>
  <si>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</si>
  <si>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</si>
  <si>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</si>
  <si>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</si>
  <si>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</si>
  <si>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</si>
  <si>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</si>
  <si>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</si>
  <si>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</si>
  <si>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</si>
  <si>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</si>
  <si>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</si>
  <si>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</si>
  <si>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</si>
  <si>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</si>
  <si>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</si>
  <si>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</si>
  <si>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</si>
  <si>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</si>
  <si>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</si>
  <si>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</si>
  <si>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</si>
  <si>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</si>
  <si>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</si>
  <si>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</si>
  <si>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</si>
  <si>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</si>
  <si>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</si>
  <si>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</si>
  <si>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</si>
  <si>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</si>
  <si>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</si>
  <si>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</si>
  <si>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</si>
  <si>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</si>
  <si>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</si>
  <si>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</si>
  <si>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</si>
  <si>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</si>
  <si>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</si>
  <si>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</si>
  <si>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</si>
  <si>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</si>
  <si>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</si>
  <si>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</si>
  <si>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</si>
  <si>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</si>
  <si>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</si>
  <si>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</si>
  <si>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</si>
  <si>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</si>
  <si>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</si>
  <si>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</si>
  <si>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</si>
  <si>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</si>
  <si>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</si>
  <si>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</si>
  <si>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</si>
  <si>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</si>
  <si>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</si>
  <si>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</si>
  <si>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</si>
  <si>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</si>
  <si>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</si>
  <si>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</si>
  <si>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</si>
  <si>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</si>
  <si>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</si>
  <si>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</si>
  <si>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</si>
  <si>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</si>
  <si>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</si>
  <si>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</si>
  <si>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</si>
  <si>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</si>
  <si>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</si>
  <si>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</si>
  <si>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</si>
  <si>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</si>
  <si>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</si>
  <si>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</si>
  <si>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</si>
  <si>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</si>
  <si>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</si>
  <si>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</si>
  <si>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</si>
  <si>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</si>
  <si>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</si>
  <si>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</si>
  <si>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</si>
  <si>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</si>
  <si>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</si>
  <si>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</si>
  <si>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</si>
  <si>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</si>
  <si>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</si>
  <si>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</si>
  <si>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</si>
  <si>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</si>
  <si>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</si>
  <si>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</si>
  <si>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</si>
  <si>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</si>
  <si>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</si>
  <si>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</si>
  <si>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</si>
  <si>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</si>
  <si>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</si>
  <si>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</si>
  <si>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</si>
  <si>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</si>
  <si>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</si>
  <si>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</si>
  <si>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</si>
  <si>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</si>
  <si>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</si>
  <si>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</si>
  <si>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</si>
  <si>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</si>
  <si>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</si>
  <si>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</si>
  <si>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</si>
  <si>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</si>
  <si>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</si>
  <si>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</si>
  <si>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</si>
  <si>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</si>
  <si>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</si>
  <si>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</si>
  <si>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</si>
  <si>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</si>
  <si>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</si>
  <si>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</si>
  <si>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</si>
  <si>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</si>
  <si>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</si>
  <si>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</si>
  <si>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</si>
  <si>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</si>
  <si>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</si>
  <si>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</si>
  <si>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</si>
  <si>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</si>
  <si>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</si>
  <si>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</si>
  <si>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</si>
  <si>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</si>
  <si>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</si>
  <si>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</si>
  <si>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</si>
  <si>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</si>
  <si>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</si>
  <si>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</si>
  <si>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</si>
  <si>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</si>
  <si>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</si>
  <si>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</si>
  <si>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</si>
  <si>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</si>
  <si>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</si>
  <si>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</si>
  <si>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</si>
  <si>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</si>
  <si>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</si>
  <si>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</si>
  <si>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</si>
  <si>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</si>
  <si>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</si>
  <si>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</si>
  <si>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</si>
  <si>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</si>
  <si>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</si>
  <si>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</si>
  <si>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</si>
  <si>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</si>
  <si>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</si>
  <si>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</si>
  <si>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</si>
  <si>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</si>
  <si>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</si>
  <si>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</si>
  <si>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</si>
  <si>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</si>
  <si>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</si>
  <si>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</si>
  <si>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</si>
  <si>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</si>
  <si>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</si>
  <si>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</si>
  <si>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</si>
  <si>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</si>
  <si>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</si>
  <si>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</si>
  <si>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</si>
  <si>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</si>
  <si>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</si>
  <si>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</si>
  <si>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</si>
  <si>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</si>
  <si>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</si>
  <si>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</si>
  <si>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</si>
  <si>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</si>
  <si>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</si>
  <si>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</si>
  <si>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</si>
  <si>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</si>
  <si>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</si>
  <si>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</si>
  <si>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</si>
  <si>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</si>
  <si>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</si>
  <si>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</si>
  <si>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</si>
  <si>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</si>
  <si>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</si>
  <si>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</si>
  <si>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</si>
  <si>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</si>
  <si>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</si>
  <si>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</si>
  <si>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</si>
  <si>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</si>
  <si>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</si>
  <si>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</si>
  <si>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</si>
  <si>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</si>
  <si>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</si>
  <si>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</si>
  <si>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</si>
  <si>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</si>
  <si>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</si>
  <si>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</si>
  <si>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</si>
  <si>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</si>
  <si>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</si>
  <si>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</si>
  <si>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</si>
  <si>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</si>
  <si>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</si>
  <si>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</si>
  <si>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</si>
  <si>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</si>
  <si>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</si>
  <si>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</si>
  <si>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</si>
  <si>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</si>
  <si>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</si>
  <si>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</si>
  <si>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</si>
  <si>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</si>
  <si>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</si>
  <si>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</si>
  <si>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</si>
  <si>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</si>
  <si>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</si>
  <si>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</si>
  <si>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</si>
  <si>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</si>
  <si>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</si>
  <si>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</si>
  <si>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</si>
  <si>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</si>
  <si>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</si>
  <si>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</si>
  <si>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</si>
  <si>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</si>
  <si>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</si>
  <si>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</si>
  <si>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</si>
  <si>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</si>
  <si>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</si>
  <si>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</si>
  <si>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</si>
  <si>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</si>
  <si>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</si>
  <si>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</si>
  <si>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</si>
  <si>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</si>
  <si>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</si>
  <si>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</si>
  <si>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</si>
  <si>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</si>
  <si>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</si>
  <si>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</si>
  <si>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</si>
  <si>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</si>
  <si>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</si>
  <si>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</si>
  <si>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</si>
  <si>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</si>
  <si>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</si>
  <si>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</si>
  <si>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</si>
  <si>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</si>
  <si>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</si>
  <si>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</si>
  <si>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</si>
  <si>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</si>
  <si>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</si>
  <si>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</si>
  <si>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</si>
  <si>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</si>
  <si>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</si>
  <si>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</si>
  <si>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</si>
  <si>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</si>
  <si>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</si>
  <si>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</si>
  <si>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</si>
  <si>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</si>
  <si>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</si>
  <si>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</si>
  <si>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</si>
  <si>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</si>
  <si>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</si>
  <si>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</si>
  <si>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</si>
  <si>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</si>
  <si>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</si>
  <si>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</si>
  <si>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</si>
  <si>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</si>
  <si>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</si>
  <si>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</si>
  <si>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</si>
  <si>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</si>
  <si>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</si>
  <si>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</si>
  <si>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</si>
  <si>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</si>
  <si>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</si>
  <si>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</si>
  <si>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</si>
  <si>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</si>
  <si>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</si>
  <si>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</si>
  <si>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</si>
  <si>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</si>
  <si>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</si>
  <si>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</si>
  <si>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</si>
  <si>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</si>
  <si>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</si>
  <si>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</si>
  <si>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</si>
  <si>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</si>
  <si>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</si>
  <si>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</si>
  <si>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</si>
  <si>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</si>
  <si>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</si>
  <si>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</si>
  <si>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</si>
  <si>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</si>
  <si>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</si>
  <si>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</si>
  <si>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</si>
  <si>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</si>
  <si>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</si>
  <si>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</si>
  <si>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</si>
  <si>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</si>
  <si>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</si>
  <si>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</si>
  <si>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</si>
  <si>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</si>
  <si>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</si>
  <si>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</si>
  <si>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</si>
  <si>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</si>
  <si>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</si>
  <si>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</si>
  <si>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</si>
  <si>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</si>
  <si>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</si>
  <si>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</si>
  <si>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</si>
  <si>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</si>
  <si>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</si>
  <si>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</si>
  <si>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</si>
  <si>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</si>
  <si>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</si>
  <si>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</si>
  <si>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</si>
  <si>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</si>
  <si>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</si>
  <si>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</si>
  <si>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</si>
  <si>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</si>
  <si>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</si>
  <si>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</si>
  <si>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</si>
  <si>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</si>
  <si>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</si>
  <si>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</si>
  <si>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</si>
  <si>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</si>
  <si>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</si>
  <si>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</si>
  <si>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</si>
  <si>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</si>
  <si>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</si>
  <si>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</si>
  <si>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</si>
  <si>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</si>
  <si>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</si>
  <si>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</si>
  <si>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</si>
  <si>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</si>
  <si>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</si>
  <si>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</si>
  <si>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</si>
  <si>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</si>
  <si>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</si>
  <si>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</si>
  <si>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</si>
  <si>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</si>
  <si>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</si>
  <si>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</si>
  <si>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</si>
  <si>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</si>
  <si>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</si>
  <si>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</si>
  <si>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</si>
  <si>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</si>
  <si>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</si>
  <si>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</si>
  <si>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</si>
  <si>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</si>
  <si>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</si>
  <si>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</si>
  <si>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</si>
  <si>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</si>
  <si>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</si>
  <si>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</si>
  <si>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</si>
  <si>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</si>
  <si>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</si>
  <si>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</si>
  <si>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</si>
  <si>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</si>
  <si>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</si>
  <si>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</si>
  <si>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</si>
  <si>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</si>
  <si>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</si>
  <si>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</si>
  <si>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</si>
  <si>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</si>
  <si>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</si>
  <si>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</si>
  <si>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</si>
  <si>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</si>
  <si>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</si>
  <si>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</si>
  <si>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</si>
  <si>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</si>
  <si>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</si>
  <si>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</si>
  <si>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</si>
  <si>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</si>
  <si>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</si>
  <si>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</si>
  <si>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</si>
  <si>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</si>
  <si>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</si>
  <si>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</si>
  <si>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</si>
  <si>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</si>
  <si>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</si>
  <si>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</si>
  <si>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</si>
  <si>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</si>
  <si>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</si>
  <si>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</si>
  <si>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</si>
  <si>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</si>
  <si>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</si>
  <si>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</si>
  <si>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</si>
  <si>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</si>
  <si>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</si>
  <si>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</si>
  <si>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</si>
  <si>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</si>
  <si>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</si>
  <si>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</si>
  <si>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</si>
  <si>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</si>
  <si>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</si>
  <si>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</si>
  <si>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</si>
  <si>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</si>
  <si>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</si>
  <si>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</si>
  <si>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</si>
  <si>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</si>
  <si>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</si>
  <si>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</si>
  <si>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</si>
  <si>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</si>
  <si>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</si>
  <si>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</si>
  <si>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</si>
  <si>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</si>
  <si>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</si>
  <si>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</si>
  <si>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</si>
  <si>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</si>
  <si>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</si>
  <si>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</si>
  <si>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</si>
  <si>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</si>
  <si>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</si>
  <si>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</si>
  <si>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</si>
  <si>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</si>
  <si>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</si>
  <si>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</si>
  <si>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</si>
  <si>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</si>
  <si>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</si>
  <si>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</si>
  <si>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</si>
  <si>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</si>
  <si>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</si>
  <si>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</si>
  <si>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</si>
  <si>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</si>
  <si>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</si>
  <si>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</si>
  <si>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</si>
  <si>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</si>
  <si>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</si>
  <si>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</si>
  <si>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</si>
  <si>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</si>
  <si>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</si>
  <si>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</si>
  <si>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</si>
  <si>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</si>
  <si>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</si>
  <si>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</si>
  <si>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</si>
  <si>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</si>
  <si>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</si>
  <si>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</si>
  <si>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</si>
  <si>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</si>
  <si>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</si>
  <si>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</si>
  <si>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</si>
  <si>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</si>
  <si>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</si>
  <si>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</si>
  <si>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</si>
  <si>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</si>
  <si>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</si>
  <si>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</si>
  <si>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</si>
  <si>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</si>
  <si>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</si>
  <si>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</si>
  <si>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</si>
  <si>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</si>
  <si>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</si>
  <si>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</si>
  <si>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</si>
  <si>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</si>
  <si>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</si>
  <si>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</si>
  <si>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</si>
  <si>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</si>
  <si>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</si>
  <si>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</si>
  <si>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</si>
  <si>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</si>
  <si>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</si>
  <si>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</si>
  <si>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</si>
  <si>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</si>
  <si>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</si>
  <si>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</si>
  <si>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</si>
  <si>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</si>
  <si>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</si>
  <si>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</si>
  <si>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</si>
  <si>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</si>
  <si>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</si>
  <si>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</si>
  <si>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</si>
  <si>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</si>
  <si>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</si>
  <si>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</si>
  <si>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</si>
  <si>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</si>
  <si>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</si>
  <si>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</si>
  <si>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</si>
  <si>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</si>
  <si>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</si>
  <si>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</si>
  <si>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</si>
  <si>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</si>
  <si>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</si>
  <si>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</si>
  <si>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</si>
  <si>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</si>
  <si>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</si>
  <si>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</si>
  <si>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</si>
  <si>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</si>
  <si>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</si>
  <si>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</si>
  <si>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</si>
  <si>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</si>
  <si>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</si>
  <si>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</si>
  <si>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</si>
  <si>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</si>
  <si>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</si>
  <si>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</si>
  <si>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</si>
  <si>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</si>
  <si>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</si>
  <si>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</si>
  <si>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</si>
  <si>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</si>
  <si>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</si>
  <si>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</si>
  <si>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</si>
  <si>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</si>
  <si>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</si>
  <si>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</si>
  <si>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</si>
  <si>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</si>
  <si>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</si>
  <si>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</si>
  <si>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</si>
  <si>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</si>
  <si>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</si>
  <si>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</si>
  <si>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</si>
  <si>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</si>
  <si>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</si>
  <si>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</si>
  <si>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</si>
  <si>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</si>
  <si>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</si>
  <si>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</si>
  <si>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</si>
  <si>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</si>
  <si>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</si>
  <si>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</si>
  <si>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</si>
  <si>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</si>
  <si>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</si>
  <si>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</si>
  <si>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</si>
  <si>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</si>
  <si>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</si>
  <si>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</si>
  <si>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</si>
  <si>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</si>
  <si>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</si>
  <si>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</si>
  <si>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</si>
  <si>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</si>
  <si>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</si>
  <si>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</si>
  <si>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</si>
  <si>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</si>
  <si>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</si>
  <si>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</si>
  <si>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</si>
  <si>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</si>
  <si>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</si>
  <si>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</si>
  <si>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</si>
  <si>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</si>
  <si>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</si>
  <si>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</si>
  <si>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</si>
  <si>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</si>
  <si>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</si>
  <si>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</si>
  <si>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</si>
  <si>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</si>
  <si>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</si>
  <si>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</si>
  <si>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</si>
  <si>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</si>
  <si>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</si>
  <si>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</si>
  <si>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</si>
  <si>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</si>
  <si>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</si>
  <si>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</si>
  <si>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</si>
  <si>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</si>
  <si>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</si>
  <si>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</si>
  <si>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</si>
  <si>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</si>
  <si>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</si>
  <si>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</si>
  <si>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</si>
  <si>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</si>
  <si>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</si>
  <si>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</si>
  <si>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</si>
  <si>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</si>
  <si>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</si>
  <si>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</si>
  <si>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</si>
  <si>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</si>
  <si>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</si>
  <si>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</si>
  <si>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</si>
  <si>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</si>
  <si>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</si>
  <si>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</si>
  <si>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</si>
  <si>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</si>
  <si>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</si>
  <si>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</si>
  <si>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</si>
  <si>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</si>
  <si>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</si>
  <si>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</si>
  <si>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</si>
  <si>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</si>
  <si>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</si>
  <si>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</si>
  <si>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</si>
  <si>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</si>
  <si>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</si>
  <si>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</si>
  <si>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</si>
  <si>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</si>
  <si>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</si>
  <si>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</si>
  <si>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</si>
  <si>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</si>
  <si>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</si>
  <si>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</si>
  <si>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</si>
  <si>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</si>
  <si>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</si>
  <si>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</si>
  <si>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</si>
  <si>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</si>
  <si>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</si>
  <si>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</si>
  <si>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</si>
  <si>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</si>
  <si>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</si>
  <si>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</si>
  <si>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</si>
  <si>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</si>
  <si>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</si>
  <si>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</si>
  <si>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</si>
  <si>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</si>
  <si>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</si>
  <si>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</si>
  <si>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</si>
  <si>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</si>
  <si>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</si>
  <si>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</si>
  <si>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</si>
  <si>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</si>
  <si>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</si>
  <si>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</si>
  <si>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</si>
  <si>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</si>
  <si>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</si>
  <si>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</si>
  <si>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</si>
  <si>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</si>
  <si>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</si>
  <si>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</si>
  <si>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</si>
  <si>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</si>
  <si>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</si>
  <si>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</si>
  <si>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</si>
  <si>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</si>
  <si>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</si>
  <si>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</si>
  <si>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</si>
  <si>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</si>
  <si>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</si>
  <si>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</si>
  <si>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</si>
  <si>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</si>
  <si>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</si>
  <si>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</si>
  <si>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</si>
  <si>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</si>
  <si>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</si>
  <si>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</si>
  <si>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</si>
  <si>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</si>
  <si>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</si>
  <si>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</si>
  <si>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</si>
  <si>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</si>
  <si>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</si>
  <si>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</si>
  <si>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</si>
  <si>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</si>
  <si>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</si>
  <si>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</si>
  <si>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</si>
  <si>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</si>
  <si>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</si>
  <si>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</si>
  <si>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</si>
  <si>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</si>
  <si>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</si>
  <si>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</si>
  <si>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</si>
  <si>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</si>
  <si>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</si>
  <si>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</si>
  <si>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</si>
  <si>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</si>
  <si>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</si>
  <si>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</si>
  <si>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</si>
  <si>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</si>
  <si>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</si>
  <si>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</si>
  <si>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</si>
  <si>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</si>
  <si>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</si>
  <si>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</si>
  <si>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</si>
  <si>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</si>
  <si>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</si>
  <si>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</si>
  <si>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</si>
  <si>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</si>
  <si>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</si>
  <si>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</si>
  <si>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</si>
  <si>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</si>
  <si>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</si>
  <si>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</si>
  <si>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</si>
  <si>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</si>
  <si>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</si>
  <si>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</si>
  <si>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</si>
  <si>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</si>
  <si>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</si>
  <si>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</si>
  <si>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</si>
  <si>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</si>
  <si>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</si>
  <si>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</si>
  <si>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</si>
  <si>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</si>
  <si>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</si>
  <si>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</si>
  <si>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</si>
  <si>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</si>
  <si>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</si>
  <si>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</si>
  <si>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</si>
  <si>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</si>
  <si>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</si>
  <si>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</si>
  <si>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</si>
  <si>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</si>
  <si>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</si>
  <si>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</si>
  <si>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</si>
  <si>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</si>
  <si>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</si>
  <si>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</si>
  <si>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</si>
  <si>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</si>
  <si>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</si>
  <si>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</si>
  <si>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</si>
  <si>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</si>
  <si>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</si>
  <si>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</si>
  <si>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</si>
  <si>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</si>
  <si>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</si>
  <si>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</si>
  <si>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</si>
  <si>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</si>
  <si>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</si>
  <si>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</si>
  <si>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</si>
  <si>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</si>
  <si>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</si>
  <si>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</si>
  <si>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</si>
  <si>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</si>
  <si>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</si>
  <si>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</si>
  <si>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</si>
  <si>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</si>
  <si>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</si>
  <si>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</si>
  <si>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</si>
  <si>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</si>
  <si>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</si>
  <si>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</si>
  <si>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</si>
  <si>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</si>
  <si>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</si>
  <si>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</si>
  <si>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</si>
  <si>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</si>
  <si>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</si>
  <si>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</si>
  <si>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</si>
  <si>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</si>
  <si>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</si>
  <si>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</si>
  <si>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</si>
  <si>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</si>
  <si>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</si>
  <si>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</si>
  <si>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</si>
  <si>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</si>
  <si>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</si>
  <si>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</si>
  <si>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</si>
  <si>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</si>
  <si>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</si>
  <si>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</si>
  <si>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</si>
  <si>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</si>
  <si>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</si>
  <si>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</si>
  <si>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</si>
  <si>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</si>
  <si>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</si>
  <si>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</si>
  <si>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</si>
  <si>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</si>
  <si>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</si>
  <si>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</si>
  <si>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</si>
  <si>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</si>
  <si>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</si>
  <si>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</si>
  <si>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</si>
  <si>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</si>
  <si>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</si>
  <si>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</si>
  <si>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</si>
  <si>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</si>
  <si>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</si>
  <si>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</si>
  <si>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</si>
  <si>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</si>
  <si>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</si>
  <si>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</si>
  <si>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</si>
  <si>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</si>
  <si>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</si>
  <si>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</si>
  <si>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</si>
  <si>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</si>
  <si>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</si>
  <si>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</si>
  <si>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</si>
  <si>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</si>
  <si>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</si>
  <si>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</si>
  <si>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</si>
  <si>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</si>
  <si>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</si>
  <si>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</si>
  <si>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</si>
  <si>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</si>
  <si>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</si>
  <si>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</si>
  <si>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</si>
  <si>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</si>
  <si>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</si>
  <si>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</si>
  <si>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</si>
  <si>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</si>
  <si>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</si>
  <si>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</si>
  <si>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</si>
  <si>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</si>
  <si>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</si>
  <si>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</si>
  <si>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</si>
  <si>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</si>
  <si>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</si>
  <si>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</si>
  <si>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</si>
  <si>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</si>
  <si>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</si>
  <si>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</si>
  <si>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</si>
  <si>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</si>
  <si>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</si>
  <si>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</si>
  <si>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</si>
  <si>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</si>
  <si>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</si>
  <si>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</si>
  <si>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</si>
  <si>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</si>
  <si>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</si>
  <si>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</si>
  <si>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</si>
  <si>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</si>
  <si>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</si>
  <si>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</si>
  <si>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</si>
  <si>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</si>
  <si>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</si>
  <si>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</si>
  <si>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</si>
  <si>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</si>
  <si>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</si>
  <si>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</si>
  <si>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</si>
  <si>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</si>
  <si>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</si>
  <si>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</si>
  <si>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</si>
  <si>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</si>
  <si>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</si>
  <si>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</si>
  <si>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</si>
  <si>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</si>
  <si>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</si>
  <si>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</si>
  <si>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</si>
  <si>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</si>
  <si>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</si>
  <si>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</si>
  <si>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</si>
  <si>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</si>
  <si>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</si>
  <si>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</si>
  <si>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</si>
  <si>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</si>
  <si>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</si>
  <si>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</si>
  <si>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</si>
  <si>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</si>
  <si>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</si>
  <si>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</si>
  <si>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</si>
  <si>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</si>
  <si>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</si>
  <si>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</si>
  <si>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</si>
  <si>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</si>
  <si>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</si>
  <si>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</si>
  <si>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</si>
  <si>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</si>
  <si>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</si>
  <si>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</si>
  <si>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</si>
  <si>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</si>
  <si>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</si>
  <si>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</si>
  <si>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</si>
  <si>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</si>
  <si>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</si>
  <si>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</si>
  <si>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</si>
  <si>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</si>
  <si>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</si>
  <si>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</si>
  <si>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</si>
  <si>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</si>
  <si>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</si>
  <si>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</si>
  <si>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</si>
  <si>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</si>
  <si>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</si>
  <si>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</si>
  <si>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</si>
  <si>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</si>
  <si>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</si>
  <si>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</si>
  <si>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</si>
  <si>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</si>
  <si>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</si>
  <si>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</si>
  <si>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</si>
  <si>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</si>
  <si>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</si>
  <si>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</si>
  <si>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</si>
  <si>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</si>
  <si>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</si>
  <si>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</si>
  <si>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</si>
  <si>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</si>
  <si>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</si>
  <si>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</si>
  <si>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</si>
  <si>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</si>
  <si>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</si>
  <si>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</si>
  <si>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</si>
  <si>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</si>
  <si>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</si>
  <si>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</si>
  <si>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</si>
  <si>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</si>
  <si>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</si>
  <si>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</si>
  <si>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</si>
  <si>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</si>
  <si>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</si>
  <si>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</si>
  <si>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</si>
  <si>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</si>
  <si>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</si>
  <si>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</si>
  <si>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</si>
  <si>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</si>
  <si>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</si>
  <si>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</si>
  <si>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</si>
  <si>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</si>
  <si>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</si>
  <si>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</si>
  <si>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</si>
  <si>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</si>
  <si>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</si>
  <si>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</si>
  <si>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</si>
  <si>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</si>
  <si>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</si>
  <si>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</si>
  <si>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</si>
  <si>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</si>
  <si>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</si>
  <si>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</si>
  <si>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</si>
  <si>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</si>
  <si>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</si>
  <si>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</si>
  <si>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</si>
  <si>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</si>
  <si>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</si>
  <si>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</si>
  <si>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</si>
  <si>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</si>
  <si>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</si>
  <si>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</si>
  <si>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</si>
  <si>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</si>
  <si>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</si>
  <si>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</si>
  <si>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</si>
  <si>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</si>
  <si>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</si>
  <si>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</si>
  <si>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</si>
  <si>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</si>
  <si>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</si>
  <si>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</si>
  <si>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</si>
  <si>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</si>
  <si>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</si>
  <si>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</si>
  <si>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</si>
  <si>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</si>
  <si>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</si>
  <si>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</si>
  <si>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</si>
  <si>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</si>
  <si>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</si>
  <si>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</si>
  <si>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</si>
  <si>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</si>
  <si>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</si>
  <si>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</si>
  <si>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</si>
  <si>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</si>
  <si>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</si>
  <si>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</si>
  <si>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</si>
  <si>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</si>
  <si>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</si>
  <si>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</si>
  <si>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</si>
  <si>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</si>
  <si>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</si>
  <si>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</si>
  <si>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</si>
  <si>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</si>
  <si>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</si>
  <si>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</si>
  <si>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</si>
  <si>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</si>
  <si>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</si>
  <si>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</si>
  <si>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</si>
  <si>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</si>
  <si>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</si>
  <si>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</si>
  <si>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</si>
  <si>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</si>
  <si>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</si>
  <si>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</si>
  <si>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</si>
  <si>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</si>
  <si>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</si>
  <si>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</si>
  <si>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</si>
  <si>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</si>
  <si>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</si>
  <si>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</si>
  <si>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</si>
  <si>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</si>
  <si>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</si>
  <si>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</si>
  <si>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</si>
  <si>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</si>
  <si>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</si>
  <si>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</si>
  <si>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</si>
  <si>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</si>
  <si>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</si>
  <si>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</si>
  <si>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</si>
  <si>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</si>
  <si>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</si>
  <si>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</si>
  <si>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</si>
  <si>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</si>
  <si>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</si>
  <si>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</si>
  <si>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</si>
  <si>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</si>
  <si>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</si>
  <si>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</si>
  <si>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</si>
  <si>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</si>
  <si>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</si>
  <si>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</si>
  <si>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</si>
  <si>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</si>
  <si>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</si>
  <si>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</si>
  <si>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</si>
  <si>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</si>
  <si>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</si>
  <si>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</si>
  <si>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</si>
  <si>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</si>
  <si>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</si>
  <si>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</si>
  <si>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</si>
  <si>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</si>
  <si>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</si>
  <si>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</si>
  <si>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</si>
  <si>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</si>
  <si>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</si>
  <si>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</si>
  <si>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</si>
  <si>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</si>
  <si>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</si>
  <si>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</si>
  <si>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</si>
  <si>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</si>
  <si>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</si>
  <si>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</si>
  <si>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</si>
  <si>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</si>
  <si>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</si>
  <si>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</si>
  <si>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</si>
  <si>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</si>
  <si>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</si>
  <si>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</si>
  <si>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</si>
  <si>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</si>
  <si>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</si>
  <si>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</si>
  <si>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</si>
  <si>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</si>
  <si>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</si>
  <si>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</si>
  <si>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</si>
  <si>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</si>
  <si>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</si>
  <si>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</si>
  <si>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</si>
  <si>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</si>
  <si>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</si>
  <si>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</si>
  <si>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</si>
  <si>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</si>
  <si>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</si>
  <si>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</si>
  <si>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</si>
  <si>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</si>
  <si>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</si>
  <si>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</si>
  <si>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</si>
  <si>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</si>
  <si>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</si>
  <si>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</si>
  <si>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</si>
  <si>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</si>
  <si>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</si>
  <si>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</si>
  <si>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</si>
  <si>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</si>
  <si>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</si>
  <si>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</si>
  <si>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</si>
  <si>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</si>
  <si>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</si>
  <si>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</si>
  <si>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</si>
  <si>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</si>
  <si>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</si>
  <si>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</si>
  <si>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</si>
  <si>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</si>
  <si>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</si>
  <si>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</si>
  <si>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</si>
  <si>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</si>
  <si>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</si>
  <si>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</si>
  <si>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</si>
  <si>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</si>
  <si>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</si>
  <si>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</si>
  <si>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</si>
  <si>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</si>
  <si>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</si>
  <si>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</si>
  <si>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</si>
  <si>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</si>
  <si>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</si>
  <si>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</si>
  <si>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</si>
  <si>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</si>
  <si>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</si>
  <si>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</si>
  <si>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</si>
  <si>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</si>
  <si>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</si>
  <si>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</si>
  <si>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</si>
  <si>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</si>
  <si>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</si>
  <si>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</si>
  <si>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</si>
  <si>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</si>
  <si>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</si>
  <si>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</si>
  <si>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</si>
  <si>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</si>
  <si>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</si>
  <si>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</si>
  <si>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</si>
  <si>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</si>
  <si>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</si>
  <si>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</si>
  <si>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</si>
  <si>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</si>
  <si>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</si>
  <si>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</si>
  <si>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</si>
  <si>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</si>
  <si>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</si>
  <si>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</si>
  <si>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</si>
  <si>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</si>
  <si>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</si>
  <si>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</si>
  <si>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</si>
  <si>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</si>
  <si>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</si>
  <si>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</si>
  <si>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</si>
  <si>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</si>
  <si>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</si>
  <si>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</si>
  <si>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</si>
  <si>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</si>
  <si>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</si>
  <si>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</si>
  <si>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</si>
  <si>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</si>
  <si>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</si>
  <si>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</si>
  <si>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</si>
  <si>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</si>
  <si>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</si>
  <si>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</si>
  <si>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</si>
  <si>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</si>
  <si>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</si>
  <si>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</si>
  <si>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</si>
  <si>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</si>
  <si>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</si>
  <si>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</si>
  <si>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</si>
  <si>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</si>
  <si>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</si>
  <si>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</si>
  <si>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</si>
  <si>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</si>
  <si>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</si>
  <si>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</si>
  <si>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</si>
  <si>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</si>
  <si>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</si>
  <si>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</si>
  <si>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</si>
  <si>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</si>
  <si>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</si>
  <si>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</si>
  <si>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</si>
  <si>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</si>
  <si>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</si>
  <si>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</si>
  <si>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</si>
  <si>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</si>
  <si>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</si>
  <si>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</si>
  <si>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</si>
  <si>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</si>
  <si>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</si>
  <si>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</si>
  <si>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</si>
  <si>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</si>
  <si>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</si>
  <si>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</si>
  <si>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</si>
  <si>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</si>
  <si>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</si>
  <si>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</si>
  <si>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</si>
  <si>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</si>
  <si>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</si>
  <si>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</si>
  <si>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</si>
  <si>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</si>
  <si>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</si>
  <si>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</si>
  <si>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</si>
  <si>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</si>
  <si>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</si>
  <si>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</si>
  <si>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</si>
  <si>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</si>
  <si>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</si>
  <si>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</si>
  <si>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</si>
  <si>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</si>
  <si>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</si>
  <si>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</si>
  <si>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</si>
  <si>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</si>
  <si>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</si>
  <si>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</si>
  <si>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</si>
  <si>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</si>
  <si>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</si>
  <si>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</si>
  <si>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</si>
  <si>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</si>
  <si>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</si>
  <si>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</si>
  <si>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</si>
  <si>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</si>
  <si>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</si>
  <si>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</si>
  <si>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</si>
  <si>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</si>
  <si>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</si>
  <si>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</si>
  <si>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</si>
  <si>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</si>
  <si>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</si>
  <si>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</si>
  <si>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</si>
  <si>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</si>
  <si>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</si>
  <si>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</si>
  <si>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</si>
  <si>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</si>
  <si>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</si>
  <si>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</si>
  <si>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</si>
  <si>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</si>
  <si>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</si>
  <si>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</si>
  <si>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</si>
  <si>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</si>
  <si>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</si>
  <si>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</si>
  <si>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</si>
  <si>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</si>
  <si>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</si>
  <si>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</si>
  <si>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</si>
  <si>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</si>
  <si>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</si>
  <si>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</si>
  <si>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</si>
  <si>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</si>
  <si>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</si>
  <si>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</si>
  <si>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</si>
  <si>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</si>
  <si>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</si>
  <si>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</si>
  <si>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</si>
  <si>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</si>
  <si>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</si>
  <si>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</si>
  <si>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</si>
  <si>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</si>
  <si>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</si>
  <si>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</si>
  <si>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</si>
  <si>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</si>
  <si>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</si>
  <si>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</si>
  <si>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</si>
  <si>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</si>
  <si>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</si>
  <si>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</si>
  <si>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</si>
  <si>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</si>
  <si>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</si>
  <si>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</si>
  <si>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</si>
  <si>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</si>
  <si>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</si>
  <si>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</si>
  <si>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</si>
  <si>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</si>
  <si>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</si>
  <si>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</si>
  <si>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</si>
  <si>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</si>
  <si>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</si>
  <si>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</si>
  <si>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</si>
  <si>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</si>
  <si>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</si>
  <si>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</si>
  <si>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</si>
  <si>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</si>
  <si>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</si>
  <si>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</si>
  <si>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</si>
  <si>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</si>
  <si>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</si>
  <si>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</si>
  <si>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</si>
  <si>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</si>
  <si>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</si>
  <si>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</si>
  <si>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</si>
  <si>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</si>
  <si>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</si>
  <si>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</si>
  <si>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</si>
  <si>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</si>
  <si>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</si>
  <si>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</si>
  <si>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</si>
  <si>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</si>
  <si>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</si>
  <si>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</si>
  <si>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</si>
  <si>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</si>
  <si>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</si>
  <si>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</si>
  <si>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</si>
  <si>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</si>
  <si>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</si>
  <si>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</si>
  <si>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</si>
  <si>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</si>
  <si>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</si>
  <si>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</si>
  <si>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</si>
  <si>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</si>
  <si>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</si>
  <si>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</si>
  <si>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</si>
  <si>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</si>
  <si>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</si>
  <si>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</si>
  <si>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</si>
  <si>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</si>
  <si>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</si>
  <si>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</si>
  <si>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</si>
  <si>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</si>
  <si>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</si>
  <si>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</si>
  <si>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</si>
  <si>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</si>
  <si>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</si>
  <si>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</si>
  <si>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</si>
  <si>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</si>
  <si>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</si>
  <si>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</si>
  <si>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</si>
  <si>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</si>
  <si>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</si>
  <si>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</si>
  <si>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</si>
  <si>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</si>
  <si>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</si>
  <si>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</si>
  <si>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</si>
  <si>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</si>
  <si>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</si>
  <si>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</si>
  <si>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</si>
  <si>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</si>
  <si>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</si>
  <si>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</si>
  <si>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</si>
  <si>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</si>
  <si>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</si>
  <si>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</si>
  <si>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</si>
  <si>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</si>
  <si>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</si>
  <si>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</si>
  <si>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</si>
  <si>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</si>
  <si>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</si>
  <si>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</si>
  <si>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</si>
  <si>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</si>
  <si>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</si>
  <si>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</si>
  <si>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</si>
  <si>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</si>
  <si>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</si>
  <si>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</si>
  <si>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</si>
  <si>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</si>
  <si>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</si>
  <si>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</si>
  <si>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</si>
  <si>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</si>
  <si>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</si>
  <si>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</si>
  <si>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</si>
  <si>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</si>
  <si>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</si>
  <si>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</si>
  <si>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</si>
  <si>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</si>
  <si>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</si>
  <si>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</si>
  <si>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</si>
  <si>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</si>
  <si>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</si>
  <si>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</si>
  <si>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</si>
  <si>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</si>
  <si>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</si>
  <si>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</si>
  <si>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</si>
  <si>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</si>
  <si>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</si>
  <si>
    <t>En Servicio</t>
  </si>
  <si>
    <t xml:space="preserve">   </t>
  </si>
  <si>
    <t>Cuevas Peralta, Ivan Hanell</t>
  </si>
  <si>
    <t>Ballast, Carlos Alexis</t>
  </si>
  <si>
    <t>CARGA EXITOSA</t>
  </si>
  <si>
    <t>REINICIO EXITOSO</t>
  </si>
  <si>
    <t>GAVETA DE DEPOSITOS LLENA</t>
  </si>
  <si>
    <t>Toribio Batista, Junior De Jesus</t>
  </si>
  <si>
    <t>ReservaC Norte</t>
  </si>
  <si>
    <t>De La Cruz Marcelo, Mawel Andres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</si>
  <si>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</si>
  <si>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</si>
  <si>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</si>
  <si>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</si>
  <si>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</si>
  <si>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</si>
  <si>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</si>
  <si>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335836215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</si>
  <si>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</si>
  <si>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</si>
  <si>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</si>
  <si>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</si>
  <si>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</si>
  <si>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</si>
  <si>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</si>
  <si>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</si>
  <si>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335836242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</si>
  <si>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</si>
  <si>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</si>
  <si>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</si>
  <si>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</si>
  <si>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</si>
  <si>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</si>
  <si>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</si>
  <si>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</si>
  <si>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</si>
  <si>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</si>
  <si>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</si>
  <si>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</si>
  <si>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</si>
  <si>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</si>
  <si>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335835983 </t>
  </si>
  <si>
    <t>335836052 </t>
  </si>
  <si>
    <t>335836108 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</si>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</sst>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1" xfId="0" applyFont="1" applyFill="1" applyBorder="1" applyAlignment="1">
      <alignment horizontal="center" vertical="center" wrapText="1"/>
    </xf>
    <xf numFmtId="0" fontId="51" fillId="46" borderId="65" xfId="0" applyFont="1" applyFill="1" applyBorder="1" applyAlignment="1">
      <alignment horizontal="left" vertical="center"/>
    </xf>
    <xf numFmtId="0" fontId="11" fillId="5" borderId="66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8"/>
      <tableStyleElement type="headerRow" dxfId="1517"/>
      <tableStyleElement type="totalRow" dxfId="1516"/>
      <tableStyleElement type="firstColumn" dxfId="1515"/>
      <tableStyleElement type="lastColumn" dxfId="1514"/>
      <tableStyleElement type="firstRowStripe" dxfId="1513"/>
      <tableStyleElement type="firstColumnStripe" dxfId="15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>
        <row r="2">
          <cell r="A2" t="str">
            <v>Dirección Continuidad y Servicios TI</v>
          </cell>
        </row>
      </sheetData>
      <sheetData sheetId="1">
        <row r="2">
          <cell r="A2" t="str">
            <v>Dirección Continuidad y Servicios TI</v>
          </cell>
        </row>
      </sheetData>
      <sheetData sheetId="2">
        <row r="2">
          <cell r="A2" t="str">
            <v>Ticket</v>
          </cell>
        </row>
      </sheetData>
      <sheetData sheetId="3"/>
      <sheetData sheetId="4"/>
      <sheetData sheetId="5">
        <row r="2">
          <cell r="A2" t="str">
            <v>CANTIDAD DE DIAS CON CONDICION</v>
          </cell>
        </row>
      </sheetData>
      <sheetData sheetId="6">
        <row r="2">
          <cell r="A2">
            <v>1</v>
          </cell>
        </row>
      </sheetData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>
        <row r="2">
          <cell r="A2" t="str">
            <v>ATM Inicio Dia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3"/>
  <sheetViews>
    <sheetView zoomScale="98" zoomScaleNormal="98" workbookViewId="0">
      <pane ySplit="4" topLeftCell="A200" activePane="bottomLeft" state="frozen"/>
      <selection pane="bottomLeft" activeCell="I221" sqref="I221"/>
    </sheetView>
  </sheetViews>
  <sheetFormatPr baseColWidth="10" defaultColWidth="20.5703125" defaultRowHeight="15" x14ac:dyDescent="0.25"/>
  <cols>
    <col min="1" max="1" width="25.7109375" style="94" bestFit="1" customWidth="1"/>
    <col min="2" max="2" width="20.7109375" style="88" bestFit="1" customWidth="1"/>
    <col min="3" max="3" width="17.7109375" style="47" bestFit="1" customWidth="1"/>
    <col min="4" max="4" width="29.42578125" style="94" bestFit="1" customWidth="1"/>
    <col min="5" max="5" width="10.7109375" style="87" bestFit="1" customWidth="1"/>
    <col min="6" max="6" width="11.42578125" style="48" bestFit="1" customWidth="1"/>
    <col min="7" max="7" width="59.7109375" style="48" bestFit="1" customWidth="1"/>
    <col min="8" max="11" width="6.42578125" style="48" bestFit="1" customWidth="1"/>
    <col min="12" max="12" width="48.28515625" style="48" bestFit="1" customWidth="1"/>
    <col min="13" max="13" width="18.5703125" style="94" bestFit="1" customWidth="1"/>
    <col min="14" max="14" width="16.7109375" style="94" bestFit="1" customWidth="1"/>
    <col min="15" max="15" width="39.5703125" style="94" bestFit="1" customWidth="1"/>
    <col min="16" max="16" width="22.42578125" style="110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2525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SUR</v>
      </c>
      <c r="B5" s="109">
        <v>335833673</v>
      </c>
      <c r="C5" s="121">
        <v>44280.028379629628</v>
      </c>
      <c r="D5" s="114" t="s">
        <v>2189</v>
      </c>
      <c r="E5" s="108">
        <v>5</v>
      </c>
      <c r="F5" s="114" t="str">
        <f>VLOOKUP(E5,VIP!$A$2:$O12200,2,0)</f>
        <v>DRBR005</v>
      </c>
      <c r="G5" s="114" t="str">
        <f>VLOOKUP(E5,'LISTADO ATM'!$A$2:$B$900,2,0)</f>
        <v>ATM Oficina Autoservicio Villa Ofelia (San Juan)</v>
      </c>
      <c r="H5" s="114" t="str">
        <f>VLOOKUP(E5,VIP!$A$2:$O17121,7,FALSE)</f>
        <v>Si</v>
      </c>
      <c r="I5" s="114" t="str">
        <f>VLOOKUP(E5,VIP!$A$2:$O9086,8,FALSE)</f>
        <v>Si</v>
      </c>
      <c r="J5" s="114" t="str">
        <f>VLOOKUP(E5,VIP!$A$2:$O9036,8,FALSE)</f>
        <v>Si</v>
      </c>
      <c r="K5" s="114" t="str">
        <f>VLOOKUP(E5,VIP!$A$2:$O12610,6,0)</f>
        <v>NO</v>
      </c>
      <c r="L5" s="115" t="s">
        <v>2228</v>
      </c>
      <c r="M5" s="135" t="s">
        <v>2527</v>
      </c>
      <c r="N5" s="113" t="s">
        <v>2493</v>
      </c>
      <c r="O5" s="114" t="s">
        <v>2474</v>
      </c>
      <c r="P5" s="112"/>
      <c r="Q5" s="136">
        <v>44282.587500000001</v>
      </c>
    </row>
    <row r="6" spans="1:18" ht="18" x14ac:dyDescent="0.25">
      <c r="A6" s="114" t="str">
        <f>VLOOKUP(E6,'LISTADO ATM'!$A$2:$C$901,3,0)</f>
        <v>DISTRITO NACIONAL</v>
      </c>
      <c r="B6" s="109">
        <v>335833944</v>
      </c>
      <c r="C6" s="121">
        <v>44280.514849537038</v>
      </c>
      <c r="D6" s="114" t="s">
        <v>2189</v>
      </c>
      <c r="E6" s="108">
        <v>147</v>
      </c>
      <c r="F6" s="114" t="str">
        <f>VLOOKUP(E6,VIP!$A$2:$O12245,2,0)</f>
        <v>DRBR147</v>
      </c>
      <c r="G6" s="114" t="str">
        <f>VLOOKUP(E6,'LISTADO ATM'!$A$2:$B$900,2,0)</f>
        <v xml:space="preserve">ATM Kiosco Megacentro I </v>
      </c>
      <c r="H6" s="114" t="str">
        <f>VLOOKUP(E6,VIP!$A$2:$O17166,7,FALSE)</f>
        <v>Si</v>
      </c>
      <c r="I6" s="114" t="str">
        <f>VLOOKUP(E6,VIP!$A$2:$O9131,8,FALSE)</f>
        <v>Si</v>
      </c>
      <c r="J6" s="114" t="str">
        <f>VLOOKUP(E6,VIP!$A$2:$O9081,8,FALSE)</f>
        <v>Si</v>
      </c>
      <c r="K6" s="114" t="str">
        <f>VLOOKUP(E6,VIP!$A$2:$O12655,6,0)</f>
        <v>NO</v>
      </c>
      <c r="L6" s="115" t="s">
        <v>2228</v>
      </c>
      <c r="M6" s="113" t="s">
        <v>2465</v>
      </c>
      <c r="N6" s="113" t="s">
        <v>2493</v>
      </c>
      <c r="O6" s="114" t="s">
        <v>2474</v>
      </c>
      <c r="P6" s="112"/>
      <c r="Q6" s="116" t="s">
        <v>2228</v>
      </c>
    </row>
    <row r="7" spans="1:18" ht="18" x14ac:dyDescent="0.25">
      <c r="A7" s="114" t="str">
        <f>VLOOKUP(E7,'LISTADO ATM'!$A$2:$C$901,3,0)</f>
        <v>DISTRITO NACIONAL</v>
      </c>
      <c r="B7" s="109">
        <v>335833946</v>
      </c>
      <c r="C7" s="121">
        <v>44280.515601851854</v>
      </c>
      <c r="D7" s="114" t="s">
        <v>2189</v>
      </c>
      <c r="E7" s="108">
        <v>927</v>
      </c>
      <c r="F7" s="114" t="str">
        <f>VLOOKUP(E7,VIP!$A$2:$O12246,2,0)</f>
        <v>DRBR927</v>
      </c>
      <c r="G7" s="114" t="str">
        <f>VLOOKUP(E7,'LISTADO ATM'!$A$2:$B$900,2,0)</f>
        <v>ATM S/M Bravo La Esperilla</v>
      </c>
      <c r="H7" s="114" t="str">
        <f>VLOOKUP(E7,VIP!$A$2:$O17167,7,FALSE)</f>
        <v>Si</v>
      </c>
      <c r="I7" s="114" t="str">
        <f>VLOOKUP(E7,VIP!$A$2:$O9132,8,FALSE)</f>
        <v>Si</v>
      </c>
      <c r="J7" s="114" t="str">
        <f>VLOOKUP(E7,VIP!$A$2:$O9082,8,FALSE)</f>
        <v>Si</v>
      </c>
      <c r="K7" s="114" t="str">
        <f>VLOOKUP(E7,VIP!$A$2:$O12656,6,0)</f>
        <v>NO</v>
      </c>
      <c r="L7" s="115" t="s">
        <v>2228</v>
      </c>
      <c r="M7" s="135" t="s">
        <v>2527</v>
      </c>
      <c r="N7" s="113" t="s">
        <v>2493</v>
      </c>
      <c r="O7" s="114" t="s">
        <v>2474</v>
      </c>
      <c r="P7" s="112"/>
      <c r="Q7" s="136">
        <v>44282.599305555559</v>
      </c>
    </row>
    <row r="8" spans="1:18" ht="18" x14ac:dyDescent="0.25">
      <c r="A8" s="114" t="str">
        <f>VLOOKUP(E8,'LISTADO ATM'!$A$2:$C$901,3,0)</f>
        <v>DISTRITO NACIONAL</v>
      </c>
      <c r="B8" s="109">
        <v>335834656</v>
      </c>
      <c r="C8" s="121">
        <v>44281.045057870368</v>
      </c>
      <c r="D8" s="114" t="s">
        <v>2468</v>
      </c>
      <c r="E8" s="108">
        <v>539</v>
      </c>
      <c r="F8" s="114" t="str">
        <f>VLOOKUP(E8,VIP!$A$2:$O12211,2,0)</f>
        <v>DRBR539</v>
      </c>
      <c r="G8" s="114" t="str">
        <f>VLOOKUP(E8,'LISTADO ATM'!$A$2:$B$900,2,0)</f>
        <v>ATM S/M La Cadena Los Proceres</v>
      </c>
      <c r="H8" s="114" t="str">
        <f>VLOOKUP(E8,VIP!$A$2:$O17132,7,FALSE)</f>
        <v>Si</v>
      </c>
      <c r="I8" s="114" t="str">
        <f>VLOOKUP(E8,VIP!$A$2:$O9097,8,FALSE)</f>
        <v>Si</v>
      </c>
      <c r="J8" s="114" t="str">
        <f>VLOOKUP(E8,VIP!$A$2:$O9047,8,FALSE)</f>
        <v>Si</v>
      </c>
      <c r="K8" s="114" t="str">
        <f>VLOOKUP(E8,VIP!$A$2:$O12621,6,0)</f>
        <v>NO</v>
      </c>
      <c r="L8" s="115" t="s">
        <v>2459</v>
      </c>
      <c r="M8" s="135" t="s">
        <v>2527</v>
      </c>
      <c r="N8" s="113" t="s">
        <v>2472</v>
      </c>
      <c r="O8" s="114" t="s">
        <v>2473</v>
      </c>
      <c r="P8" s="112"/>
      <c r="Q8" s="136">
        <v>44282.615277777775</v>
      </c>
    </row>
    <row r="9" spans="1:18" ht="18" x14ac:dyDescent="0.25">
      <c r="A9" s="114" t="str">
        <f>VLOOKUP(E9,'LISTADO ATM'!$A$2:$C$901,3,0)</f>
        <v>SUR</v>
      </c>
      <c r="B9" s="109">
        <v>335834739</v>
      </c>
      <c r="C9" s="121">
        <v>44281.353946759256</v>
      </c>
      <c r="D9" s="114" t="s">
        <v>2189</v>
      </c>
      <c r="E9" s="108">
        <v>50</v>
      </c>
      <c r="F9" s="114" t="str">
        <f>VLOOKUP(E9,VIP!$A$2:$O12211,2,0)</f>
        <v>DRBR050</v>
      </c>
      <c r="G9" s="114" t="str">
        <f>VLOOKUP(E9,'LISTADO ATM'!$A$2:$B$900,2,0)</f>
        <v xml:space="preserve">ATM Oficina Padre Las Casas (Azua) </v>
      </c>
      <c r="H9" s="114" t="str">
        <f>VLOOKUP(E9,VIP!$A$2:$O17132,7,FALSE)</f>
        <v>Si</v>
      </c>
      <c r="I9" s="114" t="str">
        <f>VLOOKUP(E9,VIP!$A$2:$O9097,8,FALSE)</f>
        <v>Si</v>
      </c>
      <c r="J9" s="114" t="str">
        <f>VLOOKUP(E9,VIP!$A$2:$O9047,8,FALSE)</f>
        <v>Si</v>
      </c>
      <c r="K9" s="114" t="str">
        <f>VLOOKUP(E9,VIP!$A$2:$O12621,6,0)</f>
        <v>NO</v>
      </c>
      <c r="L9" s="115" t="s">
        <v>2254</v>
      </c>
      <c r="M9" s="113" t="s">
        <v>2465</v>
      </c>
      <c r="N9" s="113" t="s">
        <v>2472</v>
      </c>
      <c r="O9" s="114" t="s">
        <v>2474</v>
      </c>
      <c r="P9" s="112"/>
      <c r="Q9" s="116" t="s">
        <v>2254</v>
      </c>
    </row>
    <row r="10" spans="1:18" ht="18" x14ac:dyDescent="0.25">
      <c r="A10" s="114" t="str">
        <f>VLOOKUP(E10,'LISTADO ATM'!$A$2:$C$901,3,0)</f>
        <v>DISTRITO NACIONAL</v>
      </c>
      <c r="B10" s="109">
        <v>335835608</v>
      </c>
      <c r="C10" s="121">
        <v>44281.356898148151</v>
      </c>
      <c r="D10" s="114" t="s">
        <v>2189</v>
      </c>
      <c r="E10" s="108">
        <v>34</v>
      </c>
      <c r="F10" s="114" t="str">
        <f>VLOOKUP(E10,VIP!$A$2:$O12212,2,0)</f>
        <v>DRBR034</v>
      </c>
      <c r="G10" s="114" t="str">
        <f>VLOOKUP(E10,'LISTADO ATM'!$A$2:$B$900,2,0)</f>
        <v xml:space="preserve">ATM Plaza de la Salud </v>
      </c>
      <c r="H10" s="114" t="str">
        <f>VLOOKUP(E10,VIP!$A$2:$O17133,7,FALSE)</f>
        <v>Si</v>
      </c>
      <c r="I10" s="114" t="str">
        <f>VLOOKUP(E10,VIP!$A$2:$O9098,8,FALSE)</f>
        <v>Si</v>
      </c>
      <c r="J10" s="114" t="str">
        <f>VLOOKUP(E10,VIP!$A$2:$O9048,8,FALSE)</f>
        <v>Si</v>
      </c>
      <c r="K10" s="114" t="str">
        <f>VLOOKUP(E10,VIP!$A$2:$O12622,6,0)</f>
        <v>NO</v>
      </c>
      <c r="L10" s="115" t="s">
        <v>2254</v>
      </c>
      <c r="M10" s="135" t="s">
        <v>2527</v>
      </c>
      <c r="N10" s="113" t="s">
        <v>2493</v>
      </c>
      <c r="O10" s="114" t="s">
        <v>2474</v>
      </c>
      <c r="P10" s="112"/>
      <c r="Q10" s="136">
        <v>44282.601388888892</v>
      </c>
    </row>
    <row r="11" spans="1:18" ht="18" x14ac:dyDescent="0.25">
      <c r="A11" s="114" t="str">
        <f>VLOOKUP(E11,'LISTADO ATM'!$A$2:$C$901,3,0)</f>
        <v>DISTRITO NACIONAL</v>
      </c>
      <c r="B11" s="109">
        <v>335835679</v>
      </c>
      <c r="C11" s="121">
        <v>44281.414814814816</v>
      </c>
      <c r="D11" s="114" t="s">
        <v>2189</v>
      </c>
      <c r="E11" s="108">
        <v>517</v>
      </c>
      <c r="F11" s="114" t="str">
        <f>VLOOKUP(E11,VIP!$A$2:$O12224,2,0)</f>
        <v>DRBR517</v>
      </c>
      <c r="G11" s="114" t="str">
        <f>VLOOKUP(E11,'LISTADO ATM'!$A$2:$B$900,2,0)</f>
        <v xml:space="preserve">ATM Autobanco Oficina Sans Soucí </v>
      </c>
      <c r="H11" s="114" t="str">
        <f>VLOOKUP(E11,VIP!$A$2:$O17145,7,FALSE)</f>
        <v>Si</v>
      </c>
      <c r="I11" s="114" t="str">
        <f>VLOOKUP(E11,VIP!$A$2:$O9110,8,FALSE)</f>
        <v>Si</v>
      </c>
      <c r="J11" s="114" t="str">
        <f>VLOOKUP(E11,VIP!$A$2:$O9060,8,FALSE)</f>
        <v>Si</v>
      </c>
      <c r="K11" s="114" t="str">
        <f>VLOOKUP(E11,VIP!$A$2:$O12634,6,0)</f>
        <v>SI</v>
      </c>
      <c r="L11" s="115" t="s">
        <v>2228</v>
      </c>
      <c r="M11" s="113" t="s">
        <v>2465</v>
      </c>
      <c r="N11" s="113" t="s">
        <v>2493</v>
      </c>
      <c r="O11" s="114" t="s">
        <v>2474</v>
      </c>
      <c r="P11" s="112"/>
      <c r="Q11" s="116" t="s">
        <v>2228</v>
      </c>
    </row>
    <row r="12" spans="1:18" ht="18" x14ac:dyDescent="0.25">
      <c r="A12" s="114" t="str">
        <f>VLOOKUP(E12,'LISTADO ATM'!$A$2:$C$901,3,0)</f>
        <v>DISTRITO NACIONAL</v>
      </c>
      <c r="B12" s="109">
        <v>335835676</v>
      </c>
      <c r="C12" s="121">
        <v>44281.415868055556</v>
      </c>
      <c r="D12" s="114" t="s">
        <v>2189</v>
      </c>
      <c r="E12" s="108">
        <v>20</v>
      </c>
      <c r="F12" s="114" t="str">
        <f>VLOOKUP(E12,VIP!$A$2:$O12225,2,0)</f>
        <v>DRBR049</v>
      </c>
      <c r="G12" s="114" t="str">
        <f>VLOOKUP(E12,'LISTADO ATM'!$A$2:$B$900,2,0)</f>
        <v>ATM S/M Aprezio Las Palmas</v>
      </c>
      <c r="H12" s="114" t="str">
        <f>VLOOKUP(E12,VIP!$A$2:$O17146,7,FALSE)</f>
        <v>Si</v>
      </c>
      <c r="I12" s="114" t="str">
        <f>VLOOKUP(E12,VIP!$A$2:$O9111,8,FALSE)</f>
        <v>Si</v>
      </c>
      <c r="J12" s="114" t="str">
        <f>VLOOKUP(E12,VIP!$A$2:$O9061,8,FALSE)</f>
        <v>Si</v>
      </c>
      <c r="K12" s="114" t="str">
        <f>VLOOKUP(E12,VIP!$A$2:$O12635,6,0)</f>
        <v>NO</v>
      </c>
      <c r="L12" s="115" t="s">
        <v>2228</v>
      </c>
      <c r="M12" s="135" t="s">
        <v>2527</v>
      </c>
      <c r="N12" s="113" t="s">
        <v>2493</v>
      </c>
      <c r="O12" s="114" t="s">
        <v>2474</v>
      </c>
      <c r="P12" s="112"/>
      <c r="Q12" s="136">
        <v>44282.587500000001</v>
      </c>
    </row>
    <row r="13" spans="1:18" ht="18" x14ac:dyDescent="0.25">
      <c r="A13" s="114" t="str">
        <f>VLOOKUP(E13,'LISTADO ATM'!$A$2:$C$901,3,0)</f>
        <v>DISTRITO NACIONAL</v>
      </c>
      <c r="B13" s="109">
        <v>335835677</v>
      </c>
      <c r="C13" s="121">
        <v>44281.417407407411</v>
      </c>
      <c r="D13" s="114" t="s">
        <v>2189</v>
      </c>
      <c r="E13" s="108">
        <v>415</v>
      </c>
      <c r="F13" s="114" t="str">
        <f>VLOOKUP(E13,VIP!$A$2:$O12226,2,0)</f>
        <v>DRBR415</v>
      </c>
      <c r="G13" s="114" t="str">
        <f>VLOOKUP(E13,'LISTADO ATM'!$A$2:$B$900,2,0)</f>
        <v xml:space="preserve">ATM Autobanco San Martín I </v>
      </c>
      <c r="H13" s="114" t="str">
        <f>VLOOKUP(E13,VIP!$A$2:$O17147,7,FALSE)</f>
        <v>Si</v>
      </c>
      <c r="I13" s="114" t="str">
        <f>VLOOKUP(E13,VIP!$A$2:$O9112,8,FALSE)</f>
        <v>Si</v>
      </c>
      <c r="J13" s="114" t="str">
        <f>VLOOKUP(E13,VIP!$A$2:$O9062,8,FALSE)</f>
        <v>Si</v>
      </c>
      <c r="K13" s="114" t="str">
        <f>VLOOKUP(E13,VIP!$A$2:$O12636,6,0)</f>
        <v>NO</v>
      </c>
      <c r="L13" s="115" t="s">
        <v>2228</v>
      </c>
      <c r="M13" s="113" t="s">
        <v>2465</v>
      </c>
      <c r="N13" s="113" t="s">
        <v>2493</v>
      </c>
      <c r="O13" s="114" t="s">
        <v>2474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DISTRITO NACIONAL</v>
      </c>
      <c r="B14" s="109">
        <v>335835716</v>
      </c>
      <c r="C14" s="121">
        <v>44281.427812499998</v>
      </c>
      <c r="D14" s="114" t="s">
        <v>2189</v>
      </c>
      <c r="E14" s="108">
        <v>932</v>
      </c>
      <c r="F14" s="114" t="str">
        <f>VLOOKUP(E14,VIP!$A$2:$O12230,2,0)</f>
        <v>DRBR01E</v>
      </c>
      <c r="G14" s="114" t="str">
        <f>VLOOKUP(E14,'LISTADO ATM'!$A$2:$B$900,2,0)</f>
        <v xml:space="preserve">ATM Banco Agrícola </v>
      </c>
      <c r="H14" s="114" t="str">
        <f>VLOOKUP(E14,VIP!$A$2:$O17151,7,FALSE)</f>
        <v>Si</v>
      </c>
      <c r="I14" s="114" t="str">
        <f>VLOOKUP(E14,VIP!$A$2:$O9116,8,FALSE)</f>
        <v>Si</v>
      </c>
      <c r="J14" s="114" t="str">
        <f>VLOOKUP(E14,VIP!$A$2:$O9066,8,FALSE)</f>
        <v>Si</v>
      </c>
      <c r="K14" s="114" t="str">
        <f>VLOOKUP(E14,VIP!$A$2:$O12640,6,0)</f>
        <v>NO</v>
      </c>
      <c r="L14" s="115" t="s">
        <v>2488</v>
      </c>
      <c r="M14" s="135" t="s">
        <v>2527</v>
      </c>
      <c r="N14" s="113" t="s">
        <v>2493</v>
      </c>
      <c r="O14" s="114" t="s">
        <v>2474</v>
      </c>
      <c r="P14" s="112"/>
      <c r="Q14" s="136">
        <v>44282.773611111108</v>
      </c>
    </row>
    <row r="15" spans="1:18" ht="18" x14ac:dyDescent="0.25">
      <c r="A15" s="114" t="str">
        <f>VLOOKUP(E15,'LISTADO ATM'!$A$2:$C$901,3,0)</f>
        <v>NORTE</v>
      </c>
      <c r="B15" s="109">
        <v>335835327</v>
      </c>
      <c r="C15" s="121">
        <v>44281.590717592589</v>
      </c>
      <c r="D15" s="114" t="s">
        <v>2190</v>
      </c>
      <c r="E15" s="108">
        <v>937</v>
      </c>
      <c r="F15" s="114" t="str">
        <f>VLOOKUP(E15,VIP!$A$2:$O12243,2,0)</f>
        <v>DRBR937</v>
      </c>
      <c r="G15" s="114" t="str">
        <f>VLOOKUP(E15,'LISTADO ATM'!$A$2:$B$900,2,0)</f>
        <v xml:space="preserve">ATM Autobanco Oficina La Vega II </v>
      </c>
      <c r="H15" s="114" t="str">
        <f>VLOOKUP(E15,VIP!$A$2:$O17164,7,FALSE)</f>
        <v>Si</v>
      </c>
      <c r="I15" s="114" t="str">
        <f>VLOOKUP(E15,VIP!$A$2:$O9129,8,FALSE)</f>
        <v>Si</v>
      </c>
      <c r="J15" s="114" t="str">
        <f>VLOOKUP(E15,VIP!$A$2:$O9079,8,FALSE)</f>
        <v>Si</v>
      </c>
      <c r="K15" s="114" t="str">
        <f>VLOOKUP(E15,VIP!$A$2:$O12653,6,0)</f>
        <v>NO</v>
      </c>
      <c r="L15" s="115" t="s">
        <v>2228</v>
      </c>
      <c r="M15" s="135" t="s">
        <v>2527</v>
      </c>
      <c r="N15" s="113" t="s">
        <v>2472</v>
      </c>
      <c r="O15" s="114" t="s">
        <v>2506</v>
      </c>
      <c r="P15" s="112"/>
      <c r="Q15" s="136">
        <v>44282.599305555559</v>
      </c>
    </row>
    <row r="16" spans="1:18" ht="18" x14ac:dyDescent="0.25">
      <c r="A16" s="114" t="str">
        <f>VLOOKUP(E16,'LISTADO ATM'!$A$2:$C$901,3,0)</f>
        <v>DISTRITO NACIONAL</v>
      </c>
      <c r="B16" s="109">
        <v>335835366</v>
      </c>
      <c r="C16" s="121">
        <v>44281.600381944445</v>
      </c>
      <c r="D16" s="114" t="s">
        <v>2189</v>
      </c>
      <c r="E16" s="108">
        <v>953</v>
      </c>
      <c r="F16" s="114" t="str">
        <f>VLOOKUP(E16,VIP!$A$2:$O12245,2,0)</f>
        <v>DRBR01I</v>
      </c>
      <c r="G16" s="114" t="str">
        <f>VLOOKUP(E16,'LISTADO ATM'!$A$2:$B$900,2,0)</f>
        <v xml:space="preserve">ATM Estafeta Dirección General de Pasaportes/Migración </v>
      </c>
      <c r="H16" s="114" t="str">
        <f>VLOOKUP(E16,VIP!$A$2:$O17166,7,FALSE)</f>
        <v>Si</v>
      </c>
      <c r="I16" s="114" t="str">
        <f>VLOOKUP(E16,VIP!$A$2:$O9131,8,FALSE)</f>
        <v>Si</v>
      </c>
      <c r="J16" s="114" t="str">
        <f>VLOOKUP(E16,VIP!$A$2:$O9081,8,FALSE)</f>
        <v>Si</v>
      </c>
      <c r="K16" s="114" t="str">
        <f>VLOOKUP(E16,VIP!$A$2:$O12655,6,0)</f>
        <v>No</v>
      </c>
      <c r="L16" s="115" t="s">
        <v>2228</v>
      </c>
      <c r="M16" s="135" t="s">
        <v>2527</v>
      </c>
      <c r="N16" s="113" t="s">
        <v>2472</v>
      </c>
      <c r="O16" s="114" t="s">
        <v>2474</v>
      </c>
      <c r="P16" s="112"/>
      <c r="Q16" s="136">
        <v>44282.598611111112</v>
      </c>
    </row>
    <row r="17" spans="1:17" ht="18" x14ac:dyDescent="0.25">
      <c r="A17" s="114" t="str">
        <f>VLOOKUP(E17,'LISTADO ATM'!$A$2:$C$901,3,0)</f>
        <v>DISTRITO NACIONAL</v>
      </c>
      <c r="B17" s="109">
        <v>335835551</v>
      </c>
      <c r="C17" s="121">
        <v>44281.650381944448</v>
      </c>
      <c r="D17" s="114" t="s">
        <v>2189</v>
      </c>
      <c r="E17" s="108">
        <v>302</v>
      </c>
      <c r="F17" s="114" t="str">
        <f>VLOOKUP(E17,VIP!$A$2:$O12287,2,0)</f>
        <v>DRBR302</v>
      </c>
      <c r="G17" s="114" t="str">
        <f>VLOOKUP(E17,'LISTADO ATM'!$A$2:$B$900,2,0)</f>
        <v xml:space="preserve">ATM S/M Aprezio Los Mameyes  </v>
      </c>
      <c r="H17" s="114" t="str">
        <f>VLOOKUP(E17,VIP!$A$2:$O17208,7,FALSE)</f>
        <v>Si</v>
      </c>
      <c r="I17" s="114" t="str">
        <f>VLOOKUP(E17,VIP!$A$2:$O9173,8,FALSE)</f>
        <v>Si</v>
      </c>
      <c r="J17" s="114" t="str">
        <f>VLOOKUP(E17,VIP!$A$2:$O9123,8,FALSE)</f>
        <v>Si</v>
      </c>
      <c r="K17" s="114" t="str">
        <f>VLOOKUP(E17,VIP!$A$2:$O12697,6,0)</f>
        <v>NO</v>
      </c>
      <c r="L17" s="115" t="s">
        <v>2488</v>
      </c>
      <c r="M17" s="135" t="s">
        <v>2527</v>
      </c>
      <c r="N17" s="113" t="s">
        <v>2493</v>
      </c>
      <c r="O17" s="114" t="s">
        <v>2474</v>
      </c>
      <c r="P17" s="112"/>
      <c r="Q17" s="136">
        <v>44282.773611111108</v>
      </c>
    </row>
    <row r="18" spans="1:17" ht="18" x14ac:dyDescent="0.25">
      <c r="A18" s="114" t="str">
        <f>VLOOKUP(E18,'LISTADO ATM'!$A$2:$C$901,3,0)</f>
        <v>DISTRITO NACIONAL</v>
      </c>
      <c r="B18" s="109">
        <v>335835603</v>
      </c>
      <c r="C18" s="121">
        <v>44281.66909722222</v>
      </c>
      <c r="D18" s="114" t="s">
        <v>2189</v>
      </c>
      <c r="E18" s="108">
        <v>180</v>
      </c>
      <c r="F18" s="114" t="str">
        <f>VLOOKUP(E18,VIP!$A$2:$O12284,2,0)</f>
        <v>DRBR180</v>
      </c>
      <c r="G18" s="114" t="str">
        <f>VLOOKUP(E18,'LISTADO ATM'!$A$2:$B$900,2,0)</f>
        <v xml:space="preserve">ATM Megacentro II </v>
      </c>
      <c r="H18" s="114" t="str">
        <f>VLOOKUP(E18,VIP!$A$2:$O17205,7,FALSE)</f>
        <v>Si</v>
      </c>
      <c r="I18" s="114" t="str">
        <f>VLOOKUP(E18,VIP!$A$2:$O9170,8,FALSE)</f>
        <v>Si</v>
      </c>
      <c r="J18" s="114" t="str">
        <f>VLOOKUP(E18,VIP!$A$2:$O9120,8,FALSE)</f>
        <v>Si</v>
      </c>
      <c r="K18" s="114" t="str">
        <f>VLOOKUP(E18,VIP!$A$2:$O12694,6,0)</f>
        <v>SI</v>
      </c>
      <c r="L18" s="115" t="s">
        <v>2254</v>
      </c>
      <c r="M18" s="113" t="s">
        <v>2465</v>
      </c>
      <c r="N18" s="113" t="s">
        <v>2493</v>
      </c>
      <c r="O18" s="114" t="s">
        <v>2474</v>
      </c>
      <c r="P18" s="112"/>
      <c r="Q18" s="116" t="s">
        <v>2254</v>
      </c>
    </row>
    <row r="19" spans="1:17" ht="18" x14ac:dyDescent="0.25">
      <c r="A19" s="114" t="str">
        <f>VLOOKUP(E19,'LISTADO ATM'!$A$2:$C$901,3,0)</f>
        <v>DISTRITO NACIONAL</v>
      </c>
      <c r="B19" s="109" t="s">
        <v>2520</v>
      </c>
      <c r="C19" s="121">
        <v>44281.687141203707</v>
      </c>
      <c r="D19" s="114" t="s">
        <v>2189</v>
      </c>
      <c r="E19" s="108">
        <v>545</v>
      </c>
      <c r="F19" s="114" t="str">
        <f>VLOOKUP(E19,VIP!$A$2:$O12242,2,0)</f>
        <v>DRBR995</v>
      </c>
      <c r="G19" s="114" t="str">
        <f>VLOOKUP(E19,'LISTADO ATM'!$A$2:$B$900,2,0)</f>
        <v xml:space="preserve">ATM Oficina Isabel La Católica II  </v>
      </c>
      <c r="H19" s="114" t="str">
        <f>VLOOKUP(E19,VIP!$A$2:$O17163,7,FALSE)</f>
        <v>Si</v>
      </c>
      <c r="I19" s="114" t="str">
        <f>VLOOKUP(E19,VIP!$A$2:$O9128,8,FALSE)</f>
        <v>Si</v>
      </c>
      <c r="J19" s="114" t="str">
        <f>VLOOKUP(E19,VIP!$A$2:$O9078,8,FALSE)</f>
        <v>Si</v>
      </c>
      <c r="K19" s="114" t="str">
        <f>VLOOKUP(E19,VIP!$A$2:$O12652,6,0)</f>
        <v>NO</v>
      </c>
      <c r="L19" s="115" t="s">
        <v>2228</v>
      </c>
      <c r="M19" s="113" t="s">
        <v>2465</v>
      </c>
      <c r="N19" s="113" t="s">
        <v>2509</v>
      </c>
      <c r="O19" s="114" t="s">
        <v>2474</v>
      </c>
      <c r="P19" s="112"/>
      <c r="Q19" s="116" t="s">
        <v>2228</v>
      </c>
    </row>
    <row r="20" spans="1:17" ht="18" x14ac:dyDescent="0.25">
      <c r="A20" s="114" t="str">
        <f>VLOOKUP(E20,'LISTADO ATM'!$A$2:$C$901,3,0)</f>
        <v>DISTRITO NACIONAL</v>
      </c>
      <c r="B20" s="109">
        <v>335835674</v>
      </c>
      <c r="C20" s="121">
        <v>44281.698333333334</v>
      </c>
      <c r="D20" s="114" t="s">
        <v>2468</v>
      </c>
      <c r="E20" s="108">
        <v>54</v>
      </c>
      <c r="F20" s="114" t="str">
        <f>VLOOKUP(E20,VIP!$A$2:$O12282,2,0)</f>
        <v>DRBR054</v>
      </c>
      <c r="G20" s="114" t="str">
        <f>VLOOKUP(E20,'LISTADO ATM'!$A$2:$B$900,2,0)</f>
        <v xml:space="preserve">ATM Autoservicio Galería 360 </v>
      </c>
      <c r="H20" s="114" t="str">
        <f>VLOOKUP(E20,VIP!$A$2:$O17203,7,FALSE)</f>
        <v>Si</v>
      </c>
      <c r="I20" s="114" t="str">
        <f>VLOOKUP(E20,VIP!$A$2:$O9168,8,FALSE)</f>
        <v>Si</v>
      </c>
      <c r="J20" s="114" t="str">
        <f>VLOOKUP(E20,VIP!$A$2:$O9118,8,FALSE)</f>
        <v>Si</v>
      </c>
      <c r="K20" s="114" t="str">
        <f>VLOOKUP(E20,VIP!$A$2:$O12692,6,0)</f>
        <v>NO</v>
      </c>
      <c r="L20" s="115" t="s">
        <v>2498</v>
      </c>
      <c r="M20" s="113" t="s">
        <v>2465</v>
      </c>
      <c r="N20" s="113" t="s">
        <v>2472</v>
      </c>
      <c r="O20" s="114" t="s">
        <v>2473</v>
      </c>
      <c r="P20" s="112"/>
      <c r="Q20" s="116" t="s">
        <v>2498</v>
      </c>
    </row>
    <row r="21" spans="1:17" ht="18" x14ac:dyDescent="0.25">
      <c r="A21" s="114" t="str">
        <f>VLOOKUP(E21,'LISTADO ATM'!$A$2:$C$901,3,0)</f>
        <v>DISTRITO NACIONAL</v>
      </c>
      <c r="B21" s="109">
        <v>335835680</v>
      </c>
      <c r="C21" s="121">
        <v>44281.700682870367</v>
      </c>
      <c r="D21" s="114" t="s">
        <v>2189</v>
      </c>
      <c r="E21" s="108">
        <v>499</v>
      </c>
      <c r="F21" s="114" t="str">
        <f>VLOOKUP(E21,VIP!$A$2:$O12278,2,0)</f>
        <v>DRBR499</v>
      </c>
      <c r="G21" s="114" t="str">
        <f>VLOOKUP(E21,'LISTADO ATM'!$A$2:$B$900,2,0)</f>
        <v xml:space="preserve">ATM Estación Sunix Tiradentes </v>
      </c>
      <c r="H21" s="114" t="str">
        <f>VLOOKUP(E21,VIP!$A$2:$O17199,7,FALSE)</f>
        <v>Si</v>
      </c>
      <c r="I21" s="114" t="str">
        <f>VLOOKUP(E21,VIP!$A$2:$O9164,8,FALSE)</f>
        <v>Si</v>
      </c>
      <c r="J21" s="114" t="str">
        <f>VLOOKUP(E21,VIP!$A$2:$O9114,8,FALSE)</f>
        <v>Si</v>
      </c>
      <c r="K21" s="114" t="str">
        <f>VLOOKUP(E21,VIP!$A$2:$O12688,6,0)</f>
        <v>NO</v>
      </c>
      <c r="L21" s="115" t="s">
        <v>2228</v>
      </c>
      <c r="M21" s="113" t="s">
        <v>2465</v>
      </c>
      <c r="N21" s="113" t="s">
        <v>2493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SUR</v>
      </c>
      <c r="B22" s="109">
        <v>335835690</v>
      </c>
      <c r="C22" s="121">
        <v>44281.703101851854</v>
      </c>
      <c r="D22" s="114" t="s">
        <v>2494</v>
      </c>
      <c r="E22" s="108">
        <v>677</v>
      </c>
      <c r="F22" s="114" t="str">
        <f>VLOOKUP(E22,VIP!$A$2:$O12276,2,0)</f>
        <v>DRBR677</v>
      </c>
      <c r="G22" s="114" t="str">
        <f>VLOOKUP(E22,'LISTADO ATM'!$A$2:$B$900,2,0)</f>
        <v>ATM PBG Villa Jaragua</v>
      </c>
      <c r="H22" s="114" t="str">
        <f>VLOOKUP(E22,VIP!$A$2:$O17197,7,FALSE)</f>
        <v>Si</v>
      </c>
      <c r="I22" s="114" t="str">
        <f>VLOOKUP(E22,VIP!$A$2:$O9162,8,FALSE)</f>
        <v>Si</v>
      </c>
      <c r="J22" s="114" t="str">
        <f>VLOOKUP(E22,VIP!$A$2:$O9112,8,FALSE)</f>
        <v>Si</v>
      </c>
      <c r="K22" s="114" t="str">
        <f>VLOOKUP(E22,VIP!$A$2:$O12686,6,0)</f>
        <v>SI</v>
      </c>
      <c r="L22" s="115" t="s">
        <v>2498</v>
      </c>
      <c r="M22" s="135" t="s">
        <v>2527</v>
      </c>
      <c r="N22" s="113" t="s">
        <v>2472</v>
      </c>
      <c r="O22" s="114" t="s">
        <v>2495</v>
      </c>
      <c r="P22" s="112"/>
      <c r="Q22" s="136">
        <v>44282.624305555553</v>
      </c>
    </row>
    <row r="23" spans="1:17" ht="18" x14ac:dyDescent="0.25">
      <c r="A23" s="114" t="str">
        <f>VLOOKUP(E23,'LISTADO ATM'!$A$2:$C$901,3,0)</f>
        <v>ESTE</v>
      </c>
      <c r="B23" s="109">
        <v>335835698</v>
      </c>
      <c r="C23" s="121">
        <v>44281.704745370371</v>
      </c>
      <c r="D23" s="114" t="s">
        <v>2494</v>
      </c>
      <c r="E23" s="108">
        <v>386</v>
      </c>
      <c r="F23" s="114" t="str">
        <f>VLOOKUP(E23,VIP!$A$2:$O12275,2,0)</f>
        <v>DRBR386</v>
      </c>
      <c r="G23" s="114" t="str">
        <f>VLOOKUP(E23,'LISTADO ATM'!$A$2:$B$900,2,0)</f>
        <v xml:space="preserve">ATM Plaza Verón II </v>
      </c>
      <c r="H23" s="114" t="str">
        <f>VLOOKUP(E23,VIP!$A$2:$O17196,7,FALSE)</f>
        <v>Si</v>
      </c>
      <c r="I23" s="114" t="str">
        <f>VLOOKUP(E23,VIP!$A$2:$O9161,8,FALSE)</f>
        <v>Si</v>
      </c>
      <c r="J23" s="114" t="str">
        <f>VLOOKUP(E23,VIP!$A$2:$O9111,8,FALSE)</f>
        <v>Si</v>
      </c>
      <c r="K23" s="114" t="str">
        <f>VLOOKUP(E23,VIP!$A$2:$O12685,6,0)</f>
        <v>NO</v>
      </c>
      <c r="L23" s="115" t="s">
        <v>2498</v>
      </c>
      <c r="M23" s="135" t="s">
        <v>2527</v>
      </c>
      <c r="N23" s="135" t="s">
        <v>2509</v>
      </c>
      <c r="O23" s="114" t="s">
        <v>2495</v>
      </c>
      <c r="P23" s="112"/>
      <c r="Q23" s="136">
        <v>44282.634722222225</v>
      </c>
    </row>
    <row r="24" spans="1:17" ht="18" x14ac:dyDescent="0.25">
      <c r="A24" s="114" t="str">
        <f>VLOOKUP(E24,'LISTADO ATM'!$A$2:$C$901,3,0)</f>
        <v>DISTRITO NACIONAL</v>
      </c>
      <c r="B24" s="109">
        <v>335835699</v>
      </c>
      <c r="C24" s="121">
        <v>44281.705312500002</v>
      </c>
      <c r="D24" s="114" t="s">
        <v>2189</v>
      </c>
      <c r="E24" s="108">
        <v>425</v>
      </c>
      <c r="F24" s="114" t="str">
        <f>VLOOKUP(E24,VIP!$A$2:$O12274,2,0)</f>
        <v>DRBR425</v>
      </c>
      <c r="G24" s="114" t="str">
        <f>VLOOKUP(E24,'LISTADO ATM'!$A$2:$B$900,2,0)</f>
        <v xml:space="preserve">ATM UNP Jumbo Luperón II </v>
      </c>
      <c r="H24" s="114" t="str">
        <f>VLOOKUP(E24,VIP!$A$2:$O17195,7,FALSE)</f>
        <v>Si</v>
      </c>
      <c r="I24" s="114" t="str">
        <f>VLOOKUP(E24,VIP!$A$2:$O9160,8,FALSE)</f>
        <v>Si</v>
      </c>
      <c r="J24" s="114" t="str">
        <f>VLOOKUP(E24,VIP!$A$2:$O9110,8,FALSE)</f>
        <v>Si</v>
      </c>
      <c r="K24" s="114" t="str">
        <f>VLOOKUP(E24,VIP!$A$2:$O12684,6,0)</f>
        <v>NO</v>
      </c>
      <c r="L24" s="115" t="s">
        <v>2228</v>
      </c>
      <c r="M24" s="113" t="s">
        <v>2465</v>
      </c>
      <c r="N24" s="113" t="s">
        <v>2493</v>
      </c>
      <c r="O24" s="114" t="s">
        <v>2474</v>
      </c>
      <c r="P24" s="112"/>
      <c r="Q24" s="116" t="s">
        <v>2228</v>
      </c>
    </row>
    <row r="25" spans="1:17" ht="18" x14ac:dyDescent="0.25">
      <c r="A25" s="114" t="str">
        <f>VLOOKUP(E25,'LISTADO ATM'!$A$2:$C$901,3,0)</f>
        <v>DISTRITO NACIONAL</v>
      </c>
      <c r="B25" s="109">
        <v>335835703</v>
      </c>
      <c r="C25" s="121">
        <v>44281.70652777778</v>
      </c>
      <c r="D25" s="114" t="s">
        <v>2189</v>
      </c>
      <c r="E25" s="108">
        <v>648</v>
      </c>
      <c r="F25" s="114" t="str">
        <f>VLOOKUP(E25,VIP!$A$2:$O12273,2,0)</f>
        <v>DRBR190</v>
      </c>
      <c r="G25" s="114" t="str">
        <f>VLOOKUP(E25,'LISTADO ATM'!$A$2:$B$900,2,0)</f>
        <v xml:space="preserve">ATM Hermandad de Pensionados </v>
      </c>
      <c r="H25" s="114" t="str">
        <f>VLOOKUP(E25,VIP!$A$2:$O17194,7,FALSE)</f>
        <v>Si</v>
      </c>
      <c r="I25" s="114" t="str">
        <f>VLOOKUP(E25,VIP!$A$2:$O9159,8,FALSE)</f>
        <v>No</v>
      </c>
      <c r="J25" s="114" t="str">
        <f>VLOOKUP(E25,VIP!$A$2:$O9109,8,FALSE)</f>
        <v>No</v>
      </c>
      <c r="K25" s="114" t="str">
        <f>VLOOKUP(E25,VIP!$A$2:$O12683,6,0)</f>
        <v>NO</v>
      </c>
      <c r="L25" s="115" t="s">
        <v>2254</v>
      </c>
      <c r="M25" s="113" t="s">
        <v>2465</v>
      </c>
      <c r="N25" s="113" t="s">
        <v>2493</v>
      </c>
      <c r="O25" s="114" t="s">
        <v>2474</v>
      </c>
      <c r="P25" s="112"/>
      <c r="Q25" s="116" t="s">
        <v>2254</v>
      </c>
    </row>
    <row r="26" spans="1:17" ht="18" x14ac:dyDescent="0.25">
      <c r="A26" s="114" t="str">
        <f>VLOOKUP(E26,'LISTADO ATM'!$A$2:$C$901,3,0)</f>
        <v>DISTRITO NACIONAL</v>
      </c>
      <c r="B26" s="109">
        <v>335835719</v>
      </c>
      <c r="C26" s="121">
        <v>44281.710196759261</v>
      </c>
      <c r="D26" s="114" t="s">
        <v>2189</v>
      </c>
      <c r="E26" s="108">
        <v>235</v>
      </c>
      <c r="F26" s="114" t="str">
        <f>VLOOKUP(E26,VIP!$A$2:$O12271,2,0)</f>
        <v>DRBR235</v>
      </c>
      <c r="G26" s="114" t="str">
        <f>VLOOKUP(E26,'LISTADO ATM'!$A$2:$B$900,2,0)</f>
        <v xml:space="preserve">ATM Oficina Multicentro La Sirena San Isidro </v>
      </c>
      <c r="H26" s="114" t="str">
        <f>VLOOKUP(E26,VIP!$A$2:$O17192,7,FALSE)</f>
        <v>Si</v>
      </c>
      <c r="I26" s="114" t="str">
        <f>VLOOKUP(E26,VIP!$A$2:$O9157,8,FALSE)</f>
        <v>Si</v>
      </c>
      <c r="J26" s="114" t="str">
        <f>VLOOKUP(E26,VIP!$A$2:$O9107,8,FALSE)</f>
        <v>Si</v>
      </c>
      <c r="K26" s="114" t="str">
        <f>VLOOKUP(E26,VIP!$A$2:$O12681,6,0)</f>
        <v>SI</v>
      </c>
      <c r="L26" s="115" t="s">
        <v>2488</v>
      </c>
      <c r="M26" s="135" t="s">
        <v>2527</v>
      </c>
      <c r="N26" s="113" t="s">
        <v>2493</v>
      </c>
      <c r="O26" s="114" t="s">
        <v>2474</v>
      </c>
      <c r="P26" s="112"/>
      <c r="Q26" s="136">
        <v>44282.600694444445</v>
      </c>
    </row>
    <row r="27" spans="1:17" ht="18" x14ac:dyDescent="0.25">
      <c r="A27" s="114" t="str">
        <f>VLOOKUP(E27,'LISTADO ATM'!$A$2:$C$901,3,0)</f>
        <v>DISTRITO NACIONAL</v>
      </c>
      <c r="B27" s="109">
        <v>335835735</v>
      </c>
      <c r="C27" s="121">
        <v>44281.717465277776</v>
      </c>
      <c r="D27" s="114" t="s">
        <v>2189</v>
      </c>
      <c r="E27" s="108">
        <v>787</v>
      </c>
      <c r="F27" s="114" t="str">
        <f>VLOOKUP(E27,VIP!$A$2:$O12268,2,0)</f>
        <v>DRBR278</v>
      </c>
      <c r="G27" s="114" t="str">
        <f>VLOOKUP(E27,'LISTADO ATM'!$A$2:$B$900,2,0)</f>
        <v xml:space="preserve">ATM Cafetería CTB II </v>
      </c>
      <c r="H27" s="114" t="str">
        <f>VLOOKUP(E27,VIP!$A$2:$O17189,7,FALSE)</f>
        <v>Si</v>
      </c>
      <c r="I27" s="114" t="str">
        <f>VLOOKUP(E27,VIP!$A$2:$O9154,8,FALSE)</f>
        <v>Si</v>
      </c>
      <c r="J27" s="114" t="str">
        <f>VLOOKUP(E27,VIP!$A$2:$O9104,8,FALSE)</f>
        <v>Si</v>
      </c>
      <c r="K27" s="114" t="str">
        <f>VLOOKUP(E27,VIP!$A$2:$O12678,6,0)</f>
        <v>NO</v>
      </c>
      <c r="L27" s="115" t="s">
        <v>2228</v>
      </c>
      <c r="M27" s="135" t="s">
        <v>2527</v>
      </c>
      <c r="N27" s="113" t="s">
        <v>2493</v>
      </c>
      <c r="O27" s="114" t="s">
        <v>2474</v>
      </c>
      <c r="P27" s="112"/>
      <c r="Q27" s="136">
        <v>44282.591666666667</v>
      </c>
    </row>
    <row r="28" spans="1:17" ht="18" x14ac:dyDescent="0.25">
      <c r="A28" s="114" t="str">
        <f>VLOOKUP(E28,'LISTADO ATM'!$A$2:$C$901,3,0)</f>
        <v>DISTRITO NACIONAL</v>
      </c>
      <c r="B28" s="109">
        <v>335835740</v>
      </c>
      <c r="C28" s="121">
        <v>44281.719039351854</v>
      </c>
      <c r="D28" s="114" t="s">
        <v>2468</v>
      </c>
      <c r="E28" s="108">
        <v>18</v>
      </c>
      <c r="F28" s="114" t="str">
        <f>VLOOKUP(E28,VIP!$A$2:$O12267,2,0)</f>
        <v>DRBR018</v>
      </c>
      <c r="G28" s="114" t="str">
        <f>VLOOKUP(E28,'LISTADO ATM'!$A$2:$B$900,2,0)</f>
        <v xml:space="preserve">ATM Oficina Haina Occidental I </v>
      </c>
      <c r="H28" s="114" t="str">
        <f>VLOOKUP(E28,VIP!$A$2:$O17188,7,FALSE)</f>
        <v>Si</v>
      </c>
      <c r="I28" s="114" t="str">
        <f>VLOOKUP(E28,VIP!$A$2:$O9153,8,FALSE)</f>
        <v>Si</v>
      </c>
      <c r="J28" s="114" t="str">
        <f>VLOOKUP(E28,VIP!$A$2:$O9103,8,FALSE)</f>
        <v>Si</v>
      </c>
      <c r="K28" s="114" t="str">
        <f>VLOOKUP(E28,VIP!$A$2:$O12677,6,0)</f>
        <v>SI</v>
      </c>
      <c r="L28" s="115" t="s">
        <v>2459</v>
      </c>
      <c r="M28" s="135" t="s">
        <v>2527</v>
      </c>
      <c r="N28" s="113" t="s">
        <v>2472</v>
      </c>
      <c r="O28" s="114" t="s">
        <v>2473</v>
      </c>
      <c r="P28" s="112"/>
      <c r="Q28" s="136">
        <v>44282.618055555555</v>
      </c>
    </row>
    <row r="29" spans="1:17" ht="18" x14ac:dyDescent="0.25">
      <c r="A29" s="114" t="str">
        <f>VLOOKUP(E29,'LISTADO ATM'!$A$2:$C$901,3,0)</f>
        <v>DISTRITO NACIONAL</v>
      </c>
      <c r="B29" s="109">
        <v>335835743</v>
      </c>
      <c r="C29" s="121">
        <v>44281.720185185186</v>
      </c>
      <c r="D29" s="114" t="s">
        <v>2189</v>
      </c>
      <c r="E29" s="108">
        <v>10</v>
      </c>
      <c r="F29" s="114" t="str">
        <f>VLOOKUP(E29,VIP!$A$2:$O12266,2,0)</f>
        <v>DRBR010</v>
      </c>
      <c r="G29" s="114" t="str">
        <f>VLOOKUP(E29,'LISTADO ATM'!$A$2:$B$900,2,0)</f>
        <v xml:space="preserve">ATM Ministerio Salud Pública </v>
      </c>
      <c r="H29" s="114" t="str">
        <f>VLOOKUP(E29,VIP!$A$2:$O17187,7,FALSE)</f>
        <v>Si</v>
      </c>
      <c r="I29" s="114" t="str">
        <f>VLOOKUP(E29,VIP!$A$2:$O9152,8,FALSE)</f>
        <v>Si</v>
      </c>
      <c r="J29" s="114" t="str">
        <f>VLOOKUP(E29,VIP!$A$2:$O9102,8,FALSE)</f>
        <v>Si</v>
      </c>
      <c r="K29" s="114" t="str">
        <f>VLOOKUP(E29,VIP!$A$2:$O12676,6,0)</f>
        <v>NO</v>
      </c>
      <c r="L29" s="115" t="s">
        <v>2228</v>
      </c>
      <c r="M29" s="113" t="s">
        <v>2465</v>
      </c>
      <c r="N29" s="113" t="s">
        <v>2493</v>
      </c>
      <c r="O29" s="114" t="s">
        <v>2474</v>
      </c>
      <c r="P29" s="112"/>
      <c r="Q29" s="116" t="s">
        <v>2228</v>
      </c>
    </row>
    <row r="30" spans="1:17" ht="18" x14ac:dyDescent="0.25">
      <c r="A30" s="114" t="str">
        <f>VLOOKUP(E30,'LISTADO ATM'!$A$2:$C$901,3,0)</f>
        <v>ESTE</v>
      </c>
      <c r="B30" s="109">
        <v>335835749</v>
      </c>
      <c r="C30" s="121">
        <v>44281.721458333333</v>
      </c>
      <c r="D30" s="114" t="s">
        <v>2189</v>
      </c>
      <c r="E30" s="108">
        <v>222</v>
      </c>
      <c r="F30" s="114" t="str">
        <f>VLOOKUP(E30,VIP!$A$2:$O12264,2,0)</f>
        <v>DRBR222</v>
      </c>
      <c r="G30" s="114" t="str">
        <f>VLOOKUP(E30,'LISTADO ATM'!$A$2:$B$900,2,0)</f>
        <v xml:space="preserve">ATM UNP Dominicus (La Romana) </v>
      </c>
      <c r="H30" s="114" t="str">
        <f>VLOOKUP(E30,VIP!$A$2:$O17185,7,FALSE)</f>
        <v>Si</v>
      </c>
      <c r="I30" s="114" t="str">
        <f>VLOOKUP(E30,VIP!$A$2:$O9150,8,FALSE)</f>
        <v>Si</v>
      </c>
      <c r="J30" s="114" t="str">
        <f>VLOOKUP(E30,VIP!$A$2:$O9100,8,FALSE)</f>
        <v>Si</v>
      </c>
      <c r="K30" s="114" t="str">
        <f>VLOOKUP(E30,VIP!$A$2:$O12674,6,0)</f>
        <v>NO</v>
      </c>
      <c r="L30" s="115" t="s">
        <v>2228</v>
      </c>
      <c r="M30" s="135" t="s">
        <v>2527</v>
      </c>
      <c r="N30" s="113" t="s">
        <v>2493</v>
      </c>
      <c r="O30" s="114" t="s">
        <v>2474</v>
      </c>
      <c r="P30" s="112"/>
      <c r="Q30" s="136">
        <v>44282.581250000003</v>
      </c>
    </row>
    <row r="31" spans="1:17" ht="18" x14ac:dyDescent="0.25">
      <c r="A31" s="114" t="str">
        <f>VLOOKUP(E31,'LISTADO ATM'!$A$2:$C$901,3,0)</f>
        <v>DISTRITO NACIONAL</v>
      </c>
      <c r="B31" s="109">
        <v>335835754</v>
      </c>
      <c r="C31" s="121">
        <v>44281.723761574074</v>
      </c>
      <c r="D31" s="114" t="s">
        <v>2189</v>
      </c>
      <c r="E31" s="108">
        <v>35</v>
      </c>
      <c r="F31" s="114" t="str">
        <f>VLOOKUP(E31,VIP!$A$2:$O12262,2,0)</f>
        <v>DRBR035</v>
      </c>
      <c r="G31" s="114" t="str">
        <f>VLOOKUP(E31,'LISTADO ATM'!$A$2:$B$900,2,0)</f>
        <v xml:space="preserve">ATM Dirección General de Aduanas I </v>
      </c>
      <c r="H31" s="114" t="str">
        <f>VLOOKUP(E31,VIP!$A$2:$O17183,7,FALSE)</f>
        <v>Si</v>
      </c>
      <c r="I31" s="114" t="str">
        <f>VLOOKUP(E31,VIP!$A$2:$O9148,8,FALSE)</f>
        <v>Si</v>
      </c>
      <c r="J31" s="114" t="str">
        <f>VLOOKUP(E31,VIP!$A$2:$O9098,8,FALSE)</f>
        <v>Si</v>
      </c>
      <c r="K31" s="114" t="str">
        <f>VLOOKUP(E31,VIP!$A$2:$O12672,6,0)</f>
        <v>NO</v>
      </c>
      <c r="L31" s="115" t="s">
        <v>2228</v>
      </c>
      <c r="M31" s="135" t="s">
        <v>2527</v>
      </c>
      <c r="N31" s="113" t="s">
        <v>2493</v>
      </c>
      <c r="O31" s="114" t="s">
        <v>2474</v>
      </c>
      <c r="P31" s="112"/>
      <c r="Q31" s="136">
        <v>44282.586805555555</v>
      </c>
    </row>
    <row r="32" spans="1:17" ht="18" x14ac:dyDescent="0.25">
      <c r="A32" s="114" t="str">
        <f>VLOOKUP(E32,'LISTADO ATM'!$A$2:$C$901,3,0)</f>
        <v>NORTE</v>
      </c>
      <c r="B32" s="109">
        <v>335835757</v>
      </c>
      <c r="C32" s="121">
        <v>44281.724282407406</v>
      </c>
      <c r="D32" s="114" t="s">
        <v>2190</v>
      </c>
      <c r="E32" s="108">
        <v>172</v>
      </c>
      <c r="F32" s="114" t="str">
        <f>VLOOKUP(E32,VIP!$A$2:$O12261,2,0)</f>
        <v>DRBR172</v>
      </c>
      <c r="G32" s="114" t="str">
        <f>VLOOKUP(E32,'LISTADO ATM'!$A$2:$B$900,2,0)</f>
        <v xml:space="preserve">ATM UNP Guaucí </v>
      </c>
      <c r="H32" s="114" t="str">
        <f>VLOOKUP(E32,VIP!$A$2:$O17182,7,FALSE)</f>
        <v>Si</v>
      </c>
      <c r="I32" s="114" t="str">
        <f>VLOOKUP(E32,VIP!$A$2:$O9147,8,FALSE)</f>
        <v>Si</v>
      </c>
      <c r="J32" s="114" t="str">
        <f>VLOOKUP(E32,VIP!$A$2:$O9097,8,FALSE)</f>
        <v>Si</v>
      </c>
      <c r="K32" s="114" t="str">
        <f>VLOOKUP(E32,VIP!$A$2:$O12671,6,0)</f>
        <v>NO</v>
      </c>
      <c r="L32" s="115" t="s">
        <v>2228</v>
      </c>
      <c r="M32" s="135" t="s">
        <v>2527</v>
      </c>
      <c r="N32" s="113" t="s">
        <v>2472</v>
      </c>
      <c r="O32" s="114" t="s">
        <v>2506</v>
      </c>
      <c r="P32" s="112"/>
      <c r="Q32" s="136">
        <v>44282.588888888888</v>
      </c>
    </row>
    <row r="33" spans="1:17" ht="18" x14ac:dyDescent="0.25">
      <c r="A33" s="114" t="str">
        <f>VLOOKUP(E33,'LISTADO ATM'!$A$2:$C$901,3,0)</f>
        <v>DISTRITO NACIONAL</v>
      </c>
      <c r="B33" s="109">
        <v>335835760</v>
      </c>
      <c r="C33" s="121">
        <v>44281.725162037037</v>
      </c>
      <c r="D33" s="114" t="s">
        <v>2189</v>
      </c>
      <c r="E33" s="108">
        <v>239</v>
      </c>
      <c r="F33" s="114" t="str">
        <f>VLOOKUP(E33,VIP!$A$2:$O12259,2,0)</f>
        <v>DRBR239</v>
      </c>
      <c r="G33" s="114" t="str">
        <f>VLOOKUP(E33,'LISTADO ATM'!$A$2:$B$900,2,0)</f>
        <v xml:space="preserve">ATM Autobanco Charles de Gaulle </v>
      </c>
      <c r="H33" s="114" t="str">
        <f>VLOOKUP(E33,VIP!$A$2:$O17180,7,FALSE)</f>
        <v>Si</v>
      </c>
      <c r="I33" s="114" t="str">
        <f>VLOOKUP(E33,VIP!$A$2:$O9145,8,FALSE)</f>
        <v>Si</v>
      </c>
      <c r="J33" s="114" t="str">
        <f>VLOOKUP(E33,VIP!$A$2:$O9095,8,FALSE)</f>
        <v>Si</v>
      </c>
      <c r="K33" s="114" t="str">
        <f>VLOOKUP(E33,VIP!$A$2:$O12669,6,0)</f>
        <v>SI</v>
      </c>
      <c r="L33" s="115" t="s">
        <v>2228</v>
      </c>
      <c r="M33" s="113" t="s">
        <v>2465</v>
      </c>
      <c r="N33" s="113" t="s">
        <v>2493</v>
      </c>
      <c r="O33" s="114" t="s">
        <v>2474</v>
      </c>
      <c r="P33" s="112"/>
      <c r="Q33" s="116" t="s">
        <v>2228</v>
      </c>
    </row>
    <row r="34" spans="1:17" ht="18" x14ac:dyDescent="0.25">
      <c r="A34" s="114" t="str">
        <f>VLOOKUP(E34,'LISTADO ATM'!$A$2:$C$901,3,0)</f>
        <v>DISTRITO NACIONAL</v>
      </c>
      <c r="B34" s="109">
        <v>335835761</v>
      </c>
      <c r="C34" s="121">
        <v>44281.72550925926</v>
      </c>
      <c r="D34" s="114" t="s">
        <v>2189</v>
      </c>
      <c r="E34" s="108">
        <v>264</v>
      </c>
      <c r="F34" s="114" t="str">
        <f>VLOOKUP(E34,VIP!$A$2:$O12258,2,0)</f>
        <v>DRBR264</v>
      </c>
      <c r="G34" s="114" t="str">
        <f>VLOOKUP(E34,'LISTADO ATM'!$A$2:$B$900,2,0)</f>
        <v xml:space="preserve">ATM S/M Nacional Independencia </v>
      </c>
      <c r="H34" s="114" t="str">
        <f>VLOOKUP(E34,VIP!$A$2:$O17179,7,FALSE)</f>
        <v>Si</v>
      </c>
      <c r="I34" s="114" t="str">
        <f>VLOOKUP(E34,VIP!$A$2:$O9144,8,FALSE)</f>
        <v>Si</v>
      </c>
      <c r="J34" s="114" t="str">
        <f>VLOOKUP(E34,VIP!$A$2:$O9094,8,FALSE)</f>
        <v>Si</v>
      </c>
      <c r="K34" s="114" t="str">
        <f>VLOOKUP(E34,VIP!$A$2:$O12668,6,0)</f>
        <v>SI</v>
      </c>
      <c r="L34" s="115" t="s">
        <v>2228</v>
      </c>
      <c r="M34" s="113" t="s">
        <v>2465</v>
      </c>
      <c r="N34" s="113" t="s">
        <v>2493</v>
      </c>
      <c r="O34" s="114" t="s">
        <v>2474</v>
      </c>
      <c r="P34" s="112"/>
      <c r="Q34" s="116" t="s">
        <v>2228</v>
      </c>
    </row>
    <row r="35" spans="1:17" ht="18" x14ac:dyDescent="0.25">
      <c r="A35" s="114" t="str">
        <f>VLOOKUP(E35,'LISTADO ATM'!$A$2:$C$901,3,0)</f>
        <v>DISTRITO NACIONAL</v>
      </c>
      <c r="B35" s="109">
        <v>335835763</v>
      </c>
      <c r="C35" s="121">
        <v>44281.726064814815</v>
      </c>
      <c r="D35" s="114" t="s">
        <v>2189</v>
      </c>
      <c r="E35" s="108">
        <v>498</v>
      </c>
      <c r="F35" s="114" t="str">
        <f>VLOOKUP(E35,VIP!$A$2:$O12257,2,0)</f>
        <v>DRBR498</v>
      </c>
      <c r="G35" s="114" t="str">
        <f>VLOOKUP(E35,'LISTADO ATM'!$A$2:$B$900,2,0)</f>
        <v xml:space="preserve">ATM Estación Sunix 27 de Febrero </v>
      </c>
      <c r="H35" s="114" t="str">
        <f>VLOOKUP(E35,VIP!$A$2:$O17178,7,FALSE)</f>
        <v>Si</v>
      </c>
      <c r="I35" s="114" t="str">
        <f>VLOOKUP(E35,VIP!$A$2:$O9143,8,FALSE)</f>
        <v>Si</v>
      </c>
      <c r="J35" s="114" t="str">
        <f>VLOOKUP(E35,VIP!$A$2:$O9093,8,FALSE)</f>
        <v>Si</v>
      </c>
      <c r="K35" s="114" t="str">
        <f>VLOOKUP(E35,VIP!$A$2:$O12667,6,0)</f>
        <v>NO</v>
      </c>
      <c r="L35" s="115" t="s">
        <v>2228</v>
      </c>
      <c r="M35" s="113" t="s">
        <v>2465</v>
      </c>
      <c r="N35" s="113" t="s">
        <v>2493</v>
      </c>
      <c r="O35" s="114" t="s">
        <v>2474</v>
      </c>
      <c r="P35" s="112"/>
      <c r="Q35" s="116" t="s">
        <v>2228</v>
      </c>
    </row>
    <row r="36" spans="1:17" ht="18" x14ac:dyDescent="0.25">
      <c r="A36" s="114" t="str">
        <f>VLOOKUP(E36,'LISTADO ATM'!$A$2:$C$901,3,0)</f>
        <v>DISTRITO NACIONAL</v>
      </c>
      <c r="B36" s="109">
        <v>335835767</v>
      </c>
      <c r="C36" s="121">
        <v>44281.726956018516</v>
      </c>
      <c r="D36" s="114" t="s">
        <v>2189</v>
      </c>
      <c r="E36" s="108">
        <v>861</v>
      </c>
      <c r="F36" s="114" t="str">
        <f>VLOOKUP(E36,VIP!$A$2:$O12256,2,0)</f>
        <v>DRBR861</v>
      </c>
      <c r="G36" s="114" t="str">
        <f>VLOOKUP(E36,'LISTADO ATM'!$A$2:$B$900,2,0)</f>
        <v xml:space="preserve">ATM Oficina Bella Vista 27 de Febrero II </v>
      </c>
      <c r="H36" s="114" t="str">
        <f>VLOOKUP(E36,VIP!$A$2:$O17177,7,FALSE)</f>
        <v>Si</v>
      </c>
      <c r="I36" s="114" t="str">
        <f>VLOOKUP(E36,VIP!$A$2:$O9142,8,FALSE)</f>
        <v>Si</v>
      </c>
      <c r="J36" s="114" t="str">
        <f>VLOOKUP(E36,VIP!$A$2:$O9092,8,FALSE)</f>
        <v>Si</v>
      </c>
      <c r="K36" s="114" t="str">
        <f>VLOOKUP(E36,VIP!$A$2:$O12666,6,0)</f>
        <v>NO</v>
      </c>
      <c r="L36" s="115" t="s">
        <v>2228</v>
      </c>
      <c r="M36" s="135" t="s">
        <v>2527</v>
      </c>
      <c r="N36" s="113" t="s">
        <v>2493</v>
      </c>
      <c r="O36" s="114" t="s">
        <v>2474</v>
      </c>
      <c r="P36" s="112"/>
      <c r="Q36" s="136">
        <v>44282.713194444441</v>
      </c>
    </row>
    <row r="37" spans="1:17" ht="18" x14ac:dyDescent="0.25">
      <c r="A37" s="114" t="str">
        <f>VLOOKUP(E37,'LISTADO ATM'!$A$2:$C$901,3,0)</f>
        <v>DISTRITO NACIONAL</v>
      </c>
      <c r="B37" s="109">
        <v>335835771</v>
      </c>
      <c r="C37" s="121">
        <v>44281.734270833331</v>
      </c>
      <c r="D37" s="114" t="s">
        <v>2189</v>
      </c>
      <c r="E37" s="108">
        <v>476</v>
      </c>
      <c r="F37" s="114" t="str">
        <f>VLOOKUP(E37,VIP!$A$2:$O12255,2,0)</f>
        <v>DRBR476</v>
      </c>
      <c r="G37" s="114" t="str">
        <f>VLOOKUP(E37,'LISTADO ATM'!$A$2:$B$900,2,0)</f>
        <v xml:space="preserve">ATM Multicentro La Sirena Las Caobas </v>
      </c>
      <c r="H37" s="114" t="str">
        <f>VLOOKUP(E37,VIP!$A$2:$O17176,7,FALSE)</f>
        <v>Si</v>
      </c>
      <c r="I37" s="114" t="str">
        <f>VLOOKUP(E37,VIP!$A$2:$O9141,8,FALSE)</f>
        <v>Si</v>
      </c>
      <c r="J37" s="114" t="str">
        <f>VLOOKUP(E37,VIP!$A$2:$O9091,8,FALSE)</f>
        <v>Si</v>
      </c>
      <c r="K37" s="114" t="str">
        <f>VLOOKUP(E37,VIP!$A$2:$O12665,6,0)</f>
        <v>SI</v>
      </c>
      <c r="L37" s="115" t="s">
        <v>2228</v>
      </c>
      <c r="M37" s="135" t="s">
        <v>2527</v>
      </c>
      <c r="N37" s="113" t="s">
        <v>2472</v>
      </c>
      <c r="O37" s="114" t="s">
        <v>2474</v>
      </c>
      <c r="P37" s="112"/>
      <c r="Q37" s="136">
        <v>44282.595138888886</v>
      </c>
    </row>
    <row r="38" spans="1:17" ht="18" x14ac:dyDescent="0.25">
      <c r="A38" s="114" t="str">
        <f>VLOOKUP(E38,'LISTADO ATM'!$A$2:$C$901,3,0)</f>
        <v>DISTRITO NACIONAL</v>
      </c>
      <c r="B38" s="109">
        <v>335835773</v>
      </c>
      <c r="C38" s="121">
        <v>44281.740208333336</v>
      </c>
      <c r="D38" s="114" t="s">
        <v>2468</v>
      </c>
      <c r="E38" s="108">
        <v>974</v>
      </c>
      <c r="F38" s="114" t="str">
        <f>VLOOKUP(E38,VIP!$A$2:$O12254,2,0)</f>
        <v>DRBR974</v>
      </c>
      <c r="G38" s="114" t="str">
        <f>VLOOKUP(E38,'LISTADO ATM'!$A$2:$B$900,2,0)</f>
        <v xml:space="preserve">ATM S/M Nacional Ave. Lope de Vega </v>
      </c>
      <c r="H38" s="114" t="str">
        <f>VLOOKUP(E38,VIP!$A$2:$O17175,7,FALSE)</f>
        <v>Si</v>
      </c>
      <c r="I38" s="114" t="str">
        <f>VLOOKUP(E38,VIP!$A$2:$O9140,8,FALSE)</f>
        <v>Si</v>
      </c>
      <c r="J38" s="114" t="str">
        <f>VLOOKUP(E38,VIP!$A$2:$O9090,8,FALSE)</f>
        <v>Si</v>
      </c>
      <c r="K38" s="114" t="str">
        <f>VLOOKUP(E38,VIP!$A$2:$O12664,6,0)</f>
        <v>NO</v>
      </c>
      <c r="L38" s="115" t="s">
        <v>2459</v>
      </c>
      <c r="M38" s="135" t="s">
        <v>2527</v>
      </c>
      <c r="N38" s="113" t="s">
        <v>2472</v>
      </c>
      <c r="O38" s="114" t="s">
        <v>2473</v>
      </c>
      <c r="P38" s="112"/>
      <c r="Q38" s="136">
        <v>44282.614583333336</v>
      </c>
    </row>
    <row r="39" spans="1:17" ht="18" x14ac:dyDescent="0.25">
      <c r="A39" s="114" t="str">
        <f>VLOOKUP(E39,'LISTADO ATM'!$A$2:$C$901,3,0)</f>
        <v>ESTE</v>
      </c>
      <c r="B39" s="109">
        <v>335835774</v>
      </c>
      <c r="C39" s="121">
        <v>44281.740925925929</v>
      </c>
      <c r="D39" s="114" t="s">
        <v>2494</v>
      </c>
      <c r="E39" s="108">
        <v>219</v>
      </c>
      <c r="F39" s="114" t="str">
        <f>VLOOKUP(E39,VIP!$A$2:$O12253,2,0)</f>
        <v>DRBR219</v>
      </c>
      <c r="G39" s="114" t="str">
        <f>VLOOKUP(E39,'LISTADO ATM'!$A$2:$B$900,2,0)</f>
        <v xml:space="preserve">ATM Oficina La Altagracia (Higuey) </v>
      </c>
      <c r="H39" s="114" t="str">
        <f>VLOOKUP(E39,VIP!$A$2:$O17174,7,FALSE)</f>
        <v>Si</v>
      </c>
      <c r="I39" s="114" t="str">
        <f>VLOOKUP(E39,VIP!$A$2:$O9139,8,FALSE)</f>
        <v>Si</v>
      </c>
      <c r="J39" s="114" t="str">
        <f>VLOOKUP(E39,VIP!$A$2:$O9089,8,FALSE)</f>
        <v>Si</v>
      </c>
      <c r="K39" s="114" t="str">
        <f>VLOOKUP(E39,VIP!$A$2:$O12663,6,0)</f>
        <v>NO</v>
      </c>
      <c r="L39" s="115" t="s">
        <v>2428</v>
      </c>
      <c r="M39" s="135" t="s">
        <v>2527</v>
      </c>
      <c r="N39" s="135" t="s">
        <v>2509</v>
      </c>
      <c r="O39" s="114" t="s">
        <v>2495</v>
      </c>
      <c r="P39" s="112"/>
      <c r="Q39" s="136">
        <v>44282.404861111114</v>
      </c>
    </row>
    <row r="40" spans="1:17" ht="18" x14ac:dyDescent="0.25">
      <c r="A40" s="114" t="str">
        <f>VLOOKUP(E40,'LISTADO ATM'!$A$2:$C$901,3,0)</f>
        <v>SUR</v>
      </c>
      <c r="B40" s="109">
        <v>335835777</v>
      </c>
      <c r="C40" s="121">
        <v>44281.742638888885</v>
      </c>
      <c r="D40" s="114" t="s">
        <v>2189</v>
      </c>
      <c r="E40" s="108">
        <v>6</v>
      </c>
      <c r="F40" s="114" t="str">
        <f>VLOOKUP(E40,VIP!$A$2:$O12251,2,0)</f>
        <v>DRBR006</v>
      </c>
      <c r="G40" s="114" t="str">
        <f>VLOOKUP(E40,'LISTADO ATM'!$A$2:$B$900,2,0)</f>
        <v xml:space="preserve">ATM Plaza WAO San Juan </v>
      </c>
      <c r="H40" s="114" t="str">
        <f>VLOOKUP(E40,VIP!$A$2:$O17172,7,FALSE)</f>
        <v>N/A</v>
      </c>
      <c r="I40" s="114" t="str">
        <f>VLOOKUP(E40,VIP!$A$2:$O9137,8,FALSE)</f>
        <v>N/A</v>
      </c>
      <c r="J40" s="114" t="str">
        <f>VLOOKUP(E40,VIP!$A$2:$O9087,8,FALSE)</f>
        <v>N/A</v>
      </c>
      <c r="K40" s="114" t="str">
        <f>VLOOKUP(E40,VIP!$A$2:$O12661,6,0)</f>
        <v/>
      </c>
      <c r="L40" s="115" t="s">
        <v>2228</v>
      </c>
      <c r="M40" s="113" t="s">
        <v>2465</v>
      </c>
      <c r="N40" s="113" t="s">
        <v>2472</v>
      </c>
      <c r="O40" s="114" t="s">
        <v>2474</v>
      </c>
      <c r="P40" s="112"/>
      <c r="Q40" s="116" t="s">
        <v>2228</v>
      </c>
    </row>
    <row r="41" spans="1:17" ht="18" x14ac:dyDescent="0.25">
      <c r="A41" s="114" t="str">
        <f>VLOOKUP(E41,'LISTADO ATM'!$A$2:$C$901,3,0)</f>
        <v>DISTRITO NACIONAL</v>
      </c>
      <c r="B41" s="109">
        <v>335835778</v>
      </c>
      <c r="C41" s="121">
        <v>44281.744444444441</v>
      </c>
      <c r="D41" s="114" t="s">
        <v>2189</v>
      </c>
      <c r="E41" s="108">
        <v>911</v>
      </c>
      <c r="F41" s="114" t="str">
        <f>VLOOKUP(E41,VIP!$A$2:$O12265,2,0)</f>
        <v>DRBR911</v>
      </c>
      <c r="G41" s="114" t="str">
        <f>VLOOKUP(E41,'LISTADO ATM'!$A$2:$B$900,2,0)</f>
        <v xml:space="preserve">ATM Oficina Venezuela II </v>
      </c>
      <c r="H41" s="114" t="str">
        <f>VLOOKUP(E41,VIP!$A$2:$O17186,7,FALSE)</f>
        <v>Si</v>
      </c>
      <c r="I41" s="114" t="str">
        <f>VLOOKUP(E41,VIP!$A$2:$O9151,8,FALSE)</f>
        <v>Si</v>
      </c>
      <c r="J41" s="114" t="str">
        <f>VLOOKUP(E41,VIP!$A$2:$O9101,8,FALSE)</f>
        <v>Si</v>
      </c>
      <c r="K41" s="114" t="str">
        <f>VLOOKUP(E41,VIP!$A$2:$O12675,6,0)</f>
        <v>SI</v>
      </c>
      <c r="L41" s="115" t="s">
        <v>2437</v>
      </c>
      <c r="M41" s="113" t="s">
        <v>2465</v>
      </c>
      <c r="N41" s="113" t="s">
        <v>2472</v>
      </c>
      <c r="O41" s="114" t="s">
        <v>2474</v>
      </c>
      <c r="P41" s="112"/>
      <c r="Q41" s="116" t="s">
        <v>2437</v>
      </c>
    </row>
    <row r="42" spans="1:17" ht="18" x14ac:dyDescent="0.25">
      <c r="A42" s="114" t="str">
        <f>VLOOKUP(E42,'LISTADO ATM'!$A$2:$C$901,3,0)</f>
        <v>DISTRITO NACIONAL</v>
      </c>
      <c r="B42" s="109">
        <v>335835808</v>
      </c>
      <c r="C42" s="121">
        <v>44281.797905092593</v>
      </c>
      <c r="D42" s="114" t="s">
        <v>2468</v>
      </c>
      <c r="E42" s="108">
        <v>507</v>
      </c>
      <c r="F42" s="114" t="str">
        <f>VLOOKUP(E42,VIP!$A$2:$O12275,2,0)</f>
        <v>DRBR507</v>
      </c>
      <c r="G42" s="114" t="str">
        <f>VLOOKUP(E42,'LISTADO ATM'!$A$2:$B$900,2,0)</f>
        <v>ATM Estación Sigma Boca Chica</v>
      </c>
      <c r="H42" s="114" t="str">
        <f>VLOOKUP(E42,VIP!$A$2:$O17196,7,FALSE)</f>
        <v>Si</v>
      </c>
      <c r="I42" s="114" t="str">
        <f>VLOOKUP(E42,VIP!$A$2:$O9161,8,FALSE)</f>
        <v>Si</v>
      </c>
      <c r="J42" s="114" t="str">
        <f>VLOOKUP(E42,VIP!$A$2:$O9111,8,FALSE)</f>
        <v>Si</v>
      </c>
      <c r="K42" s="114" t="str">
        <f>VLOOKUP(E42,VIP!$A$2:$O12685,6,0)</f>
        <v>NO</v>
      </c>
      <c r="L42" s="115" t="s">
        <v>2428</v>
      </c>
      <c r="M42" s="135" t="s">
        <v>2527</v>
      </c>
      <c r="N42" s="113" t="s">
        <v>2472</v>
      </c>
      <c r="O42" s="114" t="s">
        <v>2473</v>
      </c>
      <c r="P42" s="112"/>
      <c r="Q42" s="136">
        <v>44282.620833333334</v>
      </c>
    </row>
    <row r="43" spans="1:17" ht="18" x14ac:dyDescent="0.25">
      <c r="A43" s="114" t="str">
        <f>VLOOKUP(E43,'LISTADO ATM'!$A$2:$C$901,3,0)</f>
        <v>SUR</v>
      </c>
      <c r="B43" s="109">
        <v>335835810</v>
      </c>
      <c r="C43" s="121">
        <v>44281.803553240738</v>
      </c>
      <c r="D43" s="114" t="s">
        <v>2494</v>
      </c>
      <c r="E43" s="108">
        <v>101</v>
      </c>
      <c r="F43" s="114" t="str">
        <f>VLOOKUP(E43,VIP!$A$2:$O12274,2,0)</f>
        <v>DRBR101</v>
      </c>
      <c r="G43" s="114" t="str">
        <f>VLOOKUP(E43,'LISTADO ATM'!$A$2:$B$900,2,0)</f>
        <v xml:space="preserve">ATM Oficina San Juan de la Maguana I </v>
      </c>
      <c r="H43" s="114" t="str">
        <f>VLOOKUP(E43,VIP!$A$2:$O17195,7,FALSE)</f>
        <v>Si</v>
      </c>
      <c r="I43" s="114" t="str">
        <f>VLOOKUP(E43,VIP!$A$2:$O9160,8,FALSE)</f>
        <v>Si</v>
      </c>
      <c r="J43" s="114" t="str">
        <f>VLOOKUP(E43,VIP!$A$2:$O9110,8,FALSE)</f>
        <v>Si</v>
      </c>
      <c r="K43" s="114" t="str">
        <f>VLOOKUP(E43,VIP!$A$2:$O12684,6,0)</f>
        <v>SI</v>
      </c>
      <c r="L43" s="115" t="s">
        <v>2498</v>
      </c>
      <c r="M43" s="135" t="s">
        <v>2527</v>
      </c>
      <c r="N43" s="135" t="s">
        <v>2509</v>
      </c>
      <c r="O43" s="114" t="s">
        <v>2495</v>
      </c>
      <c r="P43" s="112"/>
      <c r="Q43" s="136">
        <v>44282.402083333334</v>
      </c>
    </row>
    <row r="44" spans="1:17" ht="18" x14ac:dyDescent="0.25">
      <c r="A44" s="114" t="str">
        <f>VLOOKUP(E44,'LISTADO ATM'!$A$2:$C$901,3,0)</f>
        <v>DISTRITO NACIONAL</v>
      </c>
      <c r="B44" s="109">
        <v>335835811</v>
      </c>
      <c r="C44" s="121">
        <v>44281.804351851853</v>
      </c>
      <c r="D44" s="114" t="s">
        <v>2468</v>
      </c>
      <c r="E44" s="108">
        <v>684</v>
      </c>
      <c r="F44" s="114" t="str">
        <f>VLOOKUP(E44,VIP!$A$2:$O12273,2,0)</f>
        <v>DRBR684</v>
      </c>
      <c r="G44" s="114" t="str">
        <f>VLOOKUP(E44,'LISTADO ATM'!$A$2:$B$900,2,0)</f>
        <v>ATM Estación Texaco Prolongación 27 Febrero</v>
      </c>
      <c r="H44" s="114" t="str">
        <f>VLOOKUP(E44,VIP!$A$2:$O17194,7,FALSE)</f>
        <v>NO</v>
      </c>
      <c r="I44" s="114" t="str">
        <f>VLOOKUP(E44,VIP!$A$2:$O9159,8,FALSE)</f>
        <v>NO</v>
      </c>
      <c r="J44" s="114" t="str">
        <f>VLOOKUP(E44,VIP!$A$2:$O9109,8,FALSE)</f>
        <v>NO</v>
      </c>
      <c r="K44" s="114" t="str">
        <f>VLOOKUP(E44,VIP!$A$2:$O12683,6,0)</f>
        <v>NO</v>
      </c>
      <c r="L44" s="115" t="s">
        <v>2459</v>
      </c>
      <c r="M44" s="135" t="s">
        <v>2527</v>
      </c>
      <c r="N44" s="113" t="s">
        <v>2472</v>
      </c>
      <c r="O44" s="114" t="s">
        <v>2473</v>
      </c>
      <c r="P44" s="112"/>
      <c r="Q44" s="136">
        <v>44282.618750000001</v>
      </c>
    </row>
    <row r="45" spans="1:17" ht="18" x14ac:dyDescent="0.25">
      <c r="A45" s="114" t="str">
        <f>VLOOKUP(E45,'LISTADO ATM'!$A$2:$C$901,3,0)</f>
        <v>ESTE</v>
      </c>
      <c r="B45" s="109">
        <v>335835812</v>
      </c>
      <c r="C45" s="121">
        <v>44281.804942129631</v>
      </c>
      <c r="D45" s="114" t="s">
        <v>2189</v>
      </c>
      <c r="E45" s="108">
        <v>513</v>
      </c>
      <c r="F45" s="114" t="str">
        <f>VLOOKUP(E45,VIP!$A$2:$O12272,2,0)</f>
        <v>DRBR513</v>
      </c>
      <c r="G45" s="114" t="str">
        <f>VLOOKUP(E45,'LISTADO ATM'!$A$2:$B$900,2,0)</f>
        <v xml:space="preserve">ATM UNP Lagunas de Nisibón </v>
      </c>
      <c r="H45" s="114" t="str">
        <f>VLOOKUP(E45,VIP!$A$2:$O17193,7,FALSE)</f>
        <v>Si</v>
      </c>
      <c r="I45" s="114" t="str">
        <f>VLOOKUP(E45,VIP!$A$2:$O9158,8,FALSE)</f>
        <v>Si</v>
      </c>
      <c r="J45" s="114" t="str">
        <f>VLOOKUP(E45,VIP!$A$2:$O9108,8,FALSE)</f>
        <v>Si</v>
      </c>
      <c r="K45" s="114" t="str">
        <f>VLOOKUP(E45,VIP!$A$2:$O12682,6,0)</f>
        <v>NO</v>
      </c>
      <c r="L45" s="115" t="s">
        <v>2228</v>
      </c>
      <c r="M45" s="113" t="s">
        <v>2465</v>
      </c>
      <c r="N45" s="113" t="s">
        <v>2472</v>
      </c>
      <c r="O45" s="114" t="s">
        <v>2474</v>
      </c>
      <c r="P45" s="112"/>
      <c r="Q45" s="116" t="s">
        <v>2228</v>
      </c>
    </row>
    <row r="46" spans="1:17" ht="18" x14ac:dyDescent="0.25">
      <c r="A46" s="114" t="str">
        <f>VLOOKUP(E46,'LISTADO ATM'!$A$2:$C$901,3,0)</f>
        <v>DISTRITO NACIONAL</v>
      </c>
      <c r="B46" s="109">
        <v>335835813</v>
      </c>
      <c r="C46" s="121">
        <v>44281.817314814813</v>
      </c>
      <c r="D46" s="114" t="s">
        <v>2494</v>
      </c>
      <c r="E46" s="108">
        <v>410</v>
      </c>
      <c r="F46" s="114" t="str">
        <f>VLOOKUP(E46,VIP!$A$2:$O12271,2,0)</f>
        <v>DRBR410</v>
      </c>
      <c r="G46" s="114" t="str">
        <f>VLOOKUP(E46,'LISTADO ATM'!$A$2:$B$900,2,0)</f>
        <v xml:space="preserve">ATM Oficina Las Palmas de Herrera II </v>
      </c>
      <c r="H46" s="114" t="str">
        <f>VLOOKUP(E46,VIP!$A$2:$O17192,7,FALSE)</f>
        <v>Si</v>
      </c>
      <c r="I46" s="114" t="str">
        <f>VLOOKUP(E46,VIP!$A$2:$O9157,8,FALSE)</f>
        <v>Si</v>
      </c>
      <c r="J46" s="114" t="str">
        <f>VLOOKUP(E46,VIP!$A$2:$O9107,8,FALSE)</f>
        <v>Si</v>
      </c>
      <c r="K46" s="114" t="str">
        <f>VLOOKUP(E46,VIP!$A$2:$O12681,6,0)</f>
        <v>NO</v>
      </c>
      <c r="L46" s="115" t="s">
        <v>2498</v>
      </c>
      <c r="M46" s="113" t="s">
        <v>2465</v>
      </c>
      <c r="N46" s="113" t="s">
        <v>2472</v>
      </c>
      <c r="O46" s="114" t="s">
        <v>2495</v>
      </c>
      <c r="P46" s="112"/>
      <c r="Q46" s="116" t="s">
        <v>2498</v>
      </c>
    </row>
    <row r="47" spans="1:17" ht="18" x14ac:dyDescent="0.25">
      <c r="A47" s="114" t="str">
        <f>VLOOKUP(E47,'LISTADO ATM'!$A$2:$C$901,3,0)</f>
        <v>DISTRITO NACIONAL</v>
      </c>
      <c r="B47" s="109">
        <v>335835815</v>
      </c>
      <c r="C47" s="121">
        <v>44281.824999999997</v>
      </c>
      <c r="D47" s="114" t="s">
        <v>2468</v>
      </c>
      <c r="E47" s="108">
        <v>980</v>
      </c>
      <c r="F47" s="114" t="str">
        <f>VLOOKUP(E47,VIP!$A$2:$O12270,2,0)</f>
        <v>DRBR980</v>
      </c>
      <c r="G47" s="114" t="str">
        <f>VLOOKUP(E47,'LISTADO ATM'!$A$2:$B$900,2,0)</f>
        <v xml:space="preserve">ATM Oficina Bella Vista Mall II </v>
      </c>
      <c r="H47" s="114" t="str">
        <f>VLOOKUP(E47,VIP!$A$2:$O17191,7,FALSE)</f>
        <v>Si</v>
      </c>
      <c r="I47" s="114" t="str">
        <f>VLOOKUP(E47,VIP!$A$2:$O9156,8,FALSE)</f>
        <v>Si</v>
      </c>
      <c r="J47" s="114" t="str">
        <f>VLOOKUP(E47,VIP!$A$2:$O9106,8,FALSE)</f>
        <v>Si</v>
      </c>
      <c r="K47" s="114" t="str">
        <f>VLOOKUP(E47,VIP!$A$2:$O12680,6,0)</f>
        <v>NO</v>
      </c>
      <c r="L47" s="115" t="s">
        <v>2428</v>
      </c>
      <c r="M47" s="135" t="s">
        <v>2527</v>
      </c>
      <c r="N47" s="113" t="s">
        <v>2472</v>
      </c>
      <c r="O47" s="114" t="s">
        <v>2473</v>
      </c>
      <c r="P47" s="112"/>
      <c r="Q47" s="136">
        <v>44282.622916666667</v>
      </c>
    </row>
    <row r="48" spans="1:17" ht="18" x14ac:dyDescent="0.25">
      <c r="A48" s="114" t="str">
        <f>VLOOKUP(E48,'LISTADO ATM'!$A$2:$C$901,3,0)</f>
        <v>DISTRITO NACIONAL</v>
      </c>
      <c r="B48" s="109">
        <v>335835816</v>
      </c>
      <c r="C48" s="121">
        <v>44281.825694444444</v>
      </c>
      <c r="D48" s="114" t="s">
        <v>2468</v>
      </c>
      <c r="E48" s="108">
        <v>441</v>
      </c>
      <c r="F48" s="114" t="str">
        <f>VLOOKUP(E48,VIP!$A$2:$O12269,2,0)</f>
        <v>DRBR441</v>
      </c>
      <c r="G48" s="114" t="str">
        <f>VLOOKUP(E48,'LISTADO ATM'!$A$2:$B$900,2,0)</f>
        <v>ATM Estacion de Servicio Romulo Betancour</v>
      </c>
      <c r="H48" s="114" t="str">
        <f>VLOOKUP(E48,VIP!$A$2:$O17190,7,FALSE)</f>
        <v>NO</v>
      </c>
      <c r="I48" s="114" t="str">
        <f>VLOOKUP(E48,VIP!$A$2:$O9155,8,FALSE)</f>
        <v>NO</v>
      </c>
      <c r="J48" s="114" t="str">
        <f>VLOOKUP(E48,VIP!$A$2:$O9105,8,FALSE)</f>
        <v>NO</v>
      </c>
      <c r="K48" s="114" t="str">
        <f>VLOOKUP(E48,VIP!$A$2:$O12679,6,0)</f>
        <v>NO</v>
      </c>
      <c r="L48" s="115" t="s">
        <v>2428</v>
      </c>
      <c r="M48" s="135" t="s">
        <v>2527</v>
      </c>
      <c r="N48" s="113" t="s">
        <v>2472</v>
      </c>
      <c r="O48" s="114" t="s">
        <v>2473</v>
      </c>
      <c r="P48" s="112"/>
      <c r="Q48" s="136">
        <v>44282.62222222222</v>
      </c>
    </row>
    <row r="49" spans="1:17" ht="18" x14ac:dyDescent="0.25">
      <c r="A49" s="114" t="str">
        <f>VLOOKUP(E49,'LISTADO ATM'!$A$2:$C$901,3,0)</f>
        <v>SUR</v>
      </c>
      <c r="B49" s="109">
        <v>335835818</v>
      </c>
      <c r="C49" s="121">
        <v>44281.826666666668</v>
      </c>
      <c r="D49" s="114" t="s">
        <v>2468</v>
      </c>
      <c r="E49" s="108">
        <v>592</v>
      </c>
      <c r="F49" s="114" t="str">
        <f>VLOOKUP(E49,VIP!$A$2:$O12268,2,0)</f>
        <v>DRBR081</v>
      </c>
      <c r="G49" s="114" t="str">
        <f>VLOOKUP(E49,'LISTADO ATM'!$A$2:$B$900,2,0)</f>
        <v xml:space="preserve">ATM Centro de Caja San Cristóbal I </v>
      </c>
      <c r="H49" s="114" t="str">
        <f>VLOOKUP(E49,VIP!$A$2:$O17189,7,FALSE)</f>
        <v>Si</v>
      </c>
      <c r="I49" s="114" t="str">
        <f>VLOOKUP(E49,VIP!$A$2:$O9154,8,FALSE)</f>
        <v>Si</v>
      </c>
      <c r="J49" s="114" t="str">
        <f>VLOOKUP(E49,VIP!$A$2:$O9104,8,FALSE)</f>
        <v>Si</v>
      </c>
      <c r="K49" s="114" t="str">
        <f>VLOOKUP(E49,VIP!$A$2:$O12678,6,0)</f>
        <v>SI</v>
      </c>
      <c r="L49" s="115" t="s">
        <v>2459</v>
      </c>
      <c r="M49" s="135" t="s">
        <v>2527</v>
      </c>
      <c r="N49" s="113" t="s">
        <v>2472</v>
      </c>
      <c r="O49" s="114" t="s">
        <v>2473</v>
      </c>
      <c r="P49" s="112"/>
      <c r="Q49" s="136">
        <v>44282.619444444441</v>
      </c>
    </row>
    <row r="50" spans="1:17" ht="18" x14ac:dyDescent="0.25">
      <c r="A50" s="114" t="str">
        <f>VLOOKUP(E50,'LISTADO ATM'!$A$2:$C$901,3,0)</f>
        <v>SUR</v>
      </c>
      <c r="B50" s="109">
        <v>335835820</v>
      </c>
      <c r="C50" s="121">
        <v>44281.849004629628</v>
      </c>
      <c r="D50" s="114" t="s">
        <v>2494</v>
      </c>
      <c r="E50" s="108">
        <v>45</v>
      </c>
      <c r="F50" s="114" t="str">
        <f>VLOOKUP(E50,VIP!$A$2:$O12267,2,0)</f>
        <v>DRBR045</v>
      </c>
      <c r="G50" s="114" t="str">
        <f>VLOOKUP(E50,'LISTADO ATM'!$A$2:$B$900,2,0)</f>
        <v xml:space="preserve">ATM Oficina Tamayo </v>
      </c>
      <c r="H50" s="114" t="str">
        <f>VLOOKUP(E50,VIP!$A$2:$O17188,7,FALSE)</f>
        <v>Si</v>
      </c>
      <c r="I50" s="114" t="str">
        <f>VLOOKUP(E50,VIP!$A$2:$O9153,8,FALSE)</f>
        <v>Si</v>
      </c>
      <c r="J50" s="114" t="str">
        <f>VLOOKUP(E50,VIP!$A$2:$O9103,8,FALSE)</f>
        <v>Si</v>
      </c>
      <c r="K50" s="114" t="str">
        <f>VLOOKUP(E50,VIP!$A$2:$O12677,6,0)</f>
        <v>SI</v>
      </c>
      <c r="L50" s="115" t="s">
        <v>2428</v>
      </c>
      <c r="M50" s="135" t="s">
        <v>2527</v>
      </c>
      <c r="N50" s="135" t="s">
        <v>2509</v>
      </c>
      <c r="O50" s="114" t="s">
        <v>2495</v>
      </c>
      <c r="P50" s="112"/>
      <c r="Q50" s="136">
        <v>44282.62222222222</v>
      </c>
    </row>
    <row r="51" spans="1:17" ht="18" x14ac:dyDescent="0.25">
      <c r="A51" s="114" t="str">
        <f>VLOOKUP(E51,'LISTADO ATM'!$A$2:$C$901,3,0)</f>
        <v>NORTE</v>
      </c>
      <c r="B51" s="109">
        <v>335835822</v>
      </c>
      <c r="C51" s="121">
        <v>44281.903136574074</v>
      </c>
      <c r="D51" s="114" t="s">
        <v>2190</v>
      </c>
      <c r="E51" s="108">
        <v>894</v>
      </c>
      <c r="F51" s="114" t="str">
        <f>VLOOKUP(E51,VIP!$A$2:$O12266,2,0)</f>
        <v>DRBR894</v>
      </c>
      <c r="G51" s="114" t="str">
        <f>VLOOKUP(E51,'LISTADO ATM'!$A$2:$B$900,2,0)</f>
        <v>ATM Eco Petroleo Estero Hondo</v>
      </c>
      <c r="H51" s="114" t="str">
        <f>VLOOKUP(E51,VIP!$A$2:$O17187,7,FALSE)</f>
        <v>NO</v>
      </c>
      <c r="I51" s="114" t="str">
        <f>VLOOKUP(E51,VIP!$A$2:$O9152,8,FALSE)</f>
        <v>NO</v>
      </c>
      <c r="J51" s="114" t="str">
        <f>VLOOKUP(E51,VIP!$A$2:$O9102,8,FALSE)</f>
        <v>NO</v>
      </c>
      <c r="K51" s="114" t="str">
        <f>VLOOKUP(E51,VIP!$A$2:$O12676,6,0)</f>
        <v>NO</v>
      </c>
      <c r="L51" s="115" t="s">
        <v>2228</v>
      </c>
      <c r="M51" s="135" t="s">
        <v>2527</v>
      </c>
      <c r="N51" s="135" t="s">
        <v>2509</v>
      </c>
      <c r="O51" s="114" t="s">
        <v>2495</v>
      </c>
      <c r="P51" s="112"/>
      <c r="Q51" s="136">
        <v>44282.775000000001</v>
      </c>
    </row>
    <row r="52" spans="1:17" ht="18" x14ac:dyDescent="0.25">
      <c r="A52" s="114" t="str">
        <f>VLOOKUP(E52,'LISTADO ATM'!$A$2:$C$901,3,0)</f>
        <v>DISTRITO NACIONAL</v>
      </c>
      <c r="B52" s="109">
        <v>335835823</v>
      </c>
      <c r="C52" s="121">
        <v>44281.904467592591</v>
      </c>
      <c r="D52" s="114" t="s">
        <v>2189</v>
      </c>
      <c r="E52" s="108">
        <v>240</v>
      </c>
      <c r="F52" s="114" t="str">
        <f>VLOOKUP(E52,VIP!$A$2:$O12265,2,0)</f>
        <v>DRBR24D</v>
      </c>
      <c r="G52" s="114" t="str">
        <f>VLOOKUP(E52,'LISTADO ATM'!$A$2:$B$900,2,0)</f>
        <v xml:space="preserve">ATM Oficina Carrefour I </v>
      </c>
      <c r="H52" s="114" t="str">
        <f>VLOOKUP(E52,VIP!$A$2:$O17186,7,FALSE)</f>
        <v>Si</v>
      </c>
      <c r="I52" s="114" t="str">
        <f>VLOOKUP(E52,VIP!$A$2:$O9151,8,FALSE)</f>
        <v>Si</v>
      </c>
      <c r="J52" s="114" t="str">
        <f>VLOOKUP(E52,VIP!$A$2:$O9101,8,FALSE)</f>
        <v>Si</v>
      </c>
      <c r="K52" s="114" t="str">
        <f>VLOOKUP(E52,VIP!$A$2:$O12675,6,0)</f>
        <v>SI</v>
      </c>
      <c r="L52" s="115" t="s">
        <v>2228</v>
      </c>
      <c r="M52" s="113" t="s">
        <v>2465</v>
      </c>
      <c r="N52" s="113" t="s">
        <v>2472</v>
      </c>
      <c r="O52" s="114" t="s">
        <v>2474</v>
      </c>
      <c r="P52" s="112"/>
      <c r="Q52" s="116" t="s">
        <v>2228</v>
      </c>
    </row>
    <row r="53" spans="1:17" ht="18" x14ac:dyDescent="0.25">
      <c r="A53" s="114" t="str">
        <f>VLOOKUP(E53,'LISTADO ATM'!$A$2:$C$901,3,0)</f>
        <v>NORTE</v>
      </c>
      <c r="B53" s="109">
        <v>335835824</v>
      </c>
      <c r="C53" s="121">
        <v>44281.904861111114</v>
      </c>
      <c r="D53" s="114" t="s">
        <v>2189</v>
      </c>
      <c r="E53" s="108">
        <v>262</v>
      </c>
      <c r="F53" s="114" t="str">
        <f>VLOOKUP(E53,VIP!$A$2:$O12264,2,0)</f>
        <v>DRBR262</v>
      </c>
      <c r="G53" s="114" t="str">
        <f>VLOOKUP(E53,'LISTADO ATM'!$A$2:$B$900,2,0)</f>
        <v xml:space="preserve">ATM Oficina Obras Públicas (Santiago) </v>
      </c>
      <c r="H53" s="114" t="str">
        <f>VLOOKUP(E53,VIP!$A$2:$O17185,7,FALSE)</f>
        <v>Si</v>
      </c>
      <c r="I53" s="114" t="str">
        <f>VLOOKUP(E53,VIP!$A$2:$O9150,8,FALSE)</f>
        <v>Si</v>
      </c>
      <c r="J53" s="114" t="str">
        <f>VLOOKUP(E53,VIP!$A$2:$O9100,8,FALSE)</f>
        <v>Si</v>
      </c>
      <c r="K53" s="114" t="str">
        <f>VLOOKUP(E53,VIP!$A$2:$O12674,6,0)</f>
        <v>SI</v>
      </c>
      <c r="L53" s="115" t="s">
        <v>2228</v>
      </c>
      <c r="M53" s="135" t="s">
        <v>2527</v>
      </c>
      <c r="N53" s="113" t="s">
        <v>2472</v>
      </c>
      <c r="O53" s="114" t="s">
        <v>2474</v>
      </c>
      <c r="P53" s="112"/>
      <c r="Q53" s="136">
        <v>44282.399305555555</v>
      </c>
    </row>
    <row r="54" spans="1:17" ht="18" x14ac:dyDescent="0.25">
      <c r="A54" s="114" t="str">
        <f>VLOOKUP(E54,'LISTADO ATM'!$A$2:$C$901,3,0)</f>
        <v>DISTRITO NACIONAL</v>
      </c>
      <c r="B54" s="109">
        <v>335835825</v>
      </c>
      <c r="C54" s="121">
        <v>44281.905509259261</v>
      </c>
      <c r="D54" s="114" t="s">
        <v>2189</v>
      </c>
      <c r="E54" s="108">
        <v>485</v>
      </c>
      <c r="F54" s="114" t="str">
        <f>VLOOKUP(E54,VIP!$A$2:$O12263,2,0)</f>
        <v>DRBR485</v>
      </c>
      <c r="G54" s="114" t="str">
        <f>VLOOKUP(E54,'LISTADO ATM'!$A$2:$B$900,2,0)</f>
        <v xml:space="preserve">ATM CEDIMAT </v>
      </c>
      <c r="H54" s="114" t="str">
        <f>VLOOKUP(E54,VIP!$A$2:$O17184,7,FALSE)</f>
        <v>Si</v>
      </c>
      <c r="I54" s="114" t="str">
        <f>VLOOKUP(E54,VIP!$A$2:$O9149,8,FALSE)</f>
        <v>Si</v>
      </c>
      <c r="J54" s="114" t="str">
        <f>VLOOKUP(E54,VIP!$A$2:$O9099,8,FALSE)</f>
        <v>Si</v>
      </c>
      <c r="K54" s="114" t="str">
        <f>VLOOKUP(E54,VIP!$A$2:$O12673,6,0)</f>
        <v>NO</v>
      </c>
      <c r="L54" s="115" t="s">
        <v>2228</v>
      </c>
      <c r="M54" s="135" t="s">
        <v>2527</v>
      </c>
      <c r="N54" s="113" t="s">
        <v>2472</v>
      </c>
      <c r="O54" s="114" t="s">
        <v>2474</v>
      </c>
      <c r="P54" s="112"/>
      <c r="Q54" s="136">
        <v>44282.59652777778</v>
      </c>
    </row>
    <row r="55" spans="1:17" ht="18" x14ac:dyDescent="0.25">
      <c r="A55" s="114" t="str">
        <f>VLOOKUP(E55,'LISTADO ATM'!$A$2:$C$901,3,0)</f>
        <v>DISTRITO NACIONAL</v>
      </c>
      <c r="B55" s="109">
        <v>335835826</v>
      </c>
      <c r="C55" s="121">
        <v>44281.906585648147</v>
      </c>
      <c r="D55" s="114" t="s">
        <v>2189</v>
      </c>
      <c r="E55" s="108">
        <v>327</v>
      </c>
      <c r="F55" s="114" t="str">
        <f>VLOOKUP(E55,VIP!$A$2:$O12262,2,0)</f>
        <v>DRBR327</v>
      </c>
      <c r="G55" s="114" t="str">
        <f>VLOOKUP(E55,'LISTADO ATM'!$A$2:$B$900,2,0)</f>
        <v xml:space="preserve">ATM UNP CCN (Nacional 27 de Febrero) </v>
      </c>
      <c r="H55" s="114" t="str">
        <f>VLOOKUP(E55,VIP!$A$2:$O17183,7,FALSE)</f>
        <v>Si</v>
      </c>
      <c r="I55" s="114" t="str">
        <f>VLOOKUP(E55,VIP!$A$2:$O9148,8,FALSE)</f>
        <v>Si</v>
      </c>
      <c r="J55" s="114" t="str">
        <f>VLOOKUP(E55,VIP!$A$2:$O9098,8,FALSE)</f>
        <v>Si</v>
      </c>
      <c r="K55" s="114" t="str">
        <f>VLOOKUP(E55,VIP!$A$2:$O12672,6,0)</f>
        <v>NO</v>
      </c>
      <c r="L55" s="115" t="s">
        <v>2228</v>
      </c>
      <c r="M55" s="135" t="s">
        <v>2527</v>
      </c>
      <c r="N55" s="113" t="s">
        <v>2472</v>
      </c>
      <c r="O55" s="114" t="s">
        <v>2474</v>
      </c>
      <c r="P55" s="112"/>
      <c r="Q55" s="136">
        <v>44282.591666666667</v>
      </c>
    </row>
    <row r="56" spans="1:17" ht="18" x14ac:dyDescent="0.25">
      <c r="A56" s="114" t="str">
        <f>VLOOKUP(E56,'LISTADO ATM'!$A$2:$C$901,3,0)</f>
        <v>NORTE</v>
      </c>
      <c r="B56" s="109">
        <v>335835827</v>
      </c>
      <c r="C56" s="121">
        <v>44281.907083333332</v>
      </c>
      <c r="D56" s="114" t="s">
        <v>2190</v>
      </c>
      <c r="E56" s="108">
        <v>88</v>
      </c>
      <c r="F56" s="114" t="str">
        <f>VLOOKUP(E56,VIP!$A$2:$O12261,2,0)</f>
        <v>DRBR088</v>
      </c>
      <c r="G56" s="114" t="str">
        <f>VLOOKUP(E56,'LISTADO ATM'!$A$2:$B$900,2,0)</f>
        <v xml:space="preserve">ATM S/M La Fuente (Santiago) </v>
      </c>
      <c r="H56" s="114" t="str">
        <f>VLOOKUP(E56,VIP!$A$2:$O17182,7,FALSE)</f>
        <v>Si</v>
      </c>
      <c r="I56" s="114" t="str">
        <f>VLOOKUP(E56,VIP!$A$2:$O9147,8,FALSE)</f>
        <v>Si</v>
      </c>
      <c r="J56" s="114" t="str">
        <f>VLOOKUP(E56,VIP!$A$2:$O9097,8,FALSE)</f>
        <v>Si</v>
      </c>
      <c r="K56" s="114" t="str">
        <f>VLOOKUP(E56,VIP!$A$2:$O12671,6,0)</f>
        <v>NO</v>
      </c>
      <c r="L56" s="115" t="s">
        <v>2228</v>
      </c>
      <c r="M56" s="135" t="s">
        <v>2527</v>
      </c>
      <c r="N56" s="135" t="s">
        <v>2509</v>
      </c>
      <c r="O56" s="114" t="s">
        <v>2506</v>
      </c>
      <c r="P56" s="112"/>
      <c r="Q56" s="136">
        <v>44282.399305555555</v>
      </c>
    </row>
    <row r="57" spans="1:17" ht="18" x14ac:dyDescent="0.25">
      <c r="A57" s="114" t="str">
        <f>VLOOKUP(E57,'LISTADO ATM'!$A$2:$C$901,3,0)</f>
        <v>DISTRITO NACIONAL</v>
      </c>
      <c r="B57" s="109">
        <v>335835828</v>
      </c>
      <c r="C57" s="121">
        <v>44281.90761574074</v>
      </c>
      <c r="D57" s="114" t="s">
        <v>2189</v>
      </c>
      <c r="E57" s="108">
        <v>622</v>
      </c>
      <c r="F57" s="114" t="str">
        <f>VLOOKUP(E57,VIP!$A$2:$O12260,2,0)</f>
        <v>DRBR622</v>
      </c>
      <c r="G57" s="114" t="str">
        <f>VLOOKUP(E57,'LISTADO ATM'!$A$2:$B$900,2,0)</f>
        <v xml:space="preserve">ATM Ayuntamiento D.N. </v>
      </c>
      <c r="H57" s="114" t="str">
        <f>VLOOKUP(E57,VIP!$A$2:$O17181,7,FALSE)</f>
        <v>Si</v>
      </c>
      <c r="I57" s="114" t="str">
        <f>VLOOKUP(E57,VIP!$A$2:$O9146,8,FALSE)</f>
        <v>Si</v>
      </c>
      <c r="J57" s="114" t="str">
        <f>VLOOKUP(E57,VIP!$A$2:$O9096,8,FALSE)</f>
        <v>Si</v>
      </c>
      <c r="K57" s="114" t="str">
        <f>VLOOKUP(E57,VIP!$A$2:$O12670,6,0)</f>
        <v>NO</v>
      </c>
      <c r="L57" s="115" t="s">
        <v>2254</v>
      </c>
      <c r="M57" s="135" t="s">
        <v>2527</v>
      </c>
      <c r="N57" s="113" t="s">
        <v>2472</v>
      </c>
      <c r="O57" s="114" t="s">
        <v>2474</v>
      </c>
      <c r="P57" s="112"/>
      <c r="Q57" s="136">
        <v>44282.499305555553</v>
      </c>
    </row>
    <row r="58" spans="1:17" ht="18" x14ac:dyDescent="0.25">
      <c r="A58" s="114" t="str">
        <f>VLOOKUP(E58,'LISTADO ATM'!$A$2:$C$901,3,0)</f>
        <v>ESTE</v>
      </c>
      <c r="B58" s="109">
        <v>335835829</v>
      </c>
      <c r="C58" s="121">
        <v>44281.907858796294</v>
      </c>
      <c r="D58" s="114" t="s">
        <v>2494</v>
      </c>
      <c r="E58" s="108">
        <v>385</v>
      </c>
      <c r="F58" s="114" t="str">
        <f>VLOOKUP(E58,VIP!$A$2:$O12259,2,0)</f>
        <v>DRBR385</v>
      </c>
      <c r="G58" s="114" t="str">
        <f>VLOOKUP(E58,'LISTADO ATM'!$A$2:$B$900,2,0)</f>
        <v xml:space="preserve">ATM Plaza Verón I </v>
      </c>
      <c r="H58" s="114" t="str">
        <f>VLOOKUP(E58,VIP!$A$2:$O17180,7,FALSE)</f>
        <v>Si</v>
      </c>
      <c r="I58" s="114" t="str">
        <f>VLOOKUP(E58,VIP!$A$2:$O9145,8,FALSE)</f>
        <v>Si</v>
      </c>
      <c r="J58" s="114" t="str">
        <f>VLOOKUP(E58,VIP!$A$2:$O9095,8,FALSE)</f>
        <v>Si</v>
      </c>
      <c r="K58" s="114" t="str">
        <f>VLOOKUP(E58,VIP!$A$2:$O12669,6,0)</f>
        <v>NO</v>
      </c>
      <c r="L58" s="115" t="s">
        <v>2498</v>
      </c>
      <c r="M58" s="135" t="s">
        <v>2527</v>
      </c>
      <c r="N58" s="135" t="s">
        <v>2509</v>
      </c>
      <c r="O58" s="114" t="s">
        <v>2495</v>
      </c>
      <c r="P58" s="112"/>
      <c r="Q58" s="136">
        <v>44282.62777777778</v>
      </c>
    </row>
    <row r="59" spans="1:17" ht="18" x14ac:dyDescent="0.25">
      <c r="A59" s="114" t="str">
        <f>VLOOKUP(E59,'LISTADO ATM'!$A$2:$C$901,3,0)</f>
        <v>NORTE</v>
      </c>
      <c r="B59" s="109">
        <v>335835830</v>
      </c>
      <c r="C59" s="121">
        <v>44281.913912037038</v>
      </c>
      <c r="D59" s="114" t="s">
        <v>2190</v>
      </c>
      <c r="E59" s="108">
        <v>854</v>
      </c>
      <c r="F59" s="114" t="str">
        <f>VLOOKUP(E59,VIP!$A$2:$O12258,2,0)</f>
        <v>DRBR854</v>
      </c>
      <c r="G59" s="114" t="str">
        <f>VLOOKUP(E59,'LISTADO ATM'!$A$2:$B$900,2,0)</f>
        <v xml:space="preserve">ATM Centro Comercial Blanco Batista </v>
      </c>
      <c r="H59" s="114" t="str">
        <f>VLOOKUP(E59,VIP!$A$2:$O17179,7,FALSE)</f>
        <v>Si</v>
      </c>
      <c r="I59" s="114" t="str">
        <f>VLOOKUP(E59,VIP!$A$2:$O9144,8,FALSE)</f>
        <v>Si</v>
      </c>
      <c r="J59" s="114" t="str">
        <f>VLOOKUP(E59,VIP!$A$2:$O9094,8,FALSE)</f>
        <v>Si</v>
      </c>
      <c r="K59" s="114" t="str">
        <f>VLOOKUP(E59,VIP!$A$2:$O12668,6,0)</f>
        <v>NO</v>
      </c>
      <c r="L59" s="115" t="s">
        <v>2254</v>
      </c>
      <c r="M59" s="135" t="s">
        <v>2527</v>
      </c>
      <c r="N59" s="113" t="s">
        <v>2472</v>
      </c>
      <c r="O59" s="114" t="s">
        <v>2497</v>
      </c>
      <c r="P59" s="112"/>
      <c r="Q59" s="136">
        <v>44282.600694444445</v>
      </c>
    </row>
    <row r="60" spans="1:17" ht="18" x14ac:dyDescent="0.25">
      <c r="A60" s="114" t="str">
        <f>VLOOKUP(E60,'LISTADO ATM'!$A$2:$C$901,3,0)</f>
        <v>ESTE</v>
      </c>
      <c r="B60" s="109">
        <v>335835831</v>
      </c>
      <c r="C60" s="121">
        <v>44281.915462962963</v>
      </c>
      <c r="D60" s="114" t="s">
        <v>2189</v>
      </c>
      <c r="E60" s="108">
        <v>519</v>
      </c>
      <c r="F60" s="114" t="str">
        <f>VLOOKUP(E60,VIP!$A$2:$O12257,2,0)</f>
        <v>DRBR519</v>
      </c>
      <c r="G60" s="114" t="str">
        <f>VLOOKUP(E60,'LISTADO ATM'!$A$2:$B$900,2,0)</f>
        <v xml:space="preserve">ATM Plaza Estrella (Bávaro) </v>
      </c>
      <c r="H60" s="114" t="str">
        <f>VLOOKUP(E60,VIP!$A$2:$O17178,7,FALSE)</f>
        <v>Si</v>
      </c>
      <c r="I60" s="114" t="str">
        <f>VLOOKUP(E60,VIP!$A$2:$O9143,8,FALSE)</f>
        <v>Si</v>
      </c>
      <c r="J60" s="114" t="str">
        <f>VLOOKUP(E60,VIP!$A$2:$O9093,8,FALSE)</f>
        <v>Si</v>
      </c>
      <c r="K60" s="114" t="str">
        <f>VLOOKUP(E60,VIP!$A$2:$O12667,6,0)</f>
        <v>NO</v>
      </c>
      <c r="L60" s="115" t="s">
        <v>2254</v>
      </c>
      <c r="M60" s="135" t="s">
        <v>2527</v>
      </c>
      <c r="N60" s="113" t="s">
        <v>2472</v>
      </c>
      <c r="O60" s="114" t="s">
        <v>2474</v>
      </c>
      <c r="P60" s="112"/>
      <c r="Q60" s="136">
        <v>44282.401388888888</v>
      </c>
    </row>
    <row r="61" spans="1:17" ht="18" x14ac:dyDescent="0.25">
      <c r="A61" s="114" t="str">
        <f>VLOOKUP(E61,'LISTADO ATM'!$A$2:$C$901,3,0)</f>
        <v>DISTRITO NACIONAL</v>
      </c>
      <c r="B61" s="109">
        <v>335835832</v>
      </c>
      <c r="C61" s="121">
        <v>44281.915775462963</v>
      </c>
      <c r="D61" s="114" t="s">
        <v>2494</v>
      </c>
      <c r="E61" s="108">
        <v>314</v>
      </c>
      <c r="F61" s="114" t="str">
        <f>VLOOKUP(E61,VIP!$A$2:$O12256,2,0)</f>
        <v>DRBR314</v>
      </c>
      <c r="G61" s="114" t="str">
        <f>VLOOKUP(E61,'LISTADO ATM'!$A$2:$B$900,2,0)</f>
        <v xml:space="preserve">ATM UNP Cambita Garabito (San Cristóbal) </v>
      </c>
      <c r="H61" s="114" t="str">
        <f>VLOOKUP(E61,VIP!$A$2:$O17177,7,FALSE)</f>
        <v>Si</v>
      </c>
      <c r="I61" s="114" t="str">
        <f>VLOOKUP(E61,VIP!$A$2:$O9142,8,FALSE)</f>
        <v>Si</v>
      </c>
      <c r="J61" s="114" t="str">
        <f>VLOOKUP(E61,VIP!$A$2:$O9092,8,FALSE)</f>
        <v>Si</v>
      </c>
      <c r="K61" s="114" t="str">
        <f>VLOOKUP(E61,VIP!$A$2:$O12666,6,0)</f>
        <v>NO</v>
      </c>
      <c r="L61" s="115" t="s">
        <v>2459</v>
      </c>
      <c r="M61" s="135" t="s">
        <v>2527</v>
      </c>
      <c r="N61" s="113" t="s">
        <v>2472</v>
      </c>
      <c r="O61" s="114" t="s">
        <v>2495</v>
      </c>
      <c r="P61" s="112"/>
      <c r="Q61" s="136">
        <v>44282.626388888886</v>
      </c>
    </row>
    <row r="62" spans="1:17" ht="18" x14ac:dyDescent="0.25">
      <c r="A62" s="114" t="str">
        <f>VLOOKUP(E62,'LISTADO ATM'!$A$2:$C$901,3,0)</f>
        <v>SUR</v>
      </c>
      <c r="B62" s="109">
        <v>335835833</v>
      </c>
      <c r="C62" s="121">
        <v>44281.922500000001</v>
      </c>
      <c r="D62" s="114" t="s">
        <v>2494</v>
      </c>
      <c r="E62" s="108">
        <v>764</v>
      </c>
      <c r="F62" s="114" t="str">
        <f>VLOOKUP(E62,VIP!$A$2:$O12255,2,0)</f>
        <v>DRBR451</v>
      </c>
      <c r="G62" s="114" t="str">
        <f>VLOOKUP(E62,'LISTADO ATM'!$A$2:$B$900,2,0)</f>
        <v xml:space="preserve">ATM Oficina Elías Piña </v>
      </c>
      <c r="H62" s="114" t="str">
        <f>VLOOKUP(E62,VIP!$A$2:$O17176,7,FALSE)</f>
        <v>Si</v>
      </c>
      <c r="I62" s="114" t="str">
        <f>VLOOKUP(E62,VIP!$A$2:$O9141,8,FALSE)</f>
        <v>Si</v>
      </c>
      <c r="J62" s="114" t="str">
        <f>VLOOKUP(E62,VIP!$A$2:$O9091,8,FALSE)</f>
        <v>Si</v>
      </c>
      <c r="K62" s="114" t="str">
        <f>VLOOKUP(E62,VIP!$A$2:$O12665,6,0)</f>
        <v>NO</v>
      </c>
      <c r="L62" s="115" t="s">
        <v>2459</v>
      </c>
      <c r="M62" s="135" t="s">
        <v>2527</v>
      </c>
      <c r="N62" s="135" t="s">
        <v>2509</v>
      </c>
      <c r="O62" s="114" t="s">
        <v>2495</v>
      </c>
      <c r="P62" s="112"/>
      <c r="Q62" s="136">
        <v>44282.617361111108</v>
      </c>
    </row>
    <row r="63" spans="1:17" ht="18" x14ac:dyDescent="0.25">
      <c r="A63" s="114" t="str">
        <f>VLOOKUP(E63,'LISTADO ATM'!$A$2:$C$901,3,0)</f>
        <v>SUR</v>
      </c>
      <c r="B63" s="109">
        <v>335835834</v>
      </c>
      <c r="C63" s="121">
        <v>44281.923796296294</v>
      </c>
      <c r="D63" s="114" t="s">
        <v>2494</v>
      </c>
      <c r="E63" s="108">
        <v>783</v>
      </c>
      <c r="F63" s="114" t="str">
        <f>VLOOKUP(E63,VIP!$A$2:$O12254,2,0)</f>
        <v>DRBR303</v>
      </c>
      <c r="G63" s="114" t="str">
        <f>VLOOKUP(E63,'LISTADO ATM'!$A$2:$B$900,2,0)</f>
        <v xml:space="preserve">ATM Autobanco Alfa y Omega (Barahona) </v>
      </c>
      <c r="H63" s="114" t="str">
        <f>VLOOKUP(E63,VIP!$A$2:$O17175,7,FALSE)</f>
        <v>Si</v>
      </c>
      <c r="I63" s="114" t="str">
        <f>VLOOKUP(E63,VIP!$A$2:$O9140,8,FALSE)</f>
        <v>Si</v>
      </c>
      <c r="J63" s="114" t="str">
        <f>VLOOKUP(E63,VIP!$A$2:$O9090,8,FALSE)</f>
        <v>Si</v>
      </c>
      <c r="K63" s="114" t="str">
        <f>VLOOKUP(E63,VIP!$A$2:$O12664,6,0)</f>
        <v>NO</v>
      </c>
      <c r="L63" s="115" t="s">
        <v>2428</v>
      </c>
      <c r="M63" s="135" t="s">
        <v>2527</v>
      </c>
      <c r="N63" s="135" t="s">
        <v>2509</v>
      </c>
      <c r="O63" s="114" t="s">
        <v>2495</v>
      </c>
      <c r="P63" s="112"/>
      <c r="Q63" s="136">
        <v>44282.622916666667</v>
      </c>
    </row>
    <row r="64" spans="1:17" ht="18" x14ac:dyDescent="0.25">
      <c r="A64" s="114" t="str">
        <f>VLOOKUP(E64,'LISTADO ATM'!$A$2:$C$901,3,0)</f>
        <v>SUR</v>
      </c>
      <c r="B64" s="109">
        <v>335835835</v>
      </c>
      <c r="C64" s="121">
        <v>44281.924675925926</v>
      </c>
      <c r="D64" s="114" t="s">
        <v>2468</v>
      </c>
      <c r="E64" s="108">
        <v>873</v>
      </c>
      <c r="F64" s="114" t="str">
        <f>VLOOKUP(E64,VIP!$A$2:$O12253,2,0)</f>
        <v>DRBR873</v>
      </c>
      <c r="G64" s="114" t="str">
        <f>VLOOKUP(E64,'LISTADO ATM'!$A$2:$B$900,2,0)</f>
        <v xml:space="preserve">ATM Centro de Caja San Cristóbal II </v>
      </c>
      <c r="H64" s="114" t="str">
        <f>VLOOKUP(E64,VIP!$A$2:$O17174,7,FALSE)</f>
        <v>Si</v>
      </c>
      <c r="I64" s="114" t="str">
        <f>VLOOKUP(E64,VIP!$A$2:$O9139,8,FALSE)</f>
        <v>Si</v>
      </c>
      <c r="J64" s="114" t="str">
        <f>VLOOKUP(E64,VIP!$A$2:$O9089,8,FALSE)</f>
        <v>Si</v>
      </c>
      <c r="K64" s="114" t="str">
        <f>VLOOKUP(E64,VIP!$A$2:$O12663,6,0)</f>
        <v>SI</v>
      </c>
      <c r="L64" s="115" t="s">
        <v>2428</v>
      </c>
      <c r="M64" s="135" t="s">
        <v>2527</v>
      </c>
      <c r="N64" s="113" t="s">
        <v>2472</v>
      </c>
      <c r="O64" s="114" t="s">
        <v>2473</v>
      </c>
      <c r="P64" s="112"/>
      <c r="Q64" s="136">
        <v>44282.621527777781</v>
      </c>
    </row>
    <row r="65" spans="1:17" ht="18" x14ac:dyDescent="0.25">
      <c r="A65" s="114" t="str">
        <f>VLOOKUP(E65,'LISTADO ATM'!$A$2:$C$901,3,0)</f>
        <v>DISTRITO NACIONAL</v>
      </c>
      <c r="B65" s="109">
        <v>335835837</v>
      </c>
      <c r="C65" s="121">
        <v>44281.926655092589</v>
      </c>
      <c r="D65" s="114" t="s">
        <v>2468</v>
      </c>
      <c r="E65" s="108">
        <v>938</v>
      </c>
      <c r="F65" s="114" t="str">
        <f>VLOOKUP(E65,VIP!$A$2:$O12252,2,0)</f>
        <v>DRBR938</v>
      </c>
      <c r="G65" s="114" t="str">
        <f>VLOOKUP(E65,'LISTADO ATM'!$A$2:$B$900,2,0)</f>
        <v xml:space="preserve">ATM Autobanco Oficina Filadelfia Plaza </v>
      </c>
      <c r="H65" s="114" t="str">
        <f>VLOOKUP(E65,VIP!$A$2:$O17173,7,FALSE)</f>
        <v>Si</v>
      </c>
      <c r="I65" s="114" t="str">
        <f>VLOOKUP(E65,VIP!$A$2:$O9138,8,FALSE)</f>
        <v>Si</v>
      </c>
      <c r="J65" s="114" t="str">
        <f>VLOOKUP(E65,VIP!$A$2:$O9088,8,FALSE)</f>
        <v>Si</v>
      </c>
      <c r="K65" s="114" t="str">
        <f>VLOOKUP(E65,VIP!$A$2:$O12662,6,0)</f>
        <v>NO</v>
      </c>
      <c r="L65" s="115" t="s">
        <v>2459</v>
      </c>
      <c r="M65" s="135" t="s">
        <v>2527</v>
      </c>
      <c r="N65" s="113" t="s">
        <v>2472</v>
      </c>
      <c r="O65" s="114" t="s">
        <v>2473</v>
      </c>
      <c r="P65" s="112"/>
      <c r="Q65" s="136">
        <v>44282.620138888888</v>
      </c>
    </row>
    <row r="66" spans="1:17" s="94" customFormat="1" ht="18" x14ac:dyDescent="0.25">
      <c r="A66" s="114" t="str">
        <f>VLOOKUP(E66,'LISTADO ATM'!$A$2:$C$901,3,0)</f>
        <v>SUR</v>
      </c>
      <c r="B66" s="109">
        <v>335835838</v>
      </c>
      <c r="C66" s="121">
        <v>44281.928055555552</v>
      </c>
      <c r="D66" s="114" t="s">
        <v>2468</v>
      </c>
      <c r="E66" s="108">
        <v>995</v>
      </c>
      <c r="F66" s="114" t="str">
        <f>VLOOKUP(E66,VIP!$A$2:$O12251,2,0)</f>
        <v>DRBR545</v>
      </c>
      <c r="G66" s="114" t="str">
        <f>VLOOKUP(E66,'LISTADO ATM'!$A$2:$B$900,2,0)</f>
        <v xml:space="preserve">ATM Oficina San Cristobal III (Lobby) </v>
      </c>
      <c r="H66" s="114" t="str">
        <f>VLOOKUP(E66,VIP!$A$2:$O17172,7,FALSE)</f>
        <v>Si</v>
      </c>
      <c r="I66" s="114" t="str">
        <f>VLOOKUP(E66,VIP!$A$2:$O9137,8,FALSE)</f>
        <v>No</v>
      </c>
      <c r="J66" s="114" t="str">
        <f>VLOOKUP(E66,VIP!$A$2:$O9087,8,FALSE)</f>
        <v>No</v>
      </c>
      <c r="K66" s="114" t="str">
        <f>VLOOKUP(E66,VIP!$A$2:$O12661,6,0)</f>
        <v>NO</v>
      </c>
      <c r="L66" s="115" t="s">
        <v>2428</v>
      </c>
      <c r="M66" s="135" t="s">
        <v>2527</v>
      </c>
      <c r="N66" s="113" t="s">
        <v>2472</v>
      </c>
      <c r="O66" s="114" t="s">
        <v>2473</v>
      </c>
      <c r="P66" s="112"/>
      <c r="Q66" s="136">
        <v>44282.62222222222</v>
      </c>
    </row>
    <row r="67" spans="1:17" s="94" customFormat="1" ht="18" x14ac:dyDescent="0.25">
      <c r="A67" s="114" t="str">
        <f>VLOOKUP(E67,'LISTADO ATM'!$A$2:$C$901,3,0)</f>
        <v>DISTRITO NACIONAL</v>
      </c>
      <c r="B67" s="109">
        <v>335835839</v>
      </c>
      <c r="C67" s="121">
        <v>44281.932685185187</v>
      </c>
      <c r="D67" s="114" t="s">
        <v>2468</v>
      </c>
      <c r="E67" s="108">
        <v>493</v>
      </c>
      <c r="F67" s="114" t="str">
        <f>VLOOKUP(E67,VIP!$A$2:$O12257,2,0)</f>
        <v>DRBR493</v>
      </c>
      <c r="G67" s="114" t="str">
        <f>VLOOKUP(E67,'LISTADO ATM'!$A$2:$B$900,2,0)</f>
        <v xml:space="preserve">ATM Oficina Haina Occidental II </v>
      </c>
      <c r="H67" s="114" t="str">
        <f>VLOOKUP(E67,VIP!$A$2:$O17178,7,FALSE)</f>
        <v>Si</v>
      </c>
      <c r="I67" s="114" t="str">
        <f>VLOOKUP(E67,VIP!$A$2:$O9143,8,FALSE)</f>
        <v>Si</v>
      </c>
      <c r="J67" s="114" t="str">
        <f>VLOOKUP(E67,VIP!$A$2:$O9093,8,FALSE)</f>
        <v>Si</v>
      </c>
      <c r="K67" s="114" t="str">
        <f>VLOOKUP(E67,VIP!$A$2:$O12667,6,0)</f>
        <v>NO</v>
      </c>
      <c r="L67" s="115" t="s">
        <v>2498</v>
      </c>
      <c r="M67" s="113" t="s">
        <v>2465</v>
      </c>
      <c r="N67" s="113" t="s">
        <v>2472</v>
      </c>
      <c r="O67" s="114" t="s">
        <v>2473</v>
      </c>
      <c r="P67" s="112"/>
      <c r="Q67" s="116" t="s">
        <v>2498</v>
      </c>
    </row>
    <row r="68" spans="1:17" s="94" customFormat="1" ht="18" x14ac:dyDescent="0.25">
      <c r="A68" s="114" t="str">
        <f>VLOOKUP(E68,'LISTADO ATM'!$A$2:$C$901,3,0)</f>
        <v>DISTRITO NACIONAL</v>
      </c>
      <c r="B68" s="109">
        <v>335835841</v>
      </c>
      <c r="C68" s="121">
        <v>44281.983888888892</v>
      </c>
      <c r="D68" s="114" t="s">
        <v>2468</v>
      </c>
      <c r="E68" s="108">
        <v>438</v>
      </c>
      <c r="F68" s="114" t="str">
        <f>VLOOKUP(E68,VIP!$A$2:$O12256,2,0)</f>
        <v>DRBR438</v>
      </c>
      <c r="G68" s="114" t="str">
        <f>VLOOKUP(E68,'LISTADO ATM'!$A$2:$B$900,2,0)</f>
        <v xml:space="preserve">ATM Autobanco Torre IV </v>
      </c>
      <c r="H68" s="114" t="str">
        <f>VLOOKUP(E68,VIP!$A$2:$O17177,7,FALSE)</f>
        <v>Si</v>
      </c>
      <c r="I68" s="114" t="str">
        <f>VLOOKUP(E68,VIP!$A$2:$O9142,8,FALSE)</f>
        <v>Si</v>
      </c>
      <c r="J68" s="114" t="str">
        <f>VLOOKUP(E68,VIP!$A$2:$O9092,8,FALSE)</f>
        <v>Si</v>
      </c>
      <c r="K68" s="114" t="str">
        <f>VLOOKUP(E68,VIP!$A$2:$O12666,6,0)</f>
        <v>SI</v>
      </c>
      <c r="L68" s="115" t="s">
        <v>2459</v>
      </c>
      <c r="M68" s="135" t="s">
        <v>2527</v>
      </c>
      <c r="N68" s="113" t="s">
        <v>2472</v>
      </c>
      <c r="O68" s="114" t="s">
        <v>2473</v>
      </c>
      <c r="P68" s="112"/>
      <c r="Q68" s="136">
        <v>44282.611805555556</v>
      </c>
    </row>
    <row r="69" spans="1:17" s="94" customFormat="1" ht="18" x14ac:dyDescent="0.25">
      <c r="A69" s="114" t="str">
        <f>VLOOKUP(E69,'LISTADO ATM'!$A$2:$C$901,3,0)</f>
        <v>DISTRITO NACIONAL</v>
      </c>
      <c r="B69" s="109">
        <v>335835843</v>
      </c>
      <c r="C69" s="121">
        <v>44282.057650462964</v>
      </c>
      <c r="D69" s="114" t="s">
        <v>2189</v>
      </c>
      <c r="E69" s="108">
        <v>621</v>
      </c>
      <c r="F69" s="114" t="str">
        <f>VLOOKUP(E69,VIP!$A$2:$O12255,2,0)</f>
        <v>DRBR621</v>
      </c>
      <c r="G69" s="114" t="str">
        <f>VLOOKUP(E69,'LISTADO ATM'!$A$2:$B$900,2,0)</f>
        <v xml:space="preserve">ATM CESAC  </v>
      </c>
      <c r="H69" s="114" t="str">
        <f>VLOOKUP(E69,VIP!$A$2:$O17176,7,FALSE)</f>
        <v>Si</v>
      </c>
      <c r="I69" s="114" t="str">
        <f>VLOOKUP(E69,VIP!$A$2:$O9141,8,FALSE)</f>
        <v>Si</v>
      </c>
      <c r="J69" s="114" t="str">
        <f>VLOOKUP(E69,VIP!$A$2:$O9091,8,FALSE)</f>
        <v>Si</v>
      </c>
      <c r="K69" s="114" t="str">
        <f>VLOOKUP(E69,VIP!$A$2:$O12665,6,0)</f>
        <v>NO</v>
      </c>
      <c r="L69" s="115" t="s">
        <v>2488</v>
      </c>
      <c r="M69" s="135" t="s">
        <v>2527</v>
      </c>
      <c r="N69" s="113" t="s">
        <v>2472</v>
      </c>
      <c r="O69" s="114" t="s">
        <v>2473</v>
      </c>
      <c r="P69" s="112"/>
      <c r="Q69" s="136">
        <v>44282.77847222222</v>
      </c>
    </row>
    <row r="70" spans="1:17" s="94" customFormat="1" ht="18" x14ac:dyDescent="0.25">
      <c r="A70" s="114" t="str">
        <f>VLOOKUP(E70,'LISTADO ATM'!$A$2:$C$901,3,0)</f>
        <v>SUR</v>
      </c>
      <c r="B70" s="109">
        <v>335835845</v>
      </c>
      <c r="C70" s="121">
        <v>44282.138298611113</v>
      </c>
      <c r="D70" s="114" t="s">
        <v>2189</v>
      </c>
      <c r="E70" s="108">
        <v>619</v>
      </c>
      <c r="F70" s="114" t="str">
        <f>VLOOKUP(E70,VIP!$A$2:$O12253,2,0)</f>
        <v>DRBR619</v>
      </c>
      <c r="G70" s="114" t="str">
        <f>VLOOKUP(E70,'LISTADO ATM'!$A$2:$B$900,2,0)</f>
        <v xml:space="preserve">ATM Academia P.N. Hatillo (San Cristóbal) </v>
      </c>
      <c r="H70" s="114" t="str">
        <f>VLOOKUP(E70,VIP!$A$2:$O17174,7,FALSE)</f>
        <v>Si</v>
      </c>
      <c r="I70" s="114" t="str">
        <f>VLOOKUP(E70,VIP!$A$2:$O9139,8,FALSE)</f>
        <v>Si</v>
      </c>
      <c r="J70" s="114" t="str">
        <f>VLOOKUP(E70,VIP!$A$2:$O9089,8,FALSE)</f>
        <v>Si</v>
      </c>
      <c r="K70" s="114" t="str">
        <f>VLOOKUP(E70,VIP!$A$2:$O12663,6,0)</f>
        <v>NO</v>
      </c>
      <c r="L70" s="115" t="s">
        <v>2254</v>
      </c>
      <c r="M70" s="135" t="s">
        <v>2527</v>
      </c>
      <c r="N70" s="113" t="s">
        <v>2472</v>
      </c>
      <c r="O70" s="114" t="s">
        <v>2474</v>
      </c>
      <c r="P70" s="112"/>
      <c r="Q70" s="136">
        <v>44282.402083333334</v>
      </c>
    </row>
    <row r="71" spans="1:17" ht="18" x14ac:dyDescent="0.25">
      <c r="A71" s="114" t="str">
        <f>VLOOKUP(E71,'LISTADO ATM'!$A$2:$C$901,3,0)</f>
        <v>DISTRITO NACIONAL</v>
      </c>
      <c r="B71" s="109">
        <v>335835846</v>
      </c>
      <c r="C71" s="121">
        <v>44282.144085648149</v>
      </c>
      <c r="D71" s="114" t="s">
        <v>2189</v>
      </c>
      <c r="E71" s="108">
        <v>952</v>
      </c>
      <c r="F71" s="114" t="str">
        <f>VLOOKUP(E71,VIP!$A$2:$O12252,2,0)</f>
        <v>DRBR16L</v>
      </c>
      <c r="G71" s="114" t="str">
        <f>VLOOKUP(E71,'LISTADO ATM'!$A$2:$B$900,2,0)</f>
        <v xml:space="preserve">ATM Alvarez Rivas </v>
      </c>
      <c r="H71" s="114" t="str">
        <f>VLOOKUP(E71,VIP!$A$2:$O17173,7,FALSE)</f>
        <v>Si</v>
      </c>
      <c r="I71" s="114" t="str">
        <f>VLOOKUP(E71,VIP!$A$2:$O9138,8,FALSE)</f>
        <v>Si</v>
      </c>
      <c r="J71" s="114" t="str">
        <f>VLOOKUP(E71,VIP!$A$2:$O9088,8,FALSE)</f>
        <v>Si</v>
      </c>
      <c r="K71" s="114" t="str">
        <f>VLOOKUP(E71,VIP!$A$2:$O12662,6,0)</f>
        <v>NO</v>
      </c>
      <c r="L71" s="115" t="s">
        <v>2228</v>
      </c>
      <c r="M71" s="135" t="s">
        <v>2527</v>
      </c>
      <c r="N71" s="113" t="s">
        <v>2472</v>
      </c>
      <c r="O71" s="114" t="s">
        <v>2474</v>
      </c>
      <c r="P71" s="112"/>
      <c r="Q71" s="136">
        <v>44282.515277777777</v>
      </c>
    </row>
    <row r="72" spans="1:17" ht="18" x14ac:dyDescent="0.25">
      <c r="A72" s="114" t="str">
        <f>VLOOKUP(E72,'LISTADO ATM'!$A$2:$C$901,3,0)</f>
        <v>DISTRITO NACIONAL</v>
      </c>
      <c r="B72" s="109">
        <v>335835847</v>
      </c>
      <c r="C72" s="121">
        <v>44282.254918981482</v>
      </c>
      <c r="D72" s="114" t="s">
        <v>2189</v>
      </c>
      <c r="E72" s="108">
        <v>816</v>
      </c>
      <c r="F72" s="114" t="str">
        <f>VLOOKUP(E72,VIP!$A$2:$O12261,2,0)</f>
        <v>DRBR816</v>
      </c>
      <c r="G72" s="114" t="str">
        <f>VLOOKUP(E72,'LISTADO ATM'!$A$2:$B$900,2,0)</f>
        <v xml:space="preserve">ATM Oficina Pedro Brand </v>
      </c>
      <c r="H72" s="114" t="str">
        <f>VLOOKUP(E72,VIP!$A$2:$O17182,7,FALSE)</f>
        <v>Si</v>
      </c>
      <c r="I72" s="114" t="str">
        <f>VLOOKUP(E72,VIP!$A$2:$O9147,8,FALSE)</f>
        <v>Si</v>
      </c>
      <c r="J72" s="114" t="str">
        <f>VLOOKUP(E72,VIP!$A$2:$O9097,8,FALSE)</f>
        <v>Si</v>
      </c>
      <c r="K72" s="114" t="str">
        <f>VLOOKUP(E72,VIP!$A$2:$O12671,6,0)</f>
        <v>NO</v>
      </c>
      <c r="L72" s="115" t="s">
        <v>2254</v>
      </c>
      <c r="M72" s="135" t="s">
        <v>2527</v>
      </c>
      <c r="N72" s="135" t="s">
        <v>2509</v>
      </c>
      <c r="O72" s="114" t="s">
        <v>2495</v>
      </c>
      <c r="P72" s="112"/>
      <c r="Q72" s="136">
        <v>44282.790972222225</v>
      </c>
    </row>
    <row r="73" spans="1:17" ht="18" x14ac:dyDescent="0.25">
      <c r="A73" s="114" t="str">
        <f>VLOOKUP(E73,'LISTADO ATM'!$A$2:$C$901,3,0)</f>
        <v>ESTE</v>
      </c>
      <c r="B73" s="109">
        <v>335835848</v>
      </c>
      <c r="C73" s="121">
        <v>44282.277870370373</v>
      </c>
      <c r="D73" s="114" t="s">
        <v>2189</v>
      </c>
      <c r="E73" s="108">
        <v>121</v>
      </c>
      <c r="F73" s="114" t="str">
        <f>VLOOKUP(E73,VIP!$A$2:$O12260,2,0)</f>
        <v>DRBR121</v>
      </c>
      <c r="G73" s="114" t="str">
        <f>VLOOKUP(E73,'LISTADO ATM'!$A$2:$B$900,2,0)</f>
        <v xml:space="preserve">ATM Oficina Bayaguana </v>
      </c>
      <c r="H73" s="114" t="str">
        <f>VLOOKUP(E73,VIP!$A$2:$O17181,7,FALSE)</f>
        <v>Si</v>
      </c>
      <c r="I73" s="114" t="str">
        <f>VLOOKUP(E73,VIP!$A$2:$O9146,8,FALSE)</f>
        <v>Si</v>
      </c>
      <c r="J73" s="114" t="str">
        <f>VLOOKUP(E73,VIP!$A$2:$O9096,8,FALSE)</f>
        <v>Si</v>
      </c>
      <c r="K73" s="114" t="str">
        <f>VLOOKUP(E73,VIP!$A$2:$O12670,6,0)</f>
        <v>SI</v>
      </c>
      <c r="L73" s="115" t="s">
        <v>2488</v>
      </c>
      <c r="M73" s="135" t="s">
        <v>2527</v>
      </c>
      <c r="N73" s="113" t="s">
        <v>2472</v>
      </c>
      <c r="O73" s="114" t="s">
        <v>2474</v>
      </c>
      <c r="P73" s="112"/>
      <c r="Q73" s="136">
        <v>44282.602083333331</v>
      </c>
    </row>
    <row r="74" spans="1:17" ht="18" x14ac:dyDescent="0.25">
      <c r="A74" s="114" t="str">
        <f>VLOOKUP(E74,'LISTADO ATM'!$A$2:$C$901,3,0)</f>
        <v>NORTE</v>
      </c>
      <c r="B74" s="109">
        <v>335835849</v>
      </c>
      <c r="C74" s="121">
        <v>44282.300057870372</v>
      </c>
      <c r="D74" s="114" t="s">
        <v>2494</v>
      </c>
      <c r="E74" s="108">
        <v>151</v>
      </c>
      <c r="F74" s="114" t="str">
        <f>VLOOKUP(E74,VIP!$A$2:$O12259,2,0)</f>
        <v>DRBR151</v>
      </c>
      <c r="G74" s="114" t="str">
        <f>VLOOKUP(E74,'LISTADO ATM'!$A$2:$B$900,2,0)</f>
        <v xml:space="preserve">ATM Oficina Nagua </v>
      </c>
      <c r="H74" s="114" t="str">
        <f>VLOOKUP(E74,VIP!$A$2:$O17180,7,FALSE)</f>
        <v>Si</v>
      </c>
      <c r="I74" s="114" t="str">
        <f>VLOOKUP(E74,VIP!$A$2:$O9145,8,FALSE)</f>
        <v>Si</v>
      </c>
      <c r="J74" s="114" t="str">
        <f>VLOOKUP(E74,VIP!$A$2:$O9095,8,FALSE)</f>
        <v>Si</v>
      </c>
      <c r="K74" s="114" t="str">
        <f>VLOOKUP(E74,VIP!$A$2:$O12669,6,0)</f>
        <v>SI</v>
      </c>
      <c r="L74" s="115" t="s">
        <v>2428</v>
      </c>
      <c r="M74" s="135" t="s">
        <v>2527</v>
      </c>
      <c r="N74" s="113" t="s">
        <v>2472</v>
      </c>
      <c r="O74" s="114" t="s">
        <v>2526</v>
      </c>
      <c r="P74" s="112"/>
      <c r="Q74" s="136">
        <v>44282.623611111114</v>
      </c>
    </row>
    <row r="75" spans="1:17" ht="18" x14ac:dyDescent="0.25">
      <c r="A75" s="114" t="str">
        <f>VLOOKUP(E75,'LISTADO ATM'!$A$2:$C$901,3,0)</f>
        <v>NORTE</v>
      </c>
      <c r="B75" s="109">
        <v>335835850</v>
      </c>
      <c r="C75" s="121">
        <v>44282.302083333336</v>
      </c>
      <c r="D75" s="114" t="s">
        <v>2190</v>
      </c>
      <c r="E75" s="108">
        <v>276</v>
      </c>
      <c r="F75" s="114" t="str">
        <f>VLOOKUP(E75,VIP!$A$2:$O12258,2,0)</f>
        <v>DRBR276</v>
      </c>
      <c r="G75" s="114" t="str">
        <f>VLOOKUP(E75,'LISTADO ATM'!$A$2:$B$900,2,0)</f>
        <v xml:space="preserve">ATM UNP Las Guáranas (San Francisco) </v>
      </c>
      <c r="H75" s="114" t="str">
        <f>VLOOKUP(E75,VIP!$A$2:$O17179,7,FALSE)</f>
        <v>Si</v>
      </c>
      <c r="I75" s="114" t="str">
        <f>VLOOKUP(E75,VIP!$A$2:$O9144,8,FALSE)</f>
        <v>Si</v>
      </c>
      <c r="J75" s="114" t="str">
        <f>VLOOKUP(E75,VIP!$A$2:$O9094,8,FALSE)</f>
        <v>Si</v>
      </c>
      <c r="K75" s="114" t="str">
        <f>VLOOKUP(E75,VIP!$A$2:$O12668,6,0)</f>
        <v>NO</v>
      </c>
      <c r="L75" s="115" t="s">
        <v>2488</v>
      </c>
      <c r="M75" s="135" t="s">
        <v>2527</v>
      </c>
      <c r="N75" s="113" t="s">
        <v>2472</v>
      </c>
      <c r="O75" s="114" t="s">
        <v>2497</v>
      </c>
      <c r="P75" s="112"/>
      <c r="Q75" s="136">
        <v>44282.603472222225</v>
      </c>
    </row>
    <row r="76" spans="1:17" ht="18" x14ac:dyDescent="0.25">
      <c r="A76" s="114" t="str">
        <f>VLOOKUP(E76,'LISTADO ATM'!$A$2:$C$901,3,0)</f>
        <v>SUR</v>
      </c>
      <c r="B76" s="109">
        <v>335835851</v>
      </c>
      <c r="C76" s="121">
        <v>44282.302870370368</v>
      </c>
      <c r="D76" s="114" t="s">
        <v>2494</v>
      </c>
      <c r="E76" s="108">
        <v>615</v>
      </c>
      <c r="F76" s="114" t="str">
        <f>VLOOKUP(E76,VIP!$A$2:$O12257,2,0)</f>
        <v>DRBR418</v>
      </c>
      <c r="G76" s="114" t="str">
        <f>VLOOKUP(E76,'LISTADO ATM'!$A$2:$B$900,2,0)</f>
        <v xml:space="preserve">ATM Estación Sunix Cabral (Barahona) </v>
      </c>
      <c r="H76" s="114" t="str">
        <f>VLOOKUP(E76,VIP!$A$2:$O17178,7,FALSE)</f>
        <v>Si</v>
      </c>
      <c r="I76" s="114" t="str">
        <f>VLOOKUP(E76,VIP!$A$2:$O9143,8,FALSE)</f>
        <v>Si</v>
      </c>
      <c r="J76" s="114" t="str">
        <f>VLOOKUP(E76,VIP!$A$2:$O9093,8,FALSE)</f>
        <v>Si</v>
      </c>
      <c r="K76" s="114" t="str">
        <f>VLOOKUP(E76,VIP!$A$2:$O12667,6,0)</f>
        <v>NO</v>
      </c>
      <c r="L76" s="115" t="s">
        <v>2428</v>
      </c>
      <c r="M76" s="135" t="s">
        <v>2527</v>
      </c>
      <c r="N76" s="135" t="s">
        <v>2509</v>
      </c>
      <c r="O76" s="114" t="s">
        <v>2495</v>
      </c>
      <c r="P76" s="112"/>
      <c r="Q76" s="136">
        <v>44282.624305555553</v>
      </c>
    </row>
    <row r="77" spans="1:17" ht="18" x14ac:dyDescent="0.25">
      <c r="A77" s="114" t="str">
        <f>VLOOKUP(E77,'LISTADO ATM'!$A$2:$C$901,3,0)</f>
        <v>NORTE</v>
      </c>
      <c r="B77" s="109">
        <v>335835852</v>
      </c>
      <c r="C77" s="121">
        <v>44282.303333333337</v>
      </c>
      <c r="D77" s="114" t="s">
        <v>2494</v>
      </c>
      <c r="E77" s="108">
        <v>8</v>
      </c>
      <c r="F77" s="114" t="str">
        <f>VLOOKUP(E77,VIP!$A$2:$O12256,2,0)</f>
        <v>DRBR008</v>
      </c>
      <c r="G77" s="114" t="str">
        <f>VLOOKUP(E77,'LISTADO ATM'!$A$2:$B$900,2,0)</f>
        <v>ATM Autoservicio Yaque</v>
      </c>
      <c r="H77" s="114" t="str">
        <f>VLOOKUP(E77,VIP!$A$2:$O17177,7,FALSE)</f>
        <v>Si</v>
      </c>
      <c r="I77" s="114" t="str">
        <f>VLOOKUP(E77,VIP!$A$2:$O9142,8,FALSE)</f>
        <v>Si</v>
      </c>
      <c r="J77" s="114" t="str">
        <f>VLOOKUP(E77,VIP!$A$2:$O9092,8,FALSE)</f>
        <v>Si</v>
      </c>
      <c r="K77" s="114" t="str">
        <f>VLOOKUP(E77,VIP!$A$2:$O12666,6,0)</f>
        <v>NO</v>
      </c>
      <c r="L77" s="115" t="s">
        <v>2498</v>
      </c>
      <c r="M77" s="113" t="s">
        <v>2465</v>
      </c>
      <c r="N77" s="113" t="s">
        <v>2472</v>
      </c>
      <c r="O77" s="114" t="s">
        <v>2495</v>
      </c>
      <c r="P77" s="112"/>
      <c r="Q77" s="116" t="s">
        <v>2498</v>
      </c>
    </row>
    <row r="78" spans="1:17" ht="18" x14ac:dyDescent="0.25">
      <c r="A78" s="114" t="str">
        <f>VLOOKUP(E78,'LISTADO ATM'!$A$2:$C$901,3,0)</f>
        <v>DISTRITO NACIONAL</v>
      </c>
      <c r="B78" s="109">
        <v>335835853</v>
      </c>
      <c r="C78" s="121">
        <v>44282.304814814815</v>
      </c>
      <c r="D78" s="114" t="s">
        <v>2468</v>
      </c>
      <c r="E78" s="108">
        <v>241</v>
      </c>
      <c r="F78" s="114" t="str">
        <f>VLOOKUP(E78,VIP!$A$2:$O12255,2,0)</f>
        <v>DRBR241</v>
      </c>
      <c r="G78" s="114" t="str">
        <f>VLOOKUP(E78,'LISTADO ATM'!$A$2:$B$900,2,0)</f>
        <v xml:space="preserve">ATM Palacio Nacional (Presidencia) </v>
      </c>
      <c r="H78" s="114" t="str">
        <f>VLOOKUP(E78,VIP!$A$2:$O17176,7,FALSE)</f>
        <v>Si</v>
      </c>
      <c r="I78" s="114" t="str">
        <f>VLOOKUP(E78,VIP!$A$2:$O9141,8,FALSE)</f>
        <v>Si</v>
      </c>
      <c r="J78" s="114" t="str">
        <f>VLOOKUP(E78,VIP!$A$2:$O9091,8,FALSE)</f>
        <v>Si</v>
      </c>
      <c r="K78" s="114" t="str">
        <f>VLOOKUP(E78,VIP!$A$2:$O12665,6,0)</f>
        <v>NO</v>
      </c>
      <c r="L78" s="115" t="s">
        <v>2498</v>
      </c>
      <c r="M78" s="113" t="s">
        <v>2465</v>
      </c>
      <c r="N78" s="113" t="s">
        <v>2472</v>
      </c>
      <c r="O78" s="114" t="s">
        <v>2473</v>
      </c>
      <c r="P78" s="112"/>
      <c r="Q78" s="116" t="s">
        <v>2498</v>
      </c>
    </row>
    <row r="79" spans="1:17" ht="18" x14ac:dyDescent="0.25">
      <c r="A79" s="114" t="str">
        <f>VLOOKUP(E79,'LISTADO ATM'!$A$2:$C$901,3,0)</f>
        <v>ESTE</v>
      </c>
      <c r="B79" s="109">
        <v>335835854</v>
      </c>
      <c r="C79" s="121">
        <v>44282.306666666664</v>
      </c>
      <c r="D79" s="114" t="s">
        <v>2189</v>
      </c>
      <c r="E79" s="108">
        <v>963</v>
      </c>
      <c r="F79" s="114" t="str">
        <f>VLOOKUP(E79,VIP!$A$2:$O12254,2,0)</f>
        <v>DRBR963</v>
      </c>
      <c r="G79" s="114" t="str">
        <f>VLOOKUP(E79,'LISTADO ATM'!$A$2:$B$900,2,0)</f>
        <v xml:space="preserve">ATM Multiplaza La Romana </v>
      </c>
      <c r="H79" s="114" t="str">
        <f>VLOOKUP(E79,VIP!$A$2:$O17175,7,FALSE)</f>
        <v>Si</v>
      </c>
      <c r="I79" s="114" t="str">
        <f>VLOOKUP(E79,VIP!$A$2:$O9140,8,FALSE)</f>
        <v>Si</v>
      </c>
      <c r="J79" s="114" t="str">
        <f>VLOOKUP(E79,VIP!$A$2:$O9090,8,FALSE)</f>
        <v>Si</v>
      </c>
      <c r="K79" s="114" t="str">
        <f>VLOOKUP(E79,VIP!$A$2:$O12664,6,0)</f>
        <v>NO</v>
      </c>
      <c r="L79" s="115" t="s">
        <v>2228</v>
      </c>
      <c r="M79" s="113" t="s">
        <v>2465</v>
      </c>
      <c r="N79" s="113" t="s">
        <v>2472</v>
      </c>
      <c r="O79" s="114" t="s">
        <v>2474</v>
      </c>
      <c r="P79" s="112"/>
      <c r="Q79" s="116" t="s">
        <v>2228</v>
      </c>
    </row>
    <row r="80" spans="1:17" ht="18" x14ac:dyDescent="0.25">
      <c r="A80" s="114" t="str">
        <f>VLOOKUP(E80,'LISTADO ATM'!$A$2:$C$901,3,0)</f>
        <v>DISTRITO NACIONAL</v>
      </c>
      <c r="B80" s="109">
        <v>335835855</v>
      </c>
      <c r="C80" s="121">
        <v>44282.30978009259</v>
      </c>
      <c r="D80" s="114" t="s">
        <v>2468</v>
      </c>
      <c r="E80" s="108">
        <v>717</v>
      </c>
      <c r="F80" s="114" t="str">
        <f>VLOOKUP(E80,VIP!$A$2:$O12253,2,0)</f>
        <v>DRBR24K</v>
      </c>
      <c r="G80" s="114" t="str">
        <f>VLOOKUP(E80,'LISTADO ATM'!$A$2:$B$900,2,0)</f>
        <v xml:space="preserve">ATM Oficina Los Alcarrizos </v>
      </c>
      <c r="H80" s="114" t="str">
        <f>VLOOKUP(E80,VIP!$A$2:$O17174,7,FALSE)</f>
        <v>Si</v>
      </c>
      <c r="I80" s="114" t="str">
        <f>VLOOKUP(E80,VIP!$A$2:$O9139,8,FALSE)</f>
        <v>Si</v>
      </c>
      <c r="J80" s="114" t="str">
        <f>VLOOKUP(E80,VIP!$A$2:$O9089,8,FALSE)</f>
        <v>Si</v>
      </c>
      <c r="K80" s="114" t="str">
        <f>VLOOKUP(E80,VIP!$A$2:$O12663,6,0)</f>
        <v>SI</v>
      </c>
      <c r="L80" s="115" t="s">
        <v>2428</v>
      </c>
      <c r="M80" s="135" t="s">
        <v>2527</v>
      </c>
      <c r="N80" s="113" t="s">
        <v>2472</v>
      </c>
      <c r="O80" s="114" t="s">
        <v>2473</v>
      </c>
      <c r="P80" s="112"/>
      <c r="Q80" s="136">
        <v>44282.588888888888</v>
      </c>
    </row>
    <row r="81" spans="1:17" ht="18" x14ac:dyDescent="0.25">
      <c r="A81" s="114" t="str">
        <f>VLOOKUP(E81,'LISTADO ATM'!$A$2:$C$901,3,0)</f>
        <v>DISTRITO NACIONAL</v>
      </c>
      <c r="B81" s="109">
        <v>335835856</v>
      </c>
      <c r="C81" s="121">
        <v>44282.342719907407</v>
      </c>
      <c r="D81" s="114" t="s">
        <v>2189</v>
      </c>
      <c r="E81" s="108">
        <v>43</v>
      </c>
      <c r="F81" s="114" t="str">
        <f>VLOOKUP(E81,VIP!$A$2:$O12265,2,0)</f>
        <v>DRBR043</v>
      </c>
      <c r="G81" s="114" t="str">
        <f>VLOOKUP(E81,'LISTADO ATM'!$A$2:$B$900,2,0)</f>
        <v xml:space="preserve">ATM Zona Franca San Isidro </v>
      </c>
      <c r="H81" s="114" t="str">
        <f>VLOOKUP(E81,VIP!$A$2:$O17186,7,FALSE)</f>
        <v>Si</v>
      </c>
      <c r="I81" s="114" t="str">
        <f>VLOOKUP(E81,VIP!$A$2:$O9151,8,FALSE)</f>
        <v>No</v>
      </c>
      <c r="J81" s="114" t="str">
        <f>VLOOKUP(E81,VIP!$A$2:$O9101,8,FALSE)</f>
        <v>No</v>
      </c>
      <c r="K81" s="114" t="str">
        <f>VLOOKUP(E81,VIP!$A$2:$O12675,6,0)</f>
        <v>NO</v>
      </c>
      <c r="L81" s="115" t="s">
        <v>2488</v>
      </c>
      <c r="M81" s="135" t="s">
        <v>2527</v>
      </c>
      <c r="N81" s="113" t="s">
        <v>2472</v>
      </c>
      <c r="O81" s="114" t="s">
        <v>2473</v>
      </c>
      <c r="P81" s="112"/>
      <c r="Q81" s="136">
        <v>44282.756249999999</v>
      </c>
    </row>
    <row r="82" spans="1:17" ht="18" x14ac:dyDescent="0.25">
      <c r="A82" s="114" t="str">
        <f>VLOOKUP(E82,'LISTADO ATM'!$A$2:$C$901,3,0)</f>
        <v>DISTRITO NACIONAL</v>
      </c>
      <c r="B82" s="109">
        <v>335835857</v>
      </c>
      <c r="C82" s="121">
        <v>44282.362187500003</v>
      </c>
      <c r="D82" s="114" t="s">
        <v>2189</v>
      </c>
      <c r="E82" s="108">
        <v>318</v>
      </c>
      <c r="F82" s="114" t="str">
        <f>VLOOKUP(E82,VIP!$A$2:$O12264,2,0)</f>
        <v>DRBR318</v>
      </c>
      <c r="G82" s="114" t="str">
        <f>VLOOKUP(E82,'LISTADO ATM'!$A$2:$B$900,2,0)</f>
        <v>ATM Autoservicio Lope de Vega</v>
      </c>
      <c r="H82" s="114" t="str">
        <f>VLOOKUP(E82,VIP!$A$2:$O17185,7,FALSE)</f>
        <v>Si</v>
      </c>
      <c r="I82" s="114" t="str">
        <f>VLOOKUP(E82,VIP!$A$2:$O9150,8,FALSE)</f>
        <v>Si</v>
      </c>
      <c r="J82" s="114" t="str">
        <f>VLOOKUP(E82,VIP!$A$2:$O9100,8,FALSE)</f>
        <v>Si</v>
      </c>
      <c r="K82" s="114" t="str">
        <f>VLOOKUP(E82,VIP!$A$2:$O12674,6,0)</f>
        <v>NO</v>
      </c>
      <c r="L82" s="115" t="s">
        <v>2488</v>
      </c>
      <c r="M82" s="113" t="s">
        <v>2465</v>
      </c>
      <c r="N82" s="113" t="s">
        <v>2472</v>
      </c>
      <c r="O82" s="114" t="s">
        <v>2474</v>
      </c>
      <c r="P82" s="112"/>
      <c r="Q82" s="116" t="s">
        <v>2488</v>
      </c>
    </row>
    <row r="83" spans="1:17" ht="18" x14ac:dyDescent="0.25">
      <c r="A83" s="114" t="str">
        <f>VLOOKUP(E83,'LISTADO ATM'!$A$2:$C$901,3,0)</f>
        <v>NORTE</v>
      </c>
      <c r="B83" s="109">
        <v>335835858</v>
      </c>
      <c r="C83" s="121">
        <v>44282.363483796296</v>
      </c>
      <c r="D83" s="114" t="s">
        <v>2190</v>
      </c>
      <c r="E83" s="108">
        <v>538</v>
      </c>
      <c r="F83" s="114" t="str">
        <f>VLOOKUP(E83,VIP!$A$2:$O12263,2,0)</f>
        <v>DRBR538</v>
      </c>
      <c r="G83" s="114" t="str">
        <f>VLOOKUP(E83,'LISTADO ATM'!$A$2:$B$900,2,0)</f>
        <v>ATM  Autoservicio San Fco. Macorís</v>
      </c>
      <c r="H83" s="114" t="str">
        <f>VLOOKUP(E83,VIP!$A$2:$O17184,7,FALSE)</f>
        <v>Si</v>
      </c>
      <c r="I83" s="114" t="str">
        <f>VLOOKUP(E83,VIP!$A$2:$O9149,8,FALSE)</f>
        <v>Si</v>
      </c>
      <c r="J83" s="114" t="str">
        <f>VLOOKUP(E83,VIP!$A$2:$O9099,8,FALSE)</f>
        <v>Si</v>
      </c>
      <c r="K83" s="114" t="str">
        <f>VLOOKUP(E83,VIP!$A$2:$O12673,6,0)</f>
        <v>NO</v>
      </c>
      <c r="L83" s="115" t="s">
        <v>2228</v>
      </c>
      <c r="M83" s="135" t="s">
        <v>2527</v>
      </c>
      <c r="N83" s="113" t="s">
        <v>2472</v>
      </c>
      <c r="O83" s="114" t="s">
        <v>2497</v>
      </c>
      <c r="P83" s="112"/>
      <c r="Q83" s="136">
        <v>44282.581944444442</v>
      </c>
    </row>
    <row r="84" spans="1:17" ht="18" x14ac:dyDescent="0.25">
      <c r="A84" s="114" t="str">
        <f>VLOOKUP(E84,'LISTADO ATM'!$A$2:$C$901,3,0)</f>
        <v>ESTE</v>
      </c>
      <c r="B84" s="109">
        <v>335835861</v>
      </c>
      <c r="C84" s="121">
        <v>44282.364745370367</v>
      </c>
      <c r="D84" s="114" t="s">
        <v>2494</v>
      </c>
      <c r="E84" s="108">
        <v>830</v>
      </c>
      <c r="F84" s="114" t="str">
        <f>VLOOKUP(E84,VIP!$A$2:$O12262,2,0)</f>
        <v>DRBR830</v>
      </c>
      <c r="G84" s="114" t="str">
        <f>VLOOKUP(E84,'LISTADO ATM'!$A$2:$B$900,2,0)</f>
        <v xml:space="preserve">ATM UNP Sabana Grande de Boyá </v>
      </c>
      <c r="H84" s="114" t="str">
        <f>VLOOKUP(E84,VIP!$A$2:$O17183,7,FALSE)</f>
        <v>Si</v>
      </c>
      <c r="I84" s="114" t="str">
        <f>VLOOKUP(E84,VIP!$A$2:$O9148,8,FALSE)</f>
        <v>Si</v>
      </c>
      <c r="J84" s="114" t="str">
        <f>VLOOKUP(E84,VIP!$A$2:$O9098,8,FALSE)</f>
        <v>Si</v>
      </c>
      <c r="K84" s="114" t="str">
        <f>VLOOKUP(E84,VIP!$A$2:$O12672,6,0)</f>
        <v>NO</v>
      </c>
      <c r="L84" s="115" t="s">
        <v>2428</v>
      </c>
      <c r="M84" s="135" t="s">
        <v>2527</v>
      </c>
      <c r="N84" s="135" t="s">
        <v>2509</v>
      </c>
      <c r="O84" s="114" t="s">
        <v>2495</v>
      </c>
      <c r="P84" s="112"/>
      <c r="Q84" s="136">
        <v>44282.625694444447</v>
      </c>
    </row>
    <row r="85" spans="1:17" ht="18" x14ac:dyDescent="0.25">
      <c r="A85" s="114" t="str">
        <f>VLOOKUP(E85,'LISTADO ATM'!$A$2:$C$901,3,0)</f>
        <v>DISTRITO NACIONAL</v>
      </c>
      <c r="B85" s="109">
        <v>335835878</v>
      </c>
      <c r="C85" s="121">
        <v>44282.378240740742</v>
      </c>
      <c r="D85" s="114" t="s">
        <v>2189</v>
      </c>
      <c r="E85" s="108">
        <v>549</v>
      </c>
      <c r="F85" s="114" t="str">
        <f>VLOOKUP(E85,VIP!$A$2:$O12261,2,0)</f>
        <v>DRBR026</v>
      </c>
      <c r="G85" s="114" t="str">
        <f>VLOOKUP(E85,'LISTADO ATM'!$A$2:$B$900,2,0)</f>
        <v xml:space="preserve">ATM Ministerio de Turismo (Oficinas Gubernamentales) </v>
      </c>
      <c r="H85" s="114" t="str">
        <f>VLOOKUP(E85,VIP!$A$2:$O17182,7,FALSE)</f>
        <v>Si</v>
      </c>
      <c r="I85" s="114" t="str">
        <f>VLOOKUP(E85,VIP!$A$2:$O9147,8,FALSE)</f>
        <v>Si</v>
      </c>
      <c r="J85" s="114" t="str">
        <f>VLOOKUP(E85,VIP!$A$2:$O9097,8,FALSE)</f>
        <v>Si</v>
      </c>
      <c r="K85" s="114" t="str">
        <f>VLOOKUP(E85,VIP!$A$2:$O12671,6,0)</f>
        <v>NO</v>
      </c>
      <c r="L85" s="115" t="s">
        <v>2254</v>
      </c>
      <c r="M85" s="135" t="s">
        <v>2527</v>
      </c>
      <c r="N85" s="113" t="s">
        <v>2472</v>
      </c>
      <c r="O85" s="114" t="s">
        <v>2473</v>
      </c>
      <c r="P85" s="112"/>
      <c r="Q85" s="136">
        <v>44282.696527777778</v>
      </c>
    </row>
    <row r="86" spans="1:17" ht="18" x14ac:dyDescent="0.25">
      <c r="A86" s="114" t="str">
        <f>VLOOKUP(E86,'LISTADO ATM'!$A$2:$C$901,3,0)</f>
        <v>NORTE</v>
      </c>
      <c r="B86" s="109">
        <v>335835884</v>
      </c>
      <c r="C86" s="121">
        <v>44282.382233796299</v>
      </c>
      <c r="D86" s="114" t="s">
        <v>2494</v>
      </c>
      <c r="E86" s="108">
        <v>936</v>
      </c>
      <c r="F86" s="114" t="str">
        <f>VLOOKUP(E86,VIP!$A$2:$O12260,2,0)</f>
        <v>DRBR936</v>
      </c>
      <c r="G86" s="114" t="str">
        <f>VLOOKUP(E86,'LISTADO ATM'!$A$2:$B$900,2,0)</f>
        <v xml:space="preserve">ATM Autobanco Oficina La Vega I </v>
      </c>
      <c r="H86" s="114" t="str">
        <f>VLOOKUP(E86,VIP!$A$2:$O17181,7,FALSE)</f>
        <v>Si</v>
      </c>
      <c r="I86" s="114" t="str">
        <f>VLOOKUP(E86,VIP!$A$2:$O9146,8,FALSE)</f>
        <v>Si</v>
      </c>
      <c r="J86" s="114" t="str">
        <f>VLOOKUP(E86,VIP!$A$2:$O9096,8,FALSE)</f>
        <v>Si</v>
      </c>
      <c r="K86" s="114" t="str">
        <f>VLOOKUP(E86,VIP!$A$2:$O12670,6,0)</f>
        <v>NO</v>
      </c>
      <c r="L86" s="115" t="s">
        <v>2498</v>
      </c>
      <c r="M86" s="135" t="s">
        <v>2527</v>
      </c>
      <c r="N86" s="135" t="s">
        <v>2509</v>
      </c>
      <c r="O86" s="114" t="s">
        <v>2495</v>
      </c>
      <c r="P86" s="112"/>
      <c r="Q86" s="136">
        <v>44282.636111111111</v>
      </c>
    </row>
    <row r="87" spans="1:17" ht="18" x14ac:dyDescent="0.25">
      <c r="A87" s="114" t="str">
        <f>VLOOKUP(E87,'LISTADO ATM'!$A$2:$C$901,3,0)</f>
        <v>ESTE</v>
      </c>
      <c r="B87" s="109">
        <v>335835897</v>
      </c>
      <c r="C87" s="121">
        <v>44282.391840277778</v>
      </c>
      <c r="D87" s="114" t="s">
        <v>2494</v>
      </c>
      <c r="E87" s="108">
        <v>1</v>
      </c>
      <c r="F87" s="114" t="str">
        <f>VLOOKUP(E87,VIP!$A$2:$O12259,2,0)</f>
        <v>DRBR001</v>
      </c>
      <c r="G87" s="114" t="str">
        <f>VLOOKUP(E87,'LISTADO ATM'!$A$2:$B$900,2,0)</f>
        <v>ATM S/M San Rafael del Yuma</v>
      </c>
      <c r="H87" s="114" t="str">
        <f>VLOOKUP(E87,VIP!$A$2:$O17180,7,FALSE)</f>
        <v>Si</v>
      </c>
      <c r="I87" s="114" t="str">
        <f>VLOOKUP(E87,VIP!$A$2:$O9145,8,FALSE)</f>
        <v>Si</v>
      </c>
      <c r="J87" s="114" t="str">
        <f>VLOOKUP(E87,VIP!$A$2:$O9095,8,FALSE)</f>
        <v>Si</v>
      </c>
      <c r="K87" s="114" t="str">
        <f>VLOOKUP(E87,VIP!$A$2:$O12669,6,0)</f>
        <v>NO</v>
      </c>
      <c r="L87" s="115" t="s">
        <v>2428</v>
      </c>
      <c r="M87" s="113" t="s">
        <v>2465</v>
      </c>
      <c r="N87" s="113" t="s">
        <v>2472</v>
      </c>
      <c r="O87" s="114" t="s">
        <v>2495</v>
      </c>
      <c r="P87" s="112"/>
      <c r="Q87" s="116" t="s">
        <v>2428</v>
      </c>
    </row>
    <row r="88" spans="1:17" ht="18" x14ac:dyDescent="0.25">
      <c r="A88" s="114" t="str">
        <f>VLOOKUP(E88,'LISTADO ATM'!$A$2:$C$901,3,0)</f>
        <v>DISTRITO NACIONAL</v>
      </c>
      <c r="B88" s="109">
        <v>335835909</v>
      </c>
      <c r="C88" s="121">
        <v>44282.396828703706</v>
      </c>
      <c r="D88" s="114" t="s">
        <v>2468</v>
      </c>
      <c r="E88" s="108">
        <v>565</v>
      </c>
      <c r="F88" s="114" t="str">
        <f>VLOOKUP(E88,VIP!$A$2:$O12258,2,0)</f>
        <v>DRBR24H</v>
      </c>
      <c r="G88" s="114" t="str">
        <f>VLOOKUP(E88,'LISTADO ATM'!$A$2:$B$900,2,0)</f>
        <v xml:space="preserve">ATM S/M La Cadena Núñez de Cáceres </v>
      </c>
      <c r="H88" s="114" t="str">
        <f>VLOOKUP(E88,VIP!$A$2:$O17179,7,FALSE)</f>
        <v>Si</v>
      </c>
      <c r="I88" s="114" t="str">
        <f>VLOOKUP(E88,VIP!$A$2:$O9144,8,FALSE)</f>
        <v>Si</v>
      </c>
      <c r="J88" s="114" t="str">
        <f>VLOOKUP(E88,VIP!$A$2:$O9094,8,FALSE)</f>
        <v>Si</v>
      </c>
      <c r="K88" s="114" t="str">
        <f>VLOOKUP(E88,VIP!$A$2:$O12668,6,0)</f>
        <v>NO</v>
      </c>
      <c r="L88" s="115" t="s">
        <v>2459</v>
      </c>
      <c r="M88" s="135" t="s">
        <v>2527</v>
      </c>
      <c r="N88" s="113" t="s">
        <v>2472</v>
      </c>
      <c r="O88" s="114" t="s">
        <v>2473</v>
      </c>
      <c r="P88" s="112"/>
      <c r="Q88" s="136">
        <v>44282.620833333334</v>
      </c>
    </row>
    <row r="89" spans="1:17" ht="18" x14ac:dyDescent="0.25">
      <c r="A89" s="114" t="str">
        <f>VLOOKUP(E89,'LISTADO ATM'!$A$2:$C$901,3,0)</f>
        <v>SUR</v>
      </c>
      <c r="B89" s="109">
        <v>335835914</v>
      </c>
      <c r="C89" s="121">
        <v>44282.400266203702</v>
      </c>
      <c r="D89" s="114" t="s">
        <v>2494</v>
      </c>
      <c r="E89" s="108">
        <v>750</v>
      </c>
      <c r="F89" s="114" t="str">
        <f>VLOOKUP(E89,VIP!$A$2:$O12257,2,0)</f>
        <v>DRBR265</v>
      </c>
      <c r="G89" s="114" t="str">
        <f>VLOOKUP(E89,'LISTADO ATM'!$A$2:$B$900,2,0)</f>
        <v xml:space="preserve">ATM UNP Duvergé </v>
      </c>
      <c r="H89" s="114" t="str">
        <f>VLOOKUP(E89,VIP!$A$2:$O17178,7,FALSE)</f>
        <v>Si</v>
      </c>
      <c r="I89" s="114" t="str">
        <f>VLOOKUP(E89,VIP!$A$2:$O9143,8,FALSE)</f>
        <v>Si</v>
      </c>
      <c r="J89" s="114" t="str">
        <f>VLOOKUP(E89,VIP!$A$2:$O9093,8,FALSE)</f>
        <v>Si</v>
      </c>
      <c r="K89" s="114" t="str">
        <f>VLOOKUP(E89,VIP!$A$2:$O12667,6,0)</f>
        <v>SI</v>
      </c>
      <c r="L89" s="115" t="s">
        <v>2428</v>
      </c>
      <c r="M89" s="135" t="s">
        <v>2527</v>
      </c>
      <c r="N89" s="135" t="s">
        <v>2509</v>
      </c>
      <c r="O89" s="114" t="s">
        <v>2495</v>
      </c>
      <c r="P89" s="112"/>
      <c r="Q89" s="136">
        <v>44282.625694444447</v>
      </c>
    </row>
    <row r="90" spans="1:17" ht="18" x14ac:dyDescent="0.25">
      <c r="A90" s="114" t="str">
        <f>VLOOKUP(E90,'LISTADO ATM'!$A$2:$C$901,3,0)</f>
        <v>DISTRITO NACIONAL</v>
      </c>
      <c r="B90" s="109">
        <v>335835916</v>
      </c>
      <c r="C90" s="121">
        <v>44282.402800925927</v>
      </c>
      <c r="D90" s="114" t="s">
        <v>2468</v>
      </c>
      <c r="E90" s="108">
        <v>325</v>
      </c>
      <c r="F90" s="114" t="str">
        <f>VLOOKUP(E90,VIP!$A$2:$O12256,2,0)</f>
        <v>DRBR325</v>
      </c>
      <c r="G90" s="114" t="str">
        <f>VLOOKUP(E90,'LISTADO ATM'!$A$2:$B$900,2,0)</f>
        <v>ATM Casa Edwin</v>
      </c>
      <c r="H90" s="114" t="str">
        <f>VLOOKUP(E90,VIP!$A$2:$O17177,7,FALSE)</f>
        <v>Si</v>
      </c>
      <c r="I90" s="114" t="str">
        <f>VLOOKUP(E90,VIP!$A$2:$O9142,8,FALSE)</f>
        <v>Si</v>
      </c>
      <c r="J90" s="114" t="str">
        <f>VLOOKUP(E90,VIP!$A$2:$O9092,8,FALSE)</f>
        <v>Si</v>
      </c>
      <c r="K90" s="114" t="str">
        <f>VLOOKUP(E90,VIP!$A$2:$O12666,6,0)</f>
        <v>NO</v>
      </c>
      <c r="L90" s="115" t="s">
        <v>2428</v>
      </c>
      <c r="M90" s="135" t="s">
        <v>2527</v>
      </c>
      <c r="N90" s="113" t="s">
        <v>2472</v>
      </c>
      <c r="O90" s="114" t="s">
        <v>2473</v>
      </c>
      <c r="P90" s="112"/>
      <c r="Q90" s="136">
        <v>44282.626388888886</v>
      </c>
    </row>
    <row r="91" spans="1:17" ht="18" x14ac:dyDescent="0.25">
      <c r="A91" s="114" t="str">
        <f>VLOOKUP(E91,'LISTADO ATM'!$A$2:$C$901,3,0)</f>
        <v>ESTE</v>
      </c>
      <c r="B91" s="109">
        <v>335835923</v>
      </c>
      <c r="C91" s="121">
        <v>44282.405648148146</v>
      </c>
      <c r="D91" s="114" t="s">
        <v>2494</v>
      </c>
      <c r="E91" s="108">
        <v>117</v>
      </c>
      <c r="F91" s="114" t="str">
        <f>VLOOKUP(E91,VIP!$A$2:$O12255,2,0)</f>
        <v>DRBR117</v>
      </c>
      <c r="G91" s="114" t="str">
        <f>VLOOKUP(E91,'LISTADO ATM'!$A$2:$B$900,2,0)</f>
        <v xml:space="preserve">ATM Oficina El Seybo </v>
      </c>
      <c r="H91" s="114" t="str">
        <f>VLOOKUP(E91,VIP!$A$2:$O17176,7,FALSE)</f>
        <v>Si</v>
      </c>
      <c r="I91" s="114" t="str">
        <f>VLOOKUP(E91,VIP!$A$2:$O9141,8,FALSE)</f>
        <v>Si</v>
      </c>
      <c r="J91" s="114" t="str">
        <f>VLOOKUP(E91,VIP!$A$2:$O9091,8,FALSE)</f>
        <v>Si</v>
      </c>
      <c r="K91" s="114" t="str">
        <f>VLOOKUP(E91,VIP!$A$2:$O12665,6,0)</f>
        <v>SI</v>
      </c>
      <c r="L91" s="115" t="s">
        <v>2459</v>
      </c>
      <c r="M91" s="135" t="s">
        <v>2527</v>
      </c>
      <c r="N91" s="135" t="s">
        <v>2509</v>
      </c>
      <c r="O91" s="114" t="s">
        <v>2495</v>
      </c>
      <c r="P91" s="112"/>
      <c r="Q91" s="136">
        <v>44282.621527777781</v>
      </c>
    </row>
    <row r="92" spans="1:17" ht="18" x14ac:dyDescent="0.25">
      <c r="A92" s="114" t="str">
        <f>VLOOKUP(E92,'LISTADO ATM'!$A$2:$C$901,3,0)</f>
        <v>DISTRITO NACIONAL</v>
      </c>
      <c r="B92" s="109">
        <v>335835928</v>
      </c>
      <c r="C92" s="121">
        <v>44282.409872685188</v>
      </c>
      <c r="D92" s="114" t="s">
        <v>2494</v>
      </c>
      <c r="E92" s="108">
        <v>722</v>
      </c>
      <c r="F92" s="114" t="str">
        <f>VLOOKUP(E92,VIP!$A$2:$O12254,2,0)</f>
        <v>DRBR393</v>
      </c>
      <c r="G92" s="114" t="str">
        <f>VLOOKUP(E92,'LISTADO ATM'!$A$2:$B$900,2,0)</f>
        <v xml:space="preserve">ATM Oficina Charles de Gaulle III </v>
      </c>
      <c r="H92" s="114" t="str">
        <f>VLOOKUP(E92,VIP!$A$2:$O17175,7,FALSE)</f>
        <v>Si</v>
      </c>
      <c r="I92" s="114" t="str">
        <f>VLOOKUP(E92,VIP!$A$2:$O9140,8,FALSE)</f>
        <v>Si</v>
      </c>
      <c r="J92" s="114" t="str">
        <f>VLOOKUP(E92,VIP!$A$2:$O9090,8,FALSE)</f>
        <v>Si</v>
      </c>
      <c r="K92" s="114" t="str">
        <f>VLOOKUP(E92,VIP!$A$2:$O12664,6,0)</f>
        <v>SI</v>
      </c>
      <c r="L92" s="115" t="s">
        <v>2428</v>
      </c>
      <c r="M92" s="135" t="s">
        <v>2527</v>
      </c>
      <c r="N92" s="135" t="s">
        <v>2509</v>
      </c>
      <c r="O92" s="114" t="s">
        <v>2495</v>
      </c>
      <c r="P92" s="112"/>
      <c r="Q92" s="136">
        <v>44282.463194444441</v>
      </c>
    </row>
    <row r="93" spans="1:17" ht="18" x14ac:dyDescent="0.25">
      <c r="A93" s="114" t="str">
        <f>VLOOKUP(E93,'LISTADO ATM'!$A$2:$C$901,3,0)</f>
        <v>ESTE</v>
      </c>
      <c r="B93" s="109">
        <v>335835932</v>
      </c>
      <c r="C93" s="121">
        <v>44282.41542824074</v>
      </c>
      <c r="D93" s="114" t="s">
        <v>2468</v>
      </c>
      <c r="E93" s="108">
        <v>933</v>
      </c>
      <c r="F93" s="114" t="str">
        <f>VLOOKUP(E93,VIP!$A$2:$O12258,2,0)</f>
        <v>DRBR933</v>
      </c>
      <c r="G93" s="114" t="str">
        <f>VLOOKUP(E93,'LISTADO ATM'!$A$2:$B$900,2,0)</f>
        <v>ATM Hotel Dreams Punta Cana II</v>
      </c>
      <c r="H93" s="114" t="str">
        <f>VLOOKUP(E93,VIP!$A$2:$O17179,7,FALSE)</f>
        <v>Si</v>
      </c>
      <c r="I93" s="114" t="str">
        <f>VLOOKUP(E93,VIP!$A$2:$O9144,8,FALSE)</f>
        <v>Si</v>
      </c>
      <c r="J93" s="114" t="str">
        <f>VLOOKUP(E93,VIP!$A$2:$O9094,8,FALSE)</f>
        <v>Si</v>
      </c>
      <c r="K93" s="114" t="str">
        <f>VLOOKUP(E93,VIP!$A$2:$O12668,6,0)</f>
        <v>NO</v>
      </c>
      <c r="L93" s="115" t="s">
        <v>2459</v>
      </c>
      <c r="M93" s="135" t="s">
        <v>2527</v>
      </c>
      <c r="N93" s="113" t="s">
        <v>2472</v>
      </c>
      <c r="O93" s="114" t="s">
        <v>2473</v>
      </c>
      <c r="P93" s="112"/>
      <c r="Q93" s="136">
        <v>44282.769444444442</v>
      </c>
    </row>
    <row r="94" spans="1:17" ht="18" x14ac:dyDescent="0.25">
      <c r="A94" s="114" t="str">
        <f>VLOOKUP(E94,'LISTADO ATM'!$A$2:$C$901,3,0)</f>
        <v>DISTRITO NACIONAL</v>
      </c>
      <c r="B94" s="109">
        <v>335835938</v>
      </c>
      <c r="C94" s="121">
        <v>44282.419062499997</v>
      </c>
      <c r="D94" s="114" t="s">
        <v>2494</v>
      </c>
      <c r="E94" s="108">
        <v>577</v>
      </c>
      <c r="F94" s="114" t="str">
        <f>VLOOKUP(E94,VIP!$A$2:$O12261,2,0)</f>
        <v>DRBR173</v>
      </c>
      <c r="G94" s="114" t="str">
        <f>VLOOKUP(E94,'LISTADO ATM'!$A$2:$B$900,2,0)</f>
        <v xml:space="preserve">ATM Olé Ave. Duarte </v>
      </c>
      <c r="H94" s="114" t="str">
        <f>VLOOKUP(E94,VIP!$A$2:$O17182,7,FALSE)</f>
        <v>Si</v>
      </c>
      <c r="I94" s="114" t="str">
        <f>VLOOKUP(E94,VIP!$A$2:$O9147,8,FALSE)</f>
        <v>Si</v>
      </c>
      <c r="J94" s="114" t="str">
        <f>VLOOKUP(E94,VIP!$A$2:$O9097,8,FALSE)</f>
        <v>Si</v>
      </c>
      <c r="K94" s="114" t="str">
        <f>VLOOKUP(E94,VIP!$A$2:$O12671,6,0)</f>
        <v>SI</v>
      </c>
      <c r="L94" s="115" t="s">
        <v>2431</v>
      </c>
      <c r="M94" s="135" t="s">
        <v>2527</v>
      </c>
      <c r="N94" s="135" t="s">
        <v>2509</v>
      </c>
      <c r="O94" s="114" t="s">
        <v>2530</v>
      </c>
      <c r="P94" s="135" t="s">
        <v>2532</v>
      </c>
      <c r="Q94" s="135" t="s">
        <v>2431</v>
      </c>
    </row>
    <row r="95" spans="1:17" ht="18" x14ac:dyDescent="0.25">
      <c r="A95" s="114" t="str">
        <f>VLOOKUP(E95,'LISTADO ATM'!$A$2:$C$901,3,0)</f>
        <v>DISTRITO NACIONAL</v>
      </c>
      <c r="B95" s="109">
        <v>335835948</v>
      </c>
      <c r="C95" s="121">
        <v>44282.426354166666</v>
      </c>
      <c r="D95" s="114" t="s">
        <v>2189</v>
      </c>
      <c r="E95" s="108">
        <v>958</v>
      </c>
      <c r="F95" s="114" t="str">
        <f>VLOOKUP(E95,VIP!$A$2:$O12257,2,0)</f>
        <v>DRBR958</v>
      </c>
      <c r="G95" s="114" t="str">
        <f>VLOOKUP(E95,'LISTADO ATM'!$A$2:$B$900,2,0)</f>
        <v xml:space="preserve">ATM Olé Aut. San Isidro </v>
      </c>
      <c r="H95" s="114" t="str">
        <f>VLOOKUP(E95,VIP!$A$2:$O17178,7,FALSE)</f>
        <v>Si</v>
      </c>
      <c r="I95" s="114" t="str">
        <f>VLOOKUP(E95,VIP!$A$2:$O9143,8,FALSE)</f>
        <v>Si</v>
      </c>
      <c r="J95" s="114" t="str">
        <f>VLOOKUP(E95,VIP!$A$2:$O9093,8,FALSE)</f>
        <v>Si</v>
      </c>
      <c r="K95" s="114" t="str">
        <f>VLOOKUP(E95,VIP!$A$2:$O12667,6,0)</f>
        <v>NO</v>
      </c>
      <c r="L95" s="115" t="s">
        <v>2228</v>
      </c>
      <c r="M95" s="135" t="s">
        <v>2527</v>
      </c>
      <c r="N95" s="113" t="s">
        <v>2472</v>
      </c>
      <c r="O95" s="114" t="s">
        <v>2474</v>
      </c>
      <c r="P95" s="112"/>
      <c r="Q95" s="136">
        <v>44282.600694444445</v>
      </c>
    </row>
    <row r="96" spans="1:17" ht="18" x14ac:dyDescent="0.25">
      <c r="A96" s="114" t="str">
        <f>VLOOKUP(E96,'LISTADO ATM'!$A$2:$C$901,3,0)</f>
        <v>ESTE</v>
      </c>
      <c r="B96" s="109">
        <v>335835949</v>
      </c>
      <c r="C96" s="121">
        <v>44282.42659722222</v>
      </c>
      <c r="D96" s="114" t="s">
        <v>2189</v>
      </c>
      <c r="E96" s="108">
        <v>330</v>
      </c>
      <c r="F96" s="114" t="str">
        <f>VLOOKUP(E96,VIP!$A$2:$O12256,2,0)</f>
        <v>DRBR330</v>
      </c>
      <c r="G96" s="114" t="str">
        <f>VLOOKUP(E96,'LISTADO ATM'!$A$2:$B$900,2,0)</f>
        <v xml:space="preserve">ATM Oficina Boulevard (Higuey) </v>
      </c>
      <c r="H96" s="114" t="str">
        <f>VLOOKUP(E96,VIP!$A$2:$O17177,7,FALSE)</f>
        <v>Si</v>
      </c>
      <c r="I96" s="114" t="str">
        <f>VLOOKUP(E96,VIP!$A$2:$O9142,8,FALSE)</f>
        <v>Si</v>
      </c>
      <c r="J96" s="114" t="str">
        <f>VLOOKUP(E96,VIP!$A$2:$O9092,8,FALSE)</f>
        <v>Si</v>
      </c>
      <c r="K96" s="114" t="str">
        <f>VLOOKUP(E96,VIP!$A$2:$O12666,6,0)</f>
        <v>SI</v>
      </c>
      <c r="L96" s="115" t="s">
        <v>2228</v>
      </c>
      <c r="M96" s="135" t="s">
        <v>2527</v>
      </c>
      <c r="N96" s="113" t="s">
        <v>2472</v>
      </c>
      <c r="O96" s="114" t="s">
        <v>2474</v>
      </c>
      <c r="P96" s="112"/>
      <c r="Q96" s="136">
        <v>44282.592361111114</v>
      </c>
    </row>
    <row r="97" spans="1:17" ht="18" x14ac:dyDescent="0.25">
      <c r="A97" s="114" t="str">
        <f>VLOOKUP(E97,'LISTADO ATM'!$A$2:$C$901,3,0)</f>
        <v>NORTE</v>
      </c>
      <c r="B97" s="109">
        <v>335835961</v>
      </c>
      <c r="C97" s="121">
        <v>44282.431898148148</v>
      </c>
      <c r="D97" s="114" t="s">
        <v>2494</v>
      </c>
      <c r="E97" s="108">
        <v>603</v>
      </c>
      <c r="F97" s="114" t="str">
        <f>VLOOKUP(E97,VIP!$A$2:$O12260,2,0)</f>
        <v>DRBR126</v>
      </c>
      <c r="G97" s="114" t="str">
        <f>VLOOKUP(E97,'LISTADO ATM'!$A$2:$B$900,2,0)</f>
        <v xml:space="preserve">ATM Zona Franca (Santiago) II </v>
      </c>
      <c r="H97" s="114" t="str">
        <f>VLOOKUP(E97,VIP!$A$2:$O17181,7,FALSE)</f>
        <v>Si</v>
      </c>
      <c r="I97" s="114" t="str">
        <f>VLOOKUP(E97,VIP!$A$2:$O9146,8,FALSE)</f>
        <v>Si</v>
      </c>
      <c r="J97" s="114" t="str">
        <f>VLOOKUP(E97,VIP!$A$2:$O9096,8,FALSE)</f>
        <v>Si</v>
      </c>
      <c r="K97" s="114" t="str">
        <f>VLOOKUP(E97,VIP!$A$2:$O12670,6,0)</f>
        <v>NO</v>
      </c>
      <c r="L97" s="115" t="s">
        <v>2477</v>
      </c>
      <c r="M97" s="135" t="s">
        <v>2527</v>
      </c>
      <c r="N97" s="135" t="s">
        <v>2509</v>
      </c>
      <c r="O97" s="114" t="s">
        <v>2530</v>
      </c>
      <c r="P97" s="135" t="s">
        <v>2531</v>
      </c>
      <c r="Q97" s="135" t="s">
        <v>2477</v>
      </c>
    </row>
    <row r="98" spans="1:17" ht="18" x14ac:dyDescent="0.25">
      <c r="A98" s="114" t="str">
        <f>VLOOKUP(E98,'LISTADO ATM'!$A$2:$C$901,3,0)</f>
        <v>NORTE</v>
      </c>
      <c r="B98" s="109">
        <v>335835965</v>
      </c>
      <c r="C98" s="121">
        <v>44282.432870370372</v>
      </c>
      <c r="D98" s="114" t="s">
        <v>2494</v>
      </c>
      <c r="E98" s="108">
        <v>350</v>
      </c>
      <c r="F98" s="114" t="str">
        <f>VLOOKUP(E98,VIP!$A$2:$O12259,2,0)</f>
        <v>DRBR350</v>
      </c>
      <c r="G98" s="114" t="str">
        <f>VLOOKUP(E98,'LISTADO ATM'!$A$2:$B$900,2,0)</f>
        <v xml:space="preserve">ATM Oficina Villa Tapia </v>
      </c>
      <c r="H98" s="114" t="str">
        <f>VLOOKUP(E98,VIP!$A$2:$O17180,7,FALSE)</f>
        <v>Si</v>
      </c>
      <c r="I98" s="114" t="str">
        <f>VLOOKUP(E98,VIP!$A$2:$O9145,8,FALSE)</f>
        <v>Si</v>
      </c>
      <c r="J98" s="114" t="str">
        <f>VLOOKUP(E98,VIP!$A$2:$O9095,8,FALSE)</f>
        <v>Si</v>
      </c>
      <c r="K98" s="114" t="str">
        <f>VLOOKUP(E98,VIP!$A$2:$O12669,6,0)</f>
        <v>NO</v>
      </c>
      <c r="L98" s="115" t="s">
        <v>2477</v>
      </c>
      <c r="M98" s="135" t="s">
        <v>2527</v>
      </c>
      <c r="N98" s="135" t="s">
        <v>2509</v>
      </c>
      <c r="O98" s="114" t="s">
        <v>2530</v>
      </c>
      <c r="P98" s="135" t="s">
        <v>2531</v>
      </c>
      <c r="Q98" s="135" t="s">
        <v>2477</v>
      </c>
    </row>
    <row r="99" spans="1:17" ht="18" x14ac:dyDescent="0.25">
      <c r="A99" s="114" t="str">
        <f>VLOOKUP(E99,'LISTADO ATM'!$A$2:$C$901,3,0)</f>
        <v>NORTE</v>
      </c>
      <c r="B99" s="109">
        <v>335835967</v>
      </c>
      <c r="C99" s="121">
        <v>44282.433298611111</v>
      </c>
      <c r="D99" s="114" t="s">
        <v>2494</v>
      </c>
      <c r="E99" s="108">
        <v>405</v>
      </c>
      <c r="F99" s="114" t="str">
        <f>VLOOKUP(E99,VIP!$A$2:$O12258,2,0)</f>
        <v>DRBR405</v>
      </c>
      <c r="G99" s="114" t="str">
        <f>VLOOKUP(E99,'LISTADO ATM'!$A$2:$B$900,2,0)</f>
        <v xml:space="preserve">ATM UNP Loma de Cabrera </v>
      </c>
      <c r="H99" s="114" t="str">
        <f>VLOOKUP(E99,VIP!$A$2:$O17179,7,FALSE)</f>
        <v>Si</v>
      </c>
      <c r="I99" s="114" t="str">
        <f>VLOOKUP(E99,VIP!$A$2:$O9144,8,FALSE)</f>
        <v>Si</v>
      </c>
      <c r="J99" s="114" t="str">
        <f>VLOOKUP(E99,VIP!$A$2:$O9094,8,FALSE)</f>
        <v>Si</v>
      </c>
      <c r="K99" s="114" t="str">
        <f>VLOOKUP(E99,VIP!$A$2:$O12668,6,0)</f>
        <v>NO</v>
      </c>
      <c r="L99" s="115" t="s">
        <v>2477</v>
      </c>
      <c r="M99" s="135" t="s">
        <v>2527</v>
      </c>
      <c r="N99" s="135" t="s">
        <v>2509</v>
      </c>
      <c r="O99" s="114" t="s">
        <v>2530</v>
      </c>
      <c r="P99" s="135" t="s">
        <v>2531</v>
      </c>
      <c r="Q99" s="135" t="s">
        <v>2477</v>
      </c>
    </row>
    <row r="100" spans="1:17" ht="18" x14ac:dyDescent="0.25">
      <c r="A100" s="114" t="str">
        <f>VLOOKUP(E100,'LISTADO ATM'!$A$2:$C$901,3,0)</f>
        <v>ESTE</v>
      </c>
      <c r="B100" s="109">
        <v>335835968</v>
      </c>
      <c r="C100" s="121">
        <v>44282.433796296296</v>
      </c>
      <c r="D100" s="114" t="s">
        <v>2494</v>
      </c>
      <c r="E100" s="108">
        <v>289</v>
      </c>
      <c r="F100" s="114" t="str">
        <f>VLOOKUP(E100,VIP!$A$2:$O12257,2,0)</f>
        <v>DRBR910</v>
      </c>
      <c r="G100" s="114" t="str">
        <f>VLOOKUP(E100,'LISTADO ATM'!$A$2:$B$900,2,0)</f>
        <v>ATM Oficina Bávaro II</v>
      </c>
      <c r="H100" s="114" t="str">
        <f>VLOOKUP(E100,VIP!$A$2:$O17178,7,FALSE)</f>
        <v>Si</v>
      </c>
      <c r="I100" s="114" t="str">
        <f>VLOOKUP(E100,VIP!$A$2:$O9143,8,FALSE)</f>
        <v>Si</v>
      </c>
      <c r="J100" s="114" t="str">
        <f>VLOOKUP(E100,VIP!$A$2:$O9093,8,FALSE)</f>
        <v>Si</v>
      </c>
      <c r="K100" s="114" t="str">
        <f>VLOOKUP(E100,VIP!$A$2:$O12667,6,0)</f>
        <v>NO</v>
      </c>
      <c r="L100" s="115" t="s">
        <v>2477</v>
      </c>
      <c r="M100" s="135" t="s">
        <v>2527</v>
      </c>
      <c r="N100" s="135" t="s">
        <v>2509</v>
      </c>
      <c r="O100" s="114" t="s">
        <v>2530</v>
      </c>
      <c r="P100" s="135" t="s">
        <v>2531</v>
      </c>
      <c r="Q100" s="135" t="s">
        <v>2477</v>
      </c>
    </row>
    <row r="101" spans="1:17" ht="18" x14ac:dyDescent="0.25">
      <c r="A101" s="114" t="str">
        <f>VLOOKUP(E101,'LISTADO ATM'!$A$2:$C$901,3,0)</f>
        <v>NORTE</v>
      </c>
      <c r="B101" s="109">
        <v>335835969</v>
      </c>
      <c r="C101" s="121">
        <v>44282.434363425928</v>
      </c>
      <c r="D101" s="114" t="s">
        <v>2494</v>
      </c>
      <c r="E101" s="108">
        <v>796</v>
      </c>
      <c r="F101" s="114" t="str">
        <f>VLOOKUP(E101,VIP!$A$2:$O12255,2,0)</f>
        <v>DRBR155</v>
      </c>
      <c r="G101" s="114" t="str">
        <f>VLOOKUP(E101,'LISTADO ATM'!$A$2:$B$900,2,0)</f>
        <v xml:space="preserve">ATM Oficina Plaza Ventura (Nagua) </v>
      </c>
      <c r="H101" s="114" t="str">
        <f>VLOOKUP(E101,VIP!$A$2:$O17176,7,FALSE)</f>
        <v>Si</v>
      </c>
      <c r="I101" s="114" t="str">
        <f>VLOOKUP(E101,VIP!$A$2:$O9141,8,FALSE)</f>
        <v>Si</v>
      </c>
      <c r="J101" s="114" t="str">
        <f>VLOOKUP(E101,VIP!$A$2:$O9091,8,FALSE)</f>
        <v>Si</v>
      </c>
      <c r="K101" s="114" t="str">
        <f>VLOOKUP(E101,VIP!$A$2:$O12665,6,0)</f>
        <v>SI</v>
      </c>
      <c r="L101" s="115" t="s">
        <v>2428</v>
      </c>
      <c r="M101" s="135" t="s">
        <v>2527</v>
      </c>
      <c r="N101" s="135" t="s">
        <v>2509</v>
      </c>
      <c r="O101" s="114" t="s">
        <v>2495</v>
      </c>
      <c r="P101" s="112"/>
      <c r="Q101" s="136">
        <v>44282.586111111108</v>
      </c>
    </row>
    <row r="102" spans="1:17" ht="18" x14ac:dyDescent="0.25">
      <c r="A102" s="114" t="str">
        <f>VLOOKUP(E102,'LISTADO ATM'!$A$2:$C$901,3,0)</f>
        <v>DISTRITO NACIONAL</v>
      </c>
      <c r="B102" s="109">
        <v>335835983</v>
      </c>
      <c r="C102" s="121">
        <v>44282.441168981481</v>
      </c>
      <c r="D102" s="114" t="s">
        <v>2468</v>
      </c>
      <c r="E102" s="108">
        <v>678</v>
      </c>
      <c r="F102" s="114" t="str">
        <f>VLOOKUP(E102,VIP!$A$2:$O12260,2,0)</f>
        <v>DRBR678</v>
      </c>
      <c r="G102" s="114" t="str">
        <f>VLOOKUP(E102,'LISTADO ATM'!$A$2:$B$900,2,0)</f>
        <v>ATM Eco Petroleo San Isidro</v>
      </c>
      <c r="H102" s="114" t="str">
        <f>VLOOKUP(E102,VIP!$A$2:$O17181,7,FALSE)</f>
        <v>Si</v>
      </c>
      <c r="I102" s="114" t="str">
        <f>VLOOKUP(E102,VIP!$A$2:$O9146,8,FALSE)</f>
        <v>Si</v>
      </c>
      <c r="J102" s="114" t="str">
        <f>VLOOKUP(E102,VIP!$A$2:$O9096,8,FALSE)</f>
        <v>Si</v>
      </c>
      <c r="K102" s="114" t="str">
        <f>VLOOKUP(E102,VIP!$A$2:$O12670,6,0)</f>
        <v>NO</v>
      </c>
      <c r="L102" s="115" t="s">
        <v>2428</v>
      </c>
      <c r="M102" s="135" t="s">
        <v>2527</v>
      </c>
      <c r="N102" s="113" t="s">
        <v>2472</v>
      </c>
      <c r="O102" s="114" t="s">
        <v>2473</v>
      </c>
      <c r="P102" s="112"/>
      <c r="Q102" s="136">
        <v>44282.62777777778</v>
      </c>
    </row>
    <row r="103" spans="1:17" ht="18" x14ac:dyDescent="0.25">
      <c r="A103" s="114" t="str">
        <f>VLOOKUP(E103,'LISTADO ATM'!$A$2:$C$901,3,0)</f>
        <v>NORTE</v>
      </c>
      <c r="B103" s="109">
        <v>335835985</v>
      </c>
      <c r="C103" s="121">
        <v>44282.442407407405</v>
      </c>
      <c r="D103" s="114" t="s">
        <v>2494</v>
      </c>
      <c r="E103" s="108">
        <v>985</v>
      </c>
      <c r="F103" s="114" t="str">
        <f>VLOOKUP(E103,VIP!$A$2:$O12256,2,0)</f>
        <v>DRBR985</v>
      </c>
      <c r="G103" s="114" t="str">
        <f>VLOOKUP(E103,'LISTADO ATM'!$A$2:$B$900,2,0)</f>
        <v xml:space="preserve">ATM Oficina Dajabón II </v>
      </c>
      <c r="H103" s="114" t="str">
        <f>VLOOKUP(E103,VIP!$A$2:$O17177,7,FALSE)</f>
        <v>Si</v>
      </c>
      <c r="I103" s="114" t="str">
        <f>VLOOKUP(E103,VIP!$A$2:$O9142,8,FALSE)</f>
        <v>Si</v>
      </c>
      <c r="J103" s="114" t="str">
        <f>VLOOKUP(E103,VIP!$A$2:$O9092,8,FALSE)</f>
        <v>Si</v>
      </c>
      <c r="K103" s="114" t="str">
        <f>VLOOKUP(E103,VIP!$A$2:$O12666,6,0)</f>
        <v>NO</v>
      </c>
      <c r="L103" s="115" t="s">
        <v>2477</v>
      </c>
      <c r="M103" s="135" t="s">
        <v>2527</v>
      </c>
      <c r="N103" s="135" t="s">
        <v>2509</v>
      </c>
      <c r="O103" s="114" t="s">
        <v>2529</v>
      </c>
      <c r="P103" s="135" t="s">
        <v>2531</v>
      </c>
      <c r="Q103" s="135" t="s">
        <v>2477</v>
      </c>
    </row>
    <row r="104" spans="1:17" ht="18" x14ac:dyDescent="0.25">
      <c r="A104" s="114" t="str">
        <f>VLOOKUP(E104,'LISTADO ATM'!$A$2:$C$901,3,0)</f>
        <v>DISTRITO NACIONAL</v>
      </c>
      <c r="B104" s="109">
        <v>335835989</v>
      </c>
      <c r="C104" s="121">
        <v>44282.444675925923</v>
      </c>
      <c r="D104" s="114" t="s">
        <v>2468</v>
      </c>
      <c r="E104" s="108">
        <v>672</v>
      </c>
      <c r="F104" s="114" t="str">
        <f>VLOOKUP(E104,VIP!$A$2:$O12259,2,0)</f>
        <v>DRBR672</v>
      </c>
      <c r="G104" s="114" t="str">
        <f>VLOOKUP(E104,'LISTADO ATM'!$A$2:$B$900,2,0)</f>
        <v>ATM Destacamento Policía Nacional La Victoria</v>
      </c>
      <c r="H104" s="114" t="str">
        <f>VLOOKUP(E104,VIP!$A$2:$O17180,7,FALSE)</f>
        <v>Si</v>
      </c>
      <c r="I104" s="114" t="str">
        <f>VLOOKUP(E104,VIP!$A$2:$O9145,8,FALSE)</f>
        <v>Si</v>
      </c>
      <c r="J104" s="114" t="str">
        <f>VLOOKUP(E104,VIP!$A$2:$O9095,8,FALSE)</f>
        <v>Si</v>
      </c>
      <c r="K104" s="114" t="str">
        <f>VLOOKUP(E104,VIP!$A$2:$O12669,6,0)</f>
        <v>SI</v>
      </c>
      <c r="L104" s="115" t="s">
        <v>2428</v>
      </c>
      <c r="M104" s="135" t="s">
        <v>2527</v>
      </c>
      <c r="N104" s="113" t="s">
        <v>2472</v>
      </c>
      <c r="O104" s="114" t="s">
        <v>2473</v>
      </c>
      <c r="P104" s="112"/>
      <c r="Q104" s="136">
        <v>44282.777777777781</v>
      </c>
    </row>
    <row r="105" spans="1:17" ht="18" x14ac:dyDescent="0.25">
      <c r="A105" s="114" t="str">
        <f>VLOOKUP(E105,'LISTADO ATM'!$A$2:$C$901,3,0)</f>
        <v>DISTRITO NACIONAL</v>
      </c>
      <c r="B105" s="109">
        <v>335835990</v>
      </c>
      <c r="C105" s="121">
        <v>44282.445752314816</v>
      </c>
      <c r="D105" s="114" t="s">
        <v>2468</v>
      </c>
      <c r="E105" s="108">
        <v>967</v>
      </c>
      <c r="F105" s="114" t="str">
        <f>VLOOKUP(E105,VIP!$A$2:$O12258,2,0)</f>
        <v>DRBR967</v>
      </c>
      <c r="G105" s="114" t="str">
        <f>VLOOKUP(E105,'LISTADO ATM'!$A$2:$B$900,2,0)</f>
        <v xml:space="preserve">ATM UNP Hiper Olé Autopista Duarte </v>
      </c>
      <c r="H105" s="114" t="str">
        <f>VLOOKUP(E105,VIP!$A$2:$O17179,7,FALSE)</f>
        <v>Si</v>
      </c>
      <c r="I105" s="114" t="str">
        <f>VLOOKUP(E105,VIP!$A$2:$O9144,8,FALSE)</f>
        <v>Si</v>
      </c>
      <c r="J105" s="114" t="str">
        <f>VLOOKUP(E105,VIP!$A$2:$O9094,8,FALSE)</f>
        <v>Si</v>
      </c>
      <c r="K105" s="114" t="str">
        <f>VLOOKUP(E105,VIP!$A$2:$O12668,6,0)</f>
        <v>NO</v>
      </c>
      <c r="L105" s="115" t="s">
        <v>2428</v>
      </c>
      <c r="M105" s="135" t="s">
        <v>2527</v>
      </c>
      <c r="N105" s="113" t="s">
        <v>2472</v>
      </c>
      <c r="O105" s="114" t="s">
        <v>2473</v>
      </c>
      <c r="P105" s="112"/>
      <c r="Q105" s="136">
        <v>44282.620138888888</v>
      </c>
    </row>
    <row r="106" spans="1:17" ht="18" x14ac:dyDescent="0.25">
      <c r="A106" s="114" t="str">
        <f>VLOOKUP(E106,'LISTADO ATM'!$A$2:$C$901,3,0)</f>
        <v>DISTRITO NACIONAL</v>
      </c>
      <c r="B106" s="109">
        <v>335835991</v>
      </c>
      <c r="C106" s="121">
        <v>44282.447789351849</v>
      </c>
      <c r="D106" s="114" t="s">
        <v>2468</v>
      </c>
      <c r="E106" s="108">
        <v>563</v>
      </c>
      <c r="F106" s="114" t="str">
        <f>VLOOKUP(E106,VIP!$A$2:$O12257,2,0)</f>
        <v>DRBR233</v>
      </c>
      <c r="G106" s="114" t="str">
        <f>VLOOKUP(E106,'LISTADO ATM'!$A$2:$B$900,2,0)</f>
        <v xml:space="preserve">ATM Base Aérea San Isidro </v>
      </c>
      <c r="H106" s="114" t="str">
        <f>VLOOKUP(E106,VIP!$A$2:$O17178,7,FALSE)</f>
        <v>Si</v>
      </c>
      <c r="I106" s="114" t="str">
        <f>VLOOKUP(E106,VIP!$A$2:$O9143,8,FALSE)</f>
        <v>Si</v>
      </c>
      <c r="J106" s="114" t="str">
        <f>VLOOKUP(E106,VIP!$A$2:$O9093,8,FALSE)</f>
        <v>Si</v>
      </c>
      <c r="K106" s="114" t="str">
        <f>VLOOKUP(E106,VIP!$A$2:$O12667,6,0)</f>
        <v>NO</v>
      </c>
      <c r="L106" s="115" t="s">
        <v>2428</v>
      </c>
      <c r="M106" s="135" t="s">
        <v>2527</v>
      </c>
      <c r="N106" s="113" t="s">
        <v>2472</v>
      </c>
      <c r="O106" s="114" t="s">
        <v>2473</v>
      </c>
      <c r="P106" s="112"/>
      <c r="Q106" s="136">
        <v>44282.62222222222</v>
      </c>
    </row>
    <row r="107" spans="1:17" ht="18" x14ac:dyDescent="0.25">
      <c r="A107" s="114" t="str">
        <f>VLOOKUP(E107,'LISTADO ATM'!$A$2:$C$901,3,0)</f>
        <v>SUR</v>
      </c>
      <c r="B107" s="109">
        <v>335835996</v>
      </c>
      <c r="C107" s="121">
        <v>44282.449293981481</v>
      </c>
      <c r="D107" s="114" t="s">
        <v>2468</v>
      </c>
      <c r="E107" s="108">
        <v>356</v>
      </c>
      <c r="F107" s="114" t="str">
        <f>VLOOKUP(E107,VIP!$A$2:$O12259,2,0)</f>
        <v>DRBR356</v>
      </c>
      <c r="G107" s="114" t="str">
        <f>VLOOKUP(E107,'LISTADO ATM'!$A$2:$B$900,2,0)</f>
        <v xml:space="preserve">ATM Estación Sigma (San Cristóbal) </v>
      </c>
      <c r="H107" s="114" t="str">
        <f>VLOOKUP(E107,VIP!$A$2:$O17180,7,FALSE)</f>
        <v>Si</v>
      </c>
      <c r="I107" s="114" t="str">
        <f>VLOOKUP(E107,VIP!$A$2:$O9145,8,FALSE)</f>
        <v>Si</v>
      </c>
      <c r="J107" s="114" t="str">
        <f>VLOOKUP(E107,VIP!$A$2:$O9095,8,FALSE)</f>
        <v>Si</v>
      </c>
      <c r="K107" s="114" t="str">
        <f>VLOOKUP(E107,VIP!$A$2:$O12669,6,0)</f>
        <v>NO</v>
      </c>
      <c r="L107" s="115" t="s">
        <v>2459</v>
      </c>
      <c r="M107" s="135" t="s">
        <v>2527</v>
      </c>
      <c r="N107" s="113" t="s">
        <v>2472</v>
      </c>
      <c r="O107" s="114" t="s">
        <v>2473</v>
      </c>
      <c r="P107" s="112"/>
      <c r="Q107" s="136">
        <v>44282.609027777777</v>
      </c>
    </row>
    <row r="108" spans="1:17" ht="18" x14ac:dyDescent="0.25">
      <c r="A108" s="114" t="str">
        <f>VLOOKUP(E108,'LISTADO ATM'!$A$2:$C$901,3,0)</f>
        <v>NORTE</v>
      </c>
      <c r="B108" s="109">
        <v>335835999</v>
      </c>
      <c r="C108" s="121">
        <v>44282.450810185182</v>
      </c>
      <c r="D108" s="114" t="s">
        <v>2494</v>
      </c>
      <c r="E108" s="108">
        <v>350</v>
      </c>
      <c r="F108" s="114" t="str">
        <f>VLOOKUP(E108,VIP!$A$2:$O12258,2,0)</f>
        <v>DRBR350</v>
      </c>
      <c r="G108" s="114" t="str">
        <f>VLOOKUP(E108,'LISTADO ATM'!$A$2:$B$900,2,0)</f>
        <v xml:space="preserve">ATM Oficina Villa Tapia </v>
      </c>
      <c r="H108" s="114" t="str">
        <f>VLOOKUP(E108,VIP!$A$2:$O17179,7,FALSE)</f>
        <v>Si</v>
      </c>
      <c r="I108" s="114" t="str">
        <f>VLOOKUP(E108,VIP!$A$2:$O9144,8,FALSE)</f>
        <v>Si</v>
      </c>
      <c r="J108" s="114" t="str">
        <f>VLOOKUP(E108,VIP!$A$2:$O9094,8,FALSE)</f>
        <v>Si</v>
      </c>
      <c r="K108" s="114" t="str">
        <f>VLOOKUP(E108,VIP!$A$2:$O12668,6,0)</f>
        <v>NO</v>
      </c>
      <c r="L108" s="115" t="s">
        <v>2428</v>
      </c>
      <c r="M108" s="135" t="s">
        <v>2527</v>
      </c>
      <c r="N108" s="135" t="s">
        <v>2509</v>
      </c>
      <c r="O108" s="114" t="s">
        <v>2495</v>
      </c>
      <c r="P108" s="112"/>
      <c r="Q108" s="136">
        <v>44282.628472222219</v>
      </c>
    </row>
    <row r="109" spans="1:17" ht="18" x14ac:dyDescent="0.25">
      <c r="A109" s="114" t="str">
        <f>VLOOKUP(E109,'LISTADO ATM'!$A$2:$C$901,3,0)</f>
        <v>SUR</v>
      </c>
      <c r="B109" s="109">
        <v>335836002</v>
      </c>
      <c r="C109" s="121">
        <v>44282.45449074074</v>
      </c>
      <c r="D109" s="114" t="s">
        <v>2494</v>
      </c>
      <c r="E109" s="108">
        <v>252</v>
      </c>
      <c r="F109" s="114" t="str">
        <f>VLOOKUP(E109,VIP!$A$2:$O12293,2,0)</f>
        <v>DRBR252</v>
      </c>
      <c r="G109" s="114" t="str">
        <f>VLOOKUP(E109,'LISTADO ATM'!$A$2:$B$900,2,0)</f>
        <v xml:space="preserve">ATM Banco Agrícola (Barahona) </v>
      </c>
      <c r="H109" s="114" t="str">
        <f>VLOOKUP(E109,VIP!$A$2:$O17214,7,FALSE)</f>
        <v>Si</v>
      </c>
      <c r="I109" s="114" t="str">
        <f>VLOOKUP(E109,VIP!$A$2:$O9179,8,FALSE)</f>
        <v>Si</v>
      </c>
      <c r="J109" s="114" t="str">
        <f>VLOOKUP(E109,VIP!$A$2:$O9129,8,FALSE)</f>
        <v>Si</v>
      </c>
      <c r="K109" s="114" t="str">
        <f>VLOOKUP(E109,VIP!$A$2:$O12703,6,0)</f>
        <v>NO</v>
      </c>
      <c r="L109" s="115" t="s">
        <v>2428</v>
      </c>
      <c r="M109" s="113" t="s">
        <v>2465</v>
      </c>
      <c r="N109" s="113" t="s">
        <v>2472</v>
      </c>
      <c r="O109" s="114" t="s">
        <v>2495</v>
      </c>
      <c r="P109" s="112"/>
      <c r="Q109" s="116" t="s">
        <v>2428</v>
      </c>
    </row>
    <row r="110" spans="1:17" ht="18" x14ac:dyDescent="0.25">
      <c r="A110" s="114" t="str">
        <f>VLOOKUP(E110,'LISTADO ATM'!$A$2:$C$901,3,0)</f>
        <v>DISTRITO NACIONAL</v>
      </c>
      <c r="B110" s="109">
        <v>335836005</v>
      </c>
      <c r="C110" s="121">
        <v>44282.457708333335</v>
      </c>
      <c r="D110" s="114" t="s">
        <v>2468</v>
      </c>
      <c r="E110" s="108">
        <v>970</v>
      </c>
      <c r="F110" s="114" t="str">
        <f>VLOOKUP(E110,VIP!$A$2:$O12292,2,0)</f>
        <v>DRBR970</v>
      </c>
      <c r="G110" s="114" t="str">
        <f>VLOOKUP(E110,'LISTADO ATM'!$A$2:$B$900,2,0)</f>
        <v xml:space="preserve">ATM S/M Olé Haina </v>
      </c>
      <c r="H110" s="114" t="str">
        <f>VLOOKUP(E110,VIP!$A$2:$O17213,7,FALSE)</f>
        <v>Si</v>
      </c>
      <c r="I110" s="114" t="str">
        <f>VLOOKUP(E110,VIP!$A$2:$O9178,8,FALSE)</f>
        <v>Si</v>
      </c>
      <c r="J110" s="114" t="str">
        <f>VLOOKUP(E110,VIP!$A$2:$O9128,8,FALSE)</f>
        <v>Si</v>
      </c>
      <c r="K110" s="114" t="str">
        <f>VLOOKUP(E110,VIP!$A$2:$O12702,6,0)</f>
        <v>NO</v>
      </c>
      <c r="L110" s="115" t="s">
        <v>2459</v>
      </c>
      <c r="M110" s="135" t="s">
        <v>2527</v>
      </c>
      <c r="N110" s="113" t="s">
        <v>2472</v>
      </c>
      <c r="O110" s="114" t="s">
        <v>2473</v>
      </c>
      <c r="P110" s="112"/>
      <c r="Q110" s="136">
        <v>44282.615277777775</v>
      </c>
    </row>
    <row r="111" spans="1:17" ht="18" x14ac:dyDescent="0.25">
      <c r="A111" s="114" t="str">
        <f>VLOOKUP(E111,'LISTADO ATM'!$A$2:$C$901,3,0)</f>
        <v>DISTRITO NACIONAL</v>
      </c>
      <c r="B111" s="109">
        <v>335836013</v>
      </c>
      <c r="C111" s="121">
        <v>44282.463622685187</v>
      </c>
      <c r="D111" s="114" t="s">
        <v>2468</v>
      </c>
      <c r="E111" s="108">
        <v>983</v>
      </c>
      <c r="F111" s="114" t="str">
        <f>VLOOKUP(E111,VIP!$A$2:$O12291,2,0)</f>
        <v>DRBR983</v>
      </c>
      <c r="G111" s="114" t="str">
        <f>VLOOKUP(E111,'LISTADO ATM'!$A$2:$B$900,2,0)</f>
        <v xml:space="preserve">ATM Bravo República de Colombia </v>
      </c>
      <c r="H111" s="114" t="str">
        <f>VLOOKUP(E111,VIP!$A$2:$O17212,7,FALSE)</f>
        <v>Si</v>
      </c>
      <c r="I111" s="114" t="str">
        <f>VLOOKUP(E111,VIP!$A$2:$O9177,8,FALSE)</f>
        <v>No</v>
      </c>
      <c r="J111" s="114" t="str">
        <f>VLOOKUP(E111,VIP!$A$2:$O9127,8,FALSE)</f>
        <v>No</v>
      </c>
      <c r="K111" s="114" t="str">
        <f>VLOOKUP(E111,VIP!$A$2:$O12701,6,0)</f>
        <v>NO</v>
      </c>
      <c r="L111" s="115" t="s">
        <v>2428</v>
      </c>
      <c r="M111" s="135" t="s">
        <v>2527</v>
      </c>
      <c r="N111" s="113" t="s">
        <v>2472</v>
      </c>
      <c r="O111" s="114" t="s">
        <v>2473</v>
      </c>
      <c r="P111" s="112"/>
      <c r="Q111" s="136">
        <v>44282.622916666667</v>
      </c>
    </row>
    <row r="112" spans="1:17" ht="18" x14ac:dyDescent="0.25">
      <c r="A112" s="114" t="str">
        <f>VLOOKUP(E112,'LISTADO ATM'!$A$2:$C$901,3,0)</f>
        <v>NORTE</v>
      </c>
      <c r="B112" s="109">
        <v>335836015</v>
      </c>
      <c r="C112" s="121">
        <v>44282.466099537036</v>
      </c>
      <c r="D112" s="114" t="s">
        <v>2494</v>
      </c>
      <c r="E112" s="108">
        <v>604</v>
      </c>
      <c r="F112" s="114" t="str">
        <f>VLOOKUP(E112,VIP!$A$2:$O12290,2,0)</f>
        <v>DRBR401</v>
      </c>
      <c r="G112" s="114" t="str">
        <f>VLOOKUP(E112,'LISTADO ATM'!$A$2:$B$900,2,0)</f>
        <v xml:space="preserve">ATM Oficina Estancia Nueva (Moca) </v>
      </c>
      <c r="H112" s="114" t="str">
        <f>VLOOKUP(E112,VIP!$A$2:$O17211,7,FALSE)</f>
        <v>Si</v>
      </c>
      <c r="I112" s="114" t="str">
        <f>VLOOKUP(E112,VIP!$A$2:$O9176,8,FALSE)</f>
        <v>Si</v>
      </c>
      <c r="J112" s="114" t="str">
        <f>VLOOKUP(E112,VIP!$A$2:$O9126,8,FALSE)</f>
        <v>Si</v>
      </c>
      <c r="K112" s="114" t="str">
        <f>VLOOKUP(E112,VIP!$A$2:$O12700,6,0)</f>
        <v>NO</v>
      </c>
      <c r="L112" s="115" t="s">
        <v>2428</v>
      </c>
      <c r="M112" s="135" t="s">
        <v>2527</v>
      </c>
      <c r="N112" s="135" t="s">
        <v>2509</v>
      </c>
      <c r="O112" s="114" t="s">
        <v>2495</v>
      </c>
      <c r="P112" s="112"/>
      <c r="Q112" s="136">
        <v>44282.625</v>
      </c>
    </row>
    <row r="113" spans="1:17" ht="18" x14ac:dyDescent="0.25">
      <c r="A113" s="114" t="str">
        <f>VLOOKUP(E113,'LISTADO ATM'!$A$2:$C$901,3,0)</f>
        <v>DISTRITO NACIONAL</v>
      </c>
      <c r="B113" s="109">
        <v>335836021</v>
      </c>
      <c r="C113" s="121">
        <v>44282.468321759261</v>
      </c>
      <c r="D113" s="114" t="s">
        <v>2189</v>
      </c>
      <c r="E113" s="108">
        <v>925</v>
      </c>
      <c r="F113" s="114" t="str">
        <f>VLOOKUP(E113,VIP!$A$2:$O12289,2,0)</f>
        <v>DRBR24L</v>
      </c>
      <c r="G113" s="114" t="str">
        <f>VLOOKUP(E113,'LISTADO ATM'!$A$2:$B$900,2,0)</f>
        <v xml:space="preserve">ATM Oficina Plaza Lama Av. 27 de Febrero </v>
      </c>
      <c r="H113" s="114" t="str">
        <f>VLOOKUP(E113,VIP!$A$2:$O17210,7,FALSE)</f>
        <v>Si</v>
      </c>
      <c r="I113" s="114" t="str">
        <f>VLOOKUP(E113,VIP!$A$2:$O9175,8,FALSE)</f>
        <v>Si</v>
      </c>
      <c r="J113" s="114" t="str">
        <f>VLOOKUP(E113,VIP!$A$2:$O9125,8,FALSE)</f>
        <v>Si</v>
      </c>
      <c r="K113" s="114" t="str">
        <f>VLOOKUP(E113,VIP!$A$2:$O12699,6,0)</f>
        <v>SI</v>
      </c>
      <c r="L113" s="115" t="s">
        <v>2488</v>
      </c>
      <c r="M113" s="113" t="s">
        <v>2465</v>
      </c>
      <c r="N113" s="113" t="s">
        <v>2472</v>
      </c>
      <c r="O113" s="114" t="s">
        <v>2474</v>
      </c>
      <c r="P113" s="112"/>
      <c r="Q113" s="116" t="s">
        <v>2488</v>
      </c>
    </row>
    <row r="114" spans="1:17" ht="18" x14ac:dyDescent="0.25">
      <c r="A114" s="114" t="str">
        <f>VLOOKUP(E114,'LISTADO ATM'!$A$2:$C$901,3,0)</f>
        <v>SUR</v>
      </c>
      <c r="B114" s="109">
        <v>335836023</v>
      </c>
      <c r="C114" s="121">
        <v>44282.469166666669</v>
      </c>
      <c r="D114" s="114" t="s">
        <v>2189</v>
      </c>
      <c r="E114" s="108">
        <v>829</v>
      </c>
      <c r="F114" s="114" t="str">
        <f>VLOOKUP(E114,VIP!$A$2:$O12288,2,0)</f>
        <v>DRBR829</v>
      </c>
      <c r="G114" s="114" t="str">
        <f>VLOOKUP(E114,'LISTADO ATM'!$A$2:$B$900,2,0)</f>
        <v xml:space="preserve">ATM UNP Multicentro Sirena Baní </v>
      </c>
      <c r="H114" s="114" t="str">
        <f>VLOOKUP(E114,VIP!$A$2:$O17209,7,FALSE)</f>
        <v>Si</v>
      </c>
      <c r="I114" s="114" t="str">
        <f>VLOOKUP(E114,VIP!$A$2:$O9174,8,FALSE)</f>
        <v>Si</v>
      </c>
      <c r="J114" s="114" t="str">
        <f>VLOOKUP(E114,VIP!$A$2:$O9124,8,FALSE)</f>
        <v>Si</v>
      </c>
      <c r="K114" s="114" t="str">
        <f>VLOOKUP(E114,VIP!$A$2:$O12698,6,0)</f>
        <v>NO</v>
      </c>
      <c r="L114" s="115" t="s">
        <v>2488</v>
      </c>
      <c r="M114" s="113" t="s">
        <v>2465</v>
      </c>
      <c r="N114" s="113" t="s">
        <v>2472</v>
      </c>
      <c r="O114" s="114" t="s">
        <v>2474</v>
      </c>
      <c r="P114" s="112"/>
      <c r="Q114" s="116" t="s">
        <v>2488</v>
      </c>
    </row>
    <row r="115" spans="1:17" ht="18" x14ac:dyDescent="0.25">
      <c r="A115" s="114" t="str">
        <f>VLOOKUP(E115,'LISTADO ATM'!$A$2:$C$901,3,0)</f>
        <v>NORTE</v>
      </c>
      <c r="B115" s="109">
        <v>335836024</v>
      </c>
      <c r="C115" s="121">
        <v>44282.469375000001</v>
      </c>
      <c r="D115" s="114" t="s">
        <v>2190</v>
      </c>
      <c r="E115" s="108">
        <v>653</v>
      </c>
      <c r="F115" s="114" t="str">
        <f>VLOOKUP(E115,VIP!$A$2:$O12287,2,0)</f>
        <v>DRBR653</v>
      </c>
      <c r="G115" s="114" t="str">
        <f>VLOOKUP(E115,'LISTADO ATM'!$A$2:$B$900,2,0)</f>
        <v>ATM Estación Isla Jarabacoa</v>
      </c>
      <c r="H115" s="114" t="str">
        <f>VLOOKUP(E115,VIP!$A$2:$O17208,7,FALSE)</f>
        <v>Si</v>
      </c>
      <c r="I115" s="114" t="str">
        <f>VLOOKUP(E115,VIP!$A$2:$O9173,8,FALSE)</f>
        <v>Si</v>
      </c>
      <c r="J115" s="114" t="str">
        <f>VLOOKUP(E115,VIP!$A$2:$O9123,8,FALSE)</f>
        <v>Si</v>
      </c>
      <c r="K115" s="114" t="str">
        <f>VLOOKUP(E115,VIP!$A$2:$O12697,6,0)</f>
        <v>NO</v>
      </c>
      <c r="L115" s="115" t="s">
        <v>2431</v>
      </c>
      <c r="M115" s="113" t="s">
        <v>2465</v>
      </c>
      <c r="N115" s="113" t="s">
        <v>2472</v>
      </c>
      <c r="O115" s="114" t="s">
        <v>2534</v>
      </c>
      <c r="P115" s="112"/>
      <c r="Q115" s="116" t="s">
        <v>2228</v>
      </c>
    </row>
    <row r="116" spans="1:17" ht="18" x14ac:dyDescent="0.25">
      <c r="A116" s="114" t="str">
        <f>VLOOKUP(E116,'LISTADO ATM'!$A$2:$C$901,3,0)</f>
        <v>DISTRITO NACIONAL</v>
      </c>
      <c r="B116" s="109">
        <v>335836025</v>
      </c>
      <c r="C116" s="121">
        <v>44282.470127314817</v>
      </c>
      <c r="D116" s="114" t="s">
        <v>2189</v>
      </c>
      <c r="E116" s="108">
        <v>152</v>
      </c>
      <c r="F116" s="114" t="str">
        <f>VLOOKUP(E116,VIP!$A$2:$O12286,2,0)</f>
        <v>DRBR152</v>
      </c>
      <c r="G116" s="114" t="str">
        <f>VLOOKUP(E116,'LISTADO ATM'!$A$2:$B$900,2,0)</f>
        <v xml:space="preserve">ATM Kiosco Megacentro II </v>
      </c>
      <c r="H116" s="114" t="str">
        <f>VLOOKUP(E116,VIP!$A$2:$O17207,7,FALSE)</f>
        <v>Si</v>
      </c>
      <c r="I116" s="114" t="str">
        <f>VLOOKUP(E116,VIP!$A$2:$O9172,8,FALSE)</f>
        <v>Si</v>
      </c>
      <c r="J116" s="114" t="str">
        <f>VLOOKUP(E116,VIP!$A$2:$O9122,8,FALSE)</f>
        <v>Si</v>
      </c>
      <c r="K116" s="114" t="str">
        <f>VLOOKUP(E116,VIP!$A$2:$O12696,6,0)</f>
        <v>NO</v>
      </c>
      <c r="L116" s="115" t="s">
        <v>2488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2488</v>
      </c>
    </row>
    <row r="117" spans="1:17" ht="18" x14ac:dyDescent="0.25">
      <c r="A117" s="114" t="str">
        <f>VLOOKUP(E117,'LISTADO ATM'!$A$2:$C$901,3,0)</f>
        <v>DISTRITO NACIONAL</v>
      </c>
      <c r="B117" s="109">
        <v>335836037</v>
      </c>
      <c r="C117" s="121">
        <v>44282.471736111111</v>
      </c>
      <c r="D117" s="114" t="s">
        <v>2468</v>
      </c>
      <c r="E117" s="108">
        <v>153</v>
      </c>
      <c r="F117" s="114" t="str">
        <f>VLOOKUP(E117,VIP!$A$2:$O12285,2,0)</f>
        <v>DRBR153</v>
      </c>
      <c r="G117" s="114" t="str">
        <f>VLOOKUP(E117,'LISTADO ATM'!$A$2:$B$900,2,0)</f>
        <v xml:space="preserve">ATM Rehabilitación </v>
      </c>
      <c r="H117" s="114" t="str">
        <f>VLOOKUP(E117,VIP!$A$2:$O17206,7,FALSE)</f>
        <v>No</v>
      </c>
      <c r="I117" s="114" t="str">
        <f>VLOOKUP(E117,VIP!$A$2:$O9171,8,FALSE)</f>
        <v>No</v>
      </c>
      <c r="J117" s="114" t="str">
        <f>VLOOKUP(E117,VIP!$A$2:$O9121,8,FALSE)</f>
        <v>No</v>
      </c>
      <c r="K117" s="114" t="str">
        <f>VLOOKUP(E117,VIP!$A$2:$O12695,6,0)</f>
        <v>NO</v>
      </c>
      <c r="L117" s="115" t="s">
        <v>2428</v>
      </c>
      <c r="M117" s="113" t="s">
        <v>2465</v>
      </c>
      <c r="N117" s="113" t="s">
        <v>2472</v>
      </c>
      <c r="O117" s="114" t="s">
        <v>2473</v>
      </c>
      <c r="P117" s="112"/>
      <c r="Q117" s="116" t="s">
        <v>2428</v>
      </c>
    </row>
    <row r="118" spans="1:17" ht="18" x14ac:dyDescent="0.25">
      <c r="A118" s="114" t="str">
        <f>VLOOKUP(E118,'LISTADO ATM'!$A$2:$C$901,3,0)</f>
        <v>DISTRITO NACIONAL</v>
      </c>
      <c r="B118" s="109">
        <v>335836039</v>
      </c>
      <c r="C118" s="121">
        <v>44282.47420138889</v>
      </c>
      <c r="D118" s="114" t="s">
        <v>2494</v>
      </c>
      <c r="E118" s="108">
        <v>408</v>
      </c>
      <c r="F118" s="114" t="str">
        <f>VLOOKUP(E118,VIP!$A$2:$O12284,2,0)</f>
        <v>DRBR408</v>
      </c>
      <c r="G118" s="114" t="str">
        <f>VLOOKUP(E118,'LISTADO ATM'!$A$2:$B$900,2,0)</f>
        <v xml:space="preserve">ATM Autobanco Las Palmas de Herrera </v>
      </c>
      <c r="H118" s="114" t="str">
        <f>VLOOKUP(E118,VIP!$A$2:$O17205,7,FALSE)</f>
        <v>Si</v>
      </c>
      <c r="I118" s="114" t="str">
        <f>VLOOKUP(E118,VIP!$A$2:$O9170,8,FALSE)</f>
        <v>Si</v>
      </c>
      <c r="J118" s="114" t="str">
        <f>VLOOKUP(E118,VIP!$A$2:$O9120,8,FALSE)</f>
        <v>Si</v>
      </c>
      <c r="K118" s="114" t="str">
        <f>VLOOKUP(E118,VIP!$A$2:$O12694,6,0)</f>
        <v>NO</v>
      </c>
      <c r="L118" s="115" t="s">
        <v>2428</v>
      </c>
      <c r="M118" s="135" t="s">
        <v>2527</v>
      </c>
      <c r="N118" s="135" t="s">
        <v>2509</v>
      </c>
      <c r="O118" s="114" t="s">
        <v>2495</v>
      </c>
      <c r="P118" s="112"/>
      <c r="Q118" s="136">
        <v>44282.628472222219</v>
      </c>
    </row>
    <row r="119" spans="1:17" ht="18" x14ac:dyDescent="0.25">
      <c r="A119" s="114" t="str">
        <f>VLOOKUP(E119,'LISTADO ATM'!$A$2:$C$901,3,0)</f>
        <v>DISTRITO NACIONAL</v>
      </c>
      <c r="B119" s="109">
        <v>335836041</v>
      </c>
      <c r="C119" s="121">
        <v>44282.476087962961</v>
      </c>
      <c r="D119" s="114" t="s">
        <v>2189</v>
      </c>
      <c r="E119" s="108">
        <v>561</v>
      </c>
      <c r="F119" s="114" t="str">
        <f>VLOOKUP(E119,VIP!$A$2:$O12283,2,0)</f>
        <v>DRBR133</v>
      </c>
      <c r="G119" s="114" t="str">
        <f>VLOOKUP(E119,'LISTADO ATM'!$A$2:$B$900,2,0)</f>
        <v xml:space="preserve">ATM Comando Regional P.N. S.D. Este </v>
      </c>
      <c r="H119" s="114" t="str">
        <f>VLOOKUP(E119,VIP!$A$2:$O17204,7,FALSE)</f>
        <v>Si</v>
      </c>
      <c r="I119" s="114" t="str">
        <f>VLOOKUP(E119,VIP!$A$2:$O9169,8,FALSE)</f>
        <v>Si</v>
      </c>
      <c r="J119" s="114" t="str">
        <f>VLOOKUP(E119,VIP!$A$2:$O9119,8,FALSE)</f>
        <v>Si</v>
      </c>
      <c r="K119" s="114" t="str">
        <f>VLOOKUP(E119,VIP!$A$2:$O12693,6,0)</f>
        <v>NO</v>
      </c>
      <c r="L119" s="115" t="s">
        <v>2254</v>
      </c>
      <c r="M119" s="135" t="s">
        <v>2527</v>
      </c>
      <c r="N119" s="113" t="s">
        <v>2472</v>
      </c>
      <c r="O119" s="114" t="s">
        <v>2474</v>
      </c>
      <c r="P119" s="112"/>
      <c r="Q119" s="136">
        <v>44282.602777777778</v>
      </c>
    </row>
    <row r="120" spans="1:17" ht="18" x14ac:dyDescent="0.25">
      <c r="A120" s="114" t="str">
        <f>VLOOKUP(E120,'LISTADO ATM'!$A$2:$C$901,3,0)</f>
        <v>DISTRITO NACIONAL</v>
      </c>
      <c r="B120" s="109">
        <v>335836042</v>
      </c>
      <c r="C120" s="121">
        <v>44282.477233796293</v>
      </c>
      <c r="D120" s="114" t="s">
        <v>2189</v>
      </c>
      <c r="E120" s="108">
        <v>199</v>
      </c>
      <c r="F120" s="114" t="str">
        <f>VLOOKUP(E120,VIP!$A$2:$O12282,2,0)</f>
        <v>DRBR199</v>
      </c>
      <c r="G120" s="114" t="str">
        <f>VLOOKUP(E120,'LISTADO ATM'!$A$2:$B$900,2,0)</f>
        <v xml:space="preserve">ATM S/M Amigo </v>
      </c>
      <c r="H120" s="114" t="str">
        <f>VLOOKUP(E120,VIP!$A$2:$O17203,7,FALSE)</f>
        <v>Si</v>
      </c>
      <c r="I120" s="114" t="str">
        <f>VLOOKUP(E120,VIP!$A$2:$O9168,8,FALSE)</f>
        <v>Si</v>
      </c>
      <c r="J120" s="114" t="str">
        <f>VLOOKUP(E120,VIP!$A$2:$O9118,8,FALSE)</f>
        <v>Si</v>
      </c>
      <c r="K120" s="114" t="str">
        <f>VLOOKUP(E120,VIP!$A$2:$O12692,6,0)</f>
        <v>NO</v>
      </c>
      <c r="L120" s="115" t="s">
        <v>2254</v>
      </c>
      <c r="M120" s="113" t="s">
        <v>2465</v>
      </c>
      <c r="N120" s="113" t="s">
        <v>2472</v>
      </c>
      <c r="O120" s="114" t="s">
        <v>2474</v>
      </c>
      <c r="P120" s="112"/>
      <c r="Q120" s="116" t="s">
        <v>2254</v>
      </c>
    </row>
    <row r="121" spans="1:17" ht="18" x14ac:dyDescent="0.25">
      <c r="A121" s="114" t="str">
        <f>VLOOKUP(E121,'LISTADO ATM'!$A$2:$C$901,3,0)</f>
        <v>DISTRITO NACIONAL</v>
      </c>
      <c r="B121" s="109">
        <v>335836043</v>
      </c>
      <c r="C121" s="121">
        <v>44282.477870370371</v>
      </c>
      <c r="D121" s="114" t="s">
        <v>2468</v>
      </c>
      <c r="E121" s="108">
        <v>12</v>
      </c>
      <c r="F121" s="114" t="str">
        <f>VLOOKUP(E121,VIP!$A$2:$O12281,2,0)</f>
        <v>DRBR012</v>
      </c>
      <c r="G121" s="114" t="str">
        <f>VLOOKUP(E121,'LISTADO ATM'!$A$2:$B$900,2,0)</f>
        <v xml:space="preserve">ATM Comercial Ganadera (San Isidro) </v>
      </c>
      <c r="H121" s="114" t="str">
        <f>VLOOKUP(E121,VIP!$A$2:$O17202,7,FALSE)</f>
        <v>Si</v>
      </c>
      <c r="I121" s="114" t="str">
        <f>VLOOKUP(E121,VIP!$A$2:$O9167,8,FALSE)</f>
        <v>No</v>
      </c>
      <c r="J121" s="114" t="str">
        <f>VLOOKUP(E121,VIP!$A$2:$O9117,8,FALSE)</f>
        <v>No</v>
      </c>
      <c r="K121" s="114" t="str">
        <f>VLOOKUP(E121,VIP!$A$2:$O12691,6,0)</f>
        <v>NO</v>
      </c>
      <c r="L121" s="115" t="s">
        <v>2459</v>
      </c>
      <c r="M121" s="135" t="s">
        <v>2527</v>
      </c>
      <c r="N121" s="113" t="s">
        <v>2472</v>
      </c>
      <c r="O121" s="114" t="s">
        <v>2473</v>
      </c>
      <c r="P121" s="112"/>
      <c r="Q121" s="136">
        <v>44282.606944444444</v>
      </c>
    </row>
    <row r="122" spans="1:17" ht="18" x14ac:dyDescent="0.25">
      <c r="A122" s="114" t="str">
        <f>VLOOKUP(E122,'LISTADO ATM'!$A$2:$C$901,3,0)</f>
        <v>DISTRITO NACIONAL</v>
      </c>
      <c r="B122" s="109">
        <v>335836050</v>
      </c>
      <c r="C122" s="121">
        <v>44282.482662037037</v>
      </c>
      <c r="D122" s="114" t="s">
        <v>2494</v>
      </c>
      <c r="E122" s="108">
        <v>823</v>
      </c>
      <c r="F122" s="114" t="str">
        <f>VLOOKUP(E122,VIP!$A$2:$O12282,2,0)</f>
        <v>DRBR823</v>
      </c>
      <c r="G122" s="114" t="str">
        <f>VLOOKUP(E122,'LISTADO ATM'!$A$2:$B$900,2,0)</f>
        <v xml:space="preserve">ATM UNP El Carril (Haina) </v>
      </c>
      <c r="H122" s="114" t="str">
        <f>VLOOKUP(E122,VIP!$A$2:$O17203,7,FALSE)</f>
        <v>Si</v>
      </c>
      <c r="I122" s="114" t="str">
        <f>VLOOKUP(E122,VIP!$A$2:$O9168,8,FALSE)</f>
        <v>Si</v>
      </c>
      <c r="J122" s="114" t="str">
        <f>VLOOKUP(E122,VIP!$A$2:$O9118,8,FALSE)</f>
        <v>Si</v>
      </c>
      <c r="K122" s="114" t="str">
        <f>VLOOKUP(E122,VIP!$A$2:$O12692,6,0)</f>
        <v>NO</v>
      </c>
      <c r="L122" s="115" t="s">
        <v>2431</v>
      </c>
      <c r="M122" s="135" t="s">
        <v>2527</v>
      </c>
      <c r="N122" s="135" t="s">
        <v>2509</v>
      </c>
      <c r="O122" s="114" t="s">
        <v>2530</v>
      </c>
      <c r="P122" s="135" t="s">
        <v>2532</v>
      </c>
      <c r="Q122" s="135" t="s">
        <v>2431</v>
      </c>
    </row>
    <row r="123" spans="1:17" ht="18" x14ac:dyDescent="0.25">
      <c r="A123" s="114" t="str">
        <f>VLOOKUP(E123,'LISTADO ATM'!$A$2:$C$901,3,0)</f>
        <v>DISTRITO NACIONAL</v>
      </c>
      <c r="B123" s="109">
        <v>335836052</v>
      </c>
      <c r="C123" s="121">
        <v>44282.482789351852</v>
      </c>
      <c r="D123" s="114" t="s">
        <v>2468</v>
      </c>
      <c r="E123" s="108">
        <v>800</v>
      </c>
      <c r="F123" s="114" t="str">
        <f>VLOOKUP(E123,VIP!$A$2:$O12280,2,0)</f>
        <v>DRBR800</v>
      </c>
      <c r="G123" s="114" t="str">
        <f>VLOOKUP(E123,'LISTADO ATM'!$A$2:$B$900,2,0)</f>
        <v xml:space="preserve">ATM Estación Next Dipsa Pedro Livio Cedeño </v>
      </c>
      <c r="H123" s="114" t="str">
        <f>VLOOKUP(E123,VIP!$A$2:$O17201,7,FALSE)</f>
        <v>Si</v>
      </c>
      <c r="I123" s="114" t="str">
        <f>VLOOKUP(E123,VIP!$A$2:$O9166,8,FALSE)</f>
        <v>Si</v>
      </c>
      <c r="J123" s="114" t="str">
        <f>VLOOKUP(E123,VIP!$A$2:$O9116,8,FALSE)</f>
        <v>Si</v>
      </c>
      <c r="K123" s="114" t="str">
        <f>VLOOKUP(E123,VIP!$A$2:$O12690,6,0)</f>
        <v>NO</v>
      </c>
      <c r="L123" s="115" t="s">
        <v>2428</v>
      </c>
      <c r="M123" s="135" t="s">
        <v>2527</v>
      </c>
      <c r="N123" s="113" t="s">
        <v>2472</v>
      </c>
      <c r="O123" s="114" t="s">
        <v>2473</v>
      </c>
      <c r="P123" s="112"/>
      <c r="Q123" s="136">
        <v>44282.629166666666</v>
      </c>
    </row>
    <row r="124" spans="1:17" ht="18" x14ac:dyDescent="0.25">
      <c r="A124" s="114" t="str">
        <f>VLOOKUP(E124,'LISTADO ATM'!$A$2:$C$901,3,0)</f>
        <v>DISTRITO NACIONAL</v>
      </c>
      <c r="B124" s="109">
        <v>335836054</v>
      </c>
      <c r="C124" s="121">
        <v>44282.483935185184</v>
      </c>
      <c r="D124" s="114" t="s">
        <v>2494</v>
      </c>
      <c r="E124" s="108">
        <v>696</v>
      </c>
      <c r="F124" s="114" t="str">
        <f>VLOOKUP(E124,VIP!$A$2:$O12281,2,0)</f>
        <v>DRBR696</v>
      </c>
      <c r="G124" s="114" t="str">
        <f>VLOOKUP(E124,'LISTADO ATM'!$A$2:$B$900,2,0)</f>
        <v>ATM Olé Jacobo Majluta</v>
      </c>
      <c r="H124" s="114" t="str">
        <f>VLOOKUP(E124,VIP!$A$2:$O17202,7,FALSE)</f>
        <v>Si</v>
      </c>
      <c r="I124" s="114" t="str">
        <f>VLOOKUP(E124,VIP!$A$2:$O9167,8,FALSE)</f>
        <v>Si</v>
      </c>
      <c r="J124" s="114" t="str">
        <f>VLOOKUP(E124,VIP!$A$2:$O9117,8,FALSE)</f>
        <v>Si</v>
      </c>
      <c r="K124" s="114" t="str">
        <f>VLOOKUP(E124,VIP!$A$2:$O12691,6,0)</f>
        <v>NO</v>
      </c>
      <c r="L124" s="115" t="s">
        <v>2477</v>
      </c>
      <c r="M124" s="135" t="s">
        <v>2527</v>
      </c>
      <c r="N124" s="135" t="s">
        <v>2509</v>
      </c>
      <c r="O124" s="114" t="s">
        <v>2530</v>
      </c>
      <c r="P124" s="135" t="s">
        <v>2531</v>
      </c>
      <c r="Q124" s="135" t="s">
        <v>2477</v>
      </c>
    </row>
    <row r="125" spans="1:17" ht="18" x14ac:dyDescent="0.25">
      <c r="A125" s="114" t="str">
        <f>VLOOKUP(E125,'LISTADO ATM'!$A$2:$C$901,3,0)</f>
        <v>SUR</v>
      </c>
      <c r="B125" s="109">
        <v>335836055</v>
      </c>
      <c r="C125" s="121">
        <v>44282.484386574077</v>
      </c>
      <c r="D125" s="114" t="s">
        <v>2494</v>
      </c>
      <c r="E125" s="108">
        <v>764</v>
      </c>
      <c r="F125" s="114" t="str">
        <f>VLOOKUP(E125,VIP!$A$2:$O12280,2,0)</f>
        <v>DRBR451</v>
      </c>
      <c r="G125" s="114" t="str">
        <f>VLOOKUP(E125,'LISTADO ATM'!$A$2:$B$900,2,0)</f>
        <v xml:space="preserve">ATM Oficina Elías Piña </v>
      </c>
      <c r="H125" s="114" t="str">
        <f>VLOOKUP(E125,VIP!$A$2:$O17201,7,FALSE)</f>
        <v>Si</v>
      </c>
      <c r="I125" s="114" t="str">
        <f>VLOOKUP(E125,VIP!$A$2:$O9166,8,FALSE)</f>
        <v>Si</v>
      </c>
      <c r="J125" s="114" t="str">
        <f>VLOOKUP(E125,VIP!$A$2:$O9116,8,FALSE)</f>
        <v>Si</v>
      </c>
      <c r="K125" s="114" t="str">
        <f>VLOOKUP(E125,VIP!$A$2:$O12690,6,0)</f>
        <v>NO</v>
      </c>
      <c r="L125" s="115" t="s">
        <v>2477</v>
      </c>
      <c r="M125" s="135" t="s">
        <v>2527</v>
      </c>
      <c r="N125" s="135" t="s">
        <v>2509</v>
      </c>
      <c r="O125" s="114" t="s">
        <v>2530</v>
      </c>
      <c r="P125" s="135" t="s">
        <v>2531</v>
      </c>
      <c r="Q125" s="135" t="s">
        <v>2477</v>
      </c>
    </row>
    <row r="126" spans="1:17" ht="18" x14ac:dyDescent="0.25">
      <c r="A126" s="114" t="str">
        <f>VLOOKUP(E126,'LISTADO ATM'!$A$2:$C$901,3,0)</f>
        <v>SUR</v>
      </c>
      <c r="B126" s="109">
        <v>335836061</v>
      </c>
      <c r="C126" s="121">
        <v>44282.488564814812</v>
      </c>
      <c r="D126" s="114" t="s">
        <v>2494</v>
      </c>
      <c r="E126" s="108">
        <v>249</v>
      </c>
      <c r="F126" s="114" t="str">
        <f>VLOOKUP(E126,VIP!$A$2:$O12279,2,0)</f>
        <v>DRBR249</v>
      </c>
      <c r="G126" s="114" t="str">
        <f>VLOOKUP(E126,'LISTADO ATM'!$A$2:$B$900,2,0)</f>
        <v xml:space="preserve">ATM Banco Agrícola Neiba </v>
      </c>
      <c r="H126" s="114" t="str">
        <f>VLOOKUP(E126,VIP!$A$2:$O17200,7,FALSE)</f>
        <v>Si</v>
      </c>
      <c r="I126" s="114" t="str">
        <f>VLOOKUP(E126,VIP!$A$2:$O9165,8,FALSE)</f>
        <v>Si</v>
      </c>
      <c r="J126" s="114" t="str">
        <f>VLOOKUP(E126,VIP!$A$2:$O9115,8,FALSE)</f>
        <v>Si</v>
      </c>
      <c r="K126" s="114" t="str">
        <f>VLOOKUP(E126,VIP!$A$2:$O12689,6,0)</f>
        <v>NO</v>
      </c>
      <c r="L126" s="115" t="s">
        <v>2428</v>
      </c>
      <c r="M126" s="113" t="s">
        <v>2465</v>
      </c>
      <c r="N126" s="113" t="s">
        <v>2472</v>
      </c>
      <c r="O126" s="114" t="s">
        <v>2495</v>
      </c>
      <c r="P126" s="112"/>
      <c r="Q126" s="116" t="s">
        <v>2428</v>
      </c>
    </row>
    <row r="127" spans="1:17" ht="18" x14ac:dyDescent="0.25">
      <c r="A127" s="114" t="str">
        <f>VLOOKUP(E127,'LISTADO ATM'!$A$2:$C$901,3,0)</f>
        <v>DISTRITO NACIONAL</v>
      </c>
      <c r="B127" s="109">
        <v>335836062</v>
      </c>
      <c r="C127" s="121">
        <v>44282.489166666666</v>
      </c>
      <c r="D127" s="114" t="s">
        <v>2494</v>
      </c>
      <c r="E127" s="108">
        <v>571</v>
      </c>
      <c r="F127" s="114" t="str">
        <f>VLOOKUP(E127,VIP!$A$2:$O12279,2,0)</f>
        <v>DRBR16C</v>
      </c>
      <c r="G127" s="114" t="str">
        <f>VLOOKUP(E127,'LISTADO ATM'!$A$2:$B$900,2,0)</f>
        <v xml:space="preserve">ATM Hospital Central FF. AA. </v>
      </c>
      <c r="H127" s="114" t="str">
        <f>VLOOKUP(E127,VIP!$A$2:$O17200,7,FALSE)</f>
        <v>Si</v>
      </c>
      <c r="I127" s="114" t="str">
        <f>VLOOKUP(E127,VIP!$A$2:$O9165,8,FALSE)</f>
        <v>Si</v>
      </c>
      <c r="J127" s="114" t="str">
        <f>VLOOKUP(E127,VIP!$A$2:$O9115,8,FALSE)</f>
        <v>Si</v>
      </c>
      <c r="K127" s="114" t="str">
        <f>VLOOKUP(E127,VIP!$A$2:$O12689,6,0)</f>
        <v>NO</v>
      </c>
      <c r="L127" s="115" t="s">
        <v>2477</v>
      </c>
      <c r="M127" s="135" t="s">
        <v>2527</v>
      </c>
      <c r="N127" s="135" t="s">
        <v>2509</v>
      </c>
      <c r="O127" s="114" t="s">
        <v>2530</v>
      </c>
      <c r="P127" s="135" t="s">
        <v>2531</v>
      </c>
      <c r="Q127" s="135" t="s">
        <v>2477</v>
      </c>
    </row>
    <row r="128" spans="1:17" ht="18" x14ac:dyDescent="0.25">
      <c r="A128" s="114" t="str">
        <f>VLOOKUP(E128,'LISTADO ATM'!$A$2:$C$901,3,0)</f>
        <v>DISTRITO NACIONAL</v>
      </c>
      <c r="B128" s="109">
        <v>335836064</v>
      </c>
      <c r="C128" s="121">
        <v>44282.490300925929</v>
      </c>
      <c r="D128" s="114" t="s">
        <v>2494</v>
      </c>
      <c r="E128" s="108">
        <v>600</v>
      </c>
      <c r="F128" s="114" t="str">
        <f>VLOOKUP(E128,VIP!$A$2:$O12278,2,0)</f>
        <v>DRBR600</v>
      </c>
      <c r="G128" s="114" t="str">
        <f>VLOOKUP(E128,'LISTADO ATM'!$A$2:$B$900,2,0)</f>
        <v>ATM S/M Bravo Hipica</v>
      </c>
      <c r="H128" s="114" t="str">
        <f>VLOOKUP(E128,VIP!$A$2:$O17199,7,FALSE)</f>
        <v>N/A</v>
      </c>
      <c r="I128" s="114" t="str">
        <f>VLOOKUP(E128,VIP!$A$2:$O9164,8,FALSE)</f>
        <v>N/A</v>
      </c>
      <c r="J128" s="114" t="str">
        <f>VLOOKUP(E128,VIP!$A$2:$O9114,8,FALSE)</f>
        <v>N/A</v>
      </c>
      <c r="K128" s="114" t="str">
        <f>VLOOKUP(E128,VIP!$A$2:$O12688,6,0)</f>
        <v>N/A</v>
      </c>
      <c r="L128" s="115" t="s">
        <v>2477</v>
      </c>
      <c r="M128" s="135" t="s">
        <v>2527</v>
      </c>
      <c r="N128" s="135" t="s">
        <v>2509</v>
      </c>
      <c r="O128" s="114" t="s">
        <v>2530</v>
      </c>
      <c r="P128" s="135" t="s">
        <v>2531</v>
      </c>
      <c r="Q128" s="135" t="s">
        <v>2477</v>
      </c>
    </row>
    <row r="129" spans="1:17" ht="18" x14ac:dyDescent="0.25">
      <c r="A129" s="114" t="str">
        <f>VLOOKUP(E129,'LISTADO ATM'!$A$2:$C$901,3,0)</f>
        <v>ESTE</v>
      </c>
      <c r="B129" s="109">
        <v>335836066</v>
      </c>
      <c r="C129" s="121">
        <v>44282.490671296298</v>
      </c>
      <c r="D129" s="114" t="s">
        <v>2494</v>
      </c>
      <c r="E129" s="108">
        <v>631</v>
      </c>
      <c r="F129" s="114" t="str">
        <f>VLOOKUP(E129,VIP!$A$2:$O12278,2,0)</f>
        <v>DRBR417</v>
      </c>
      <c r="G129" s="114" t="str">
        <f>VLOOKUP(E129,'LISTADO ATM'!$A$2:$B$900,2,0)</f>
        <v xml:space="preserve">ATM ASOCODEQUI (San Pedro) </v>
      </c>
      <c r="H129" s="114" t="str">
        <f>VLOOKUP(E129,VIP!$A$2:$O17199,7,FALSE)</f>
        <v>Si</v>
      </c>
      <c r="I129" s="114" t="str">
        <f>VLOOKUP(E129,VIP!$A$2:$O9164,8,FALSE)</f>
        <v>Si</v>
      </c>
      <c r="J129" s="114" t="str">
        <f>VLOOKUP(E129,VIP!$A$2:$O9114,8,FALSE)</f>
        <v>Si</v>
      </c>
      <c r="K129" s="114" t="str">
        <f>VLOOKUP(E129,VIP!$A$2:$O12688,6,0)</f>
        <v>NO</v>
      </c>
      <c r="L129" s="115" t="s">
        <v>2428</v>
      </c>
      <c r="M129" s="113" t="s">
        <v>2465</v>
      </c>
      <c r="N129" s="113" t="s">
        <v>2472</v>
      </c>
      <c r="O129" s="114" t="s">
        <v>2495</v>
      </c>
      <c r="P129" s="112"/>
      <c r="Q129" s="116" t="s">
        <v>2428</v>
      </c>
    </row>
    <row r="130" spans="1:17" ht="18" x14ac:dyDescent="0.25">
      <c r="A130" s="114" t="str">
        <f>VLOOKUP(E130,'LISTADO ATM'!$A$2:$C$901,3,0)</f>
        <v>NORTE</v>
      </c>
      <c r="B130" s="109">
        <v>335836072</v>
      </c>
      <c r="C130" s="121">
        <v>44282.496481481481</v>
      </c>
      <c r="D130" s="114" t="s">
        <v>2494</v>
      </c>
      <c r="E130" s="108">
        <v>266</v>
      </c>
      <c r="F130" s="114" t="str">
        <f>VLOOKUP(E130,VIP!$A$2:$O12277,2,0)</f>
        <v>DRBR266</v>
      </c>
      <c r="G130" s="114" t="str">
        <f>VLOOKUP(E130,'LISTADO ATM'!$A$2:$B$900,2,0)</f>
        <v xml:space="preserve">ATM Oficina Villa Francisca </v>
      </c>
      <c r="H130" s="114" t="str">
        <f>VLOOKUP(E130,VIP!$A$2:$O17198,7,FALSE)</f>
        <v>Si</v>
      </c>
      <c r="I130" s="114" t="str">
        <f>VLOOKUP(E130,VIP!$A$2:$O9163,8,FALSE)</f>
        <v>Si</v>
      </c>
      <c r="J130" s="114" t="str">
        <f>VLOOKUP(E130,VIP!$A$2:$O9113,8,FALSE)</f>
        <v>Si</v>
      </c>
      <c r="K130" s="114" t="str">
        <f>VLOOKUP(E130,VIP!$A$2:$O12687,6,0)</f>
        <v>NO</v>
      </c>
      <c r="L130" s="115" t="s">
        <v>2428</v>
      </c>
      <c r="M130" s="113" t="s">
        <v>2465</v>
      </c>
      <c r="N130" s="113" t="s">
        <v>2472</v>
      </c>
      <c r="O130" s="114" t="s">
        <v>2495</v>
      </c>
      <c r="P130" s="112"/>
      <c r="Q130" s="116" t="s">
        <v>2428</v>
      </c>
    </row>
    <row r="131" spans="1:17" ht="18" x14ac:dyDescent="0.25">
      <c r="A131" s="114" t="str">
        <f>VLOOKUP(E131,'LISTADO ATM'!$A$2:$C$901,3,0)</f>
        <v>DISTRITO NACIONAL</v>
      </c>
      <c r="B131" s="109">
        <v>335836073</v>
      </c>
      <c r="C131" s="121">
        <v>44282.496874999997</v>
      </c>
      <c r="D131" s="114" t="s">
        <v>2189</v>
      </c>
      <c r="E131" s="108">
        <v>719</v>
      </c>
      <c r="F131" s="114" t="str">
        <f>VLOOKUP(E131,VIP!$A$2:$O12276,2,0)</f>
        <v>DRBR419</v>
      </c>
      <c r="G131" s="114" t="str">
        <f>VLOOKUP(E131,'LISTADO ATM'!$A$2:$B$900,2,0)</f>
        <v xml:space="preserve">ATM Ayuntamiento Municipal San Luís </v>
      </c>
      <c r="H131" s="114" t="str">
        <f>VLOOKUP(E131,VIP!$A$2:$O17197,7,FALSE)</f>
        <v>Si</v>
      </c>
      <c r="I131" s="114" t="str">
        <f>VLOOKUP(E131,VIP!$A$2:$O9162,8,FALSE)</f>
        <v>Si</v>
      </c>
      <c r="J131" s="114" t="str">
        <f>VLOOKUP(E131,VIP!$A$2:$O9112,8,FALSE)</f>
        <v>Si</v>
      </c>
      <c r="K131" s="114" t="str">
        <f>VLOOKUP(E131,VIP!$A$2:$O12686,6,0)</f>
        <v>NO</v>
      </c>
      <c r="L131" s="115" t="s">
        <v>2254</v>
      </c>
      <c r="M131" s="135" t="s">
        <v>2527</v>
      </c>
      <c r="N131" s="113" t="s">
        <v>2472</v>
      </c>
      <c r="O131" s="114" t="s">
        <v>2473</v>
      </c>
      <c r="P131" s="112"/>
      <c r="Q131" s="136">
        <v>44282.770833333336</v>
      </c>
    </row>
    <row r="132" spans="1:17" ht="18" x14ac:dyDescent="0.25">
      <c r="A132" s="114" t="str">
        <f>VLOOKUP(E132,'LISTADO ATM'!$A$2:$C$901,3,0)</f>
        <v>DISTRITO NACIONAL</v>
      </c>
      <c r="B132" s="109">
        <v>335836086</v>
      </c>
      <c r="C132" s="121">
        <v>44282.50445601852</v>
      </c>
      <c r="D132" s="114" t="s">
        <v>2468</v>
      </c>
      <c r="E132" s="108">
        <v>580</v>
      </c>
      <c r="F132" s="114" t="str">
        <f>VLOOKUP(E132,VIP!$A$2:$O12275,2,0)</f>
        <v>DRBR523</v>
      </c>
      <c r="G132" s="114" t="str">
        <f>VLOOKUP(E132,'LISTADO ATM'!$A$2:$B$900,2,0)</f>
        <v xml:space="preserve">ATM Edificio Propagas </v>
      </c>
      <c r="H132" s="114" t="str">
        <f>VLOOKUP(E132,VIP!$A$2:$O17196,7,FALSE)</f>
        <v>Si</v>
      </c>
      <c r="I132" s="114" t="str">
        <f>VLOOKUP(E132,VIP!$A$2:$O9161,8,FALSE)</f>
        <v>Si</v>
      </c>
      <c r="J132" s="114" t="str">
        <f>VLOOKUP(E132,VIP!$A$2:$O9111,8,FALSE)</f>
        <v>Si</v>
      </c>
      <c r="K132" s="114" t="str">
        <f>VLOOKUP(E132,VIP!$A$2:$O12685,6,0)</f>
        <v>NO</v>
      </c>
      <c r="L132" s="115" t="s">
        <v>2459</v>
      </c>
      <c r="M132" s="135" t="s">
        <v>2527</v>
      </c>
      <c r="N132" s="113" t="s">
        <v>2472</v>
      </c>
      <c r="O132" s="114" t="s">
        <v>2473</v>
      </c>
      <c r="P132" s="112"/>
      <c r="Q132" s="136">
        <v>44282.620833333334</v>
      </c>
    </row>
    <row r="133" spans="1:17" ht="18" x14ac:dyDescent="0.25">
      <c r="A133" s="114" t="str">
        <f>VLOOKUP(E133,'LISTADO ATM'!$A$2:$C$901,3,0)</f>
        <v>NORTE</v>
      </c>
      <c r="B133" s="109">
        <v>335836091</v>
      </c>
      <c r="C133" s="121">
        <v>44282.508067129631</v>
      </c>
      <c r="D133" s="114" t="s">
        <v>2535</v>
      </c>
      <c r="E133" s="108">
        <v>732</v>
      </c>
      <c r="F133" s="114" t="str">
        <f>VLOOKUP(E133,VIP!$A$2:$O12274,2,0)</f>
        <v>DRBR12H</v>
      </c>
      <c r="G133" s="114" t="str">
        <f>VLOOKUP(E133,'LISTADO ATM'!$A$2:$B$900,2,0)</f>
        <v xml:space="preserve">ATM Molino del Valle (Santiago) </v>
      </c>
      <c r="H133" s="114" t="str">
        <f>VLOOKUP(E133,VIP!$A$2:$O17195,7,FALSE)</f>
        <v>Si</v>
      </c>
      <c r="I133" s="114" t="str">
        <f>VLOOKUP(E133,VIP!$A$2:$O9160,8,FALSE)</f>
        <v>Si</v>
      </c>
      <c r="J133" s="114" t="str">
        <f>VLOOKUP(E133,VIP!$A$2:$O9110,8,FALSE)</f>
        <v>Si</v>
      </c>
      <c r="K133" s="114" t="str">
        <f>VLOOKUP(E133,VIP!$A$2:$O12684,6,0)</f>
        <v>NO</v>
      </c>
      <c r="L133" s="115" t="s">
        <v>2498</v>
      </c>
      <c r="M133" s="113" t="s">
        <v>2465</v>
      </c>
      <c r="N133" s="113" t="s">
        <v>2472</v>
      </c>
      <c r="O133" s="114" t="s">
        <v>2526</v>
      </c>
      <c r="P133" s="112"/>
      <c r="Q133" s="116" t="s">
        <v>2498</v>
      </c>
    </row>
    <row r="134" spans="1:17" ht="18" x14ac:dyDescent="0.25">
      <c r="A134" s="114" t="str">
        <f>VLOOKUP(E134,'LISTADO ATM'!$A$2:$C$901,3,0)</f>
        <v>DISTRITO NACIONAL</v>
      </c>
      <c r="B134" s="109">
        <v>335836093</v>
      </c>
      <c r="C134" s="121">
        <v>44282.51185185185</v>
      </c>
      <c r="D134" s="114" t="s">
        <v>2468</v>
      </c>
      <c r="E134" s="108">
        <v>875</v>
      </c>
      <c r="F134" s="114" t="str">
        <f>VLOOKUP(E134,VIP!$A$2:$O12273,2,0)</f>
        <v>DRBR875</v>
      </c>
      <c r="G134" s="114" t="str">
        <f>VLOOKUP(E134,'LISTADO ATM'!$A$2:$B$900,2,0)</f>
        <v xml:space="preserve">ATM Texaco Aut. Duarte KM 14 1/2 (Los Alcarrizos) </v>
      </c>
      <c r="H134" s="114" t="str">
        <f>VLOOKUP(E134,VIP!$A$2:$O17194,7,FALSE)</f>
        <v>Si</v>
      </c>
      <c r="I134" s="114" t="str">
        <f>VLOOKUP(E134,VIP!$A$2:$O9159,8,FALSE)</f>
        <v>Si</v>
      </c>
      <c r="J134" s="114" t="str">
        <f>VLOOKUP(E134,VIP!$A$2:$O9109,8,FALSE)</f>
        <v>Si</v>
      </c>
      <c r="K134" s="114" t="str">
        <f>VLOOKUP(E134,VIP!$A$2:$O12683,6,0)</f>
        <v>NO</v>
      </c>
      <c r="L134" s="115" t="s">
        <v>2428</v>
      </c>
      <c r="M134" s="135" t="s">
        <v>2527</v>
      </c>
      <c r="N134" s="113" t="s">
        <v>2472</v>
      </c>
      <c r="O134" s="114" t="s">
        <v>2473</v>
      </c>
      <c r="P134" s="112"/>
      <c r="Q134" s="136">
        <v>44282.621527777781</v>
      </c>
    </row>
    <row r="135" spans="1:17" ht="18" x14ac:dyDescent="0.25">
      <c r="A135" s="114" t="str">
        <f>VLOOKUP(E135,'LISTADO ATM'!$A$2:$C$901,3,0)</f>
        <v>ESTE</v>
      </c>
      <c r="B135" s="109">
        <v>335836098</v>
      </c>
      <c r="C135" s="121">
        <v>44282.514247685183</v>
      </c>
      <c r="D135" s="114" t="s">
        <v>2494</v>
      </c>
      <c r="E135" s="108">
        <v>912</v>
      </c>
      <c r="F135" s="114" t="str">
        <f>VLOOKUP(E135,VIP!$A$2:$O12272,2,0)</f>
        <v>DRBR973</v>
      </c>
      <c r="G135" s="114" t="str">
        <f>VLOOKUP(E135,'LISTADO ATM'!$A$2:$B$900,2,0)</f>
        <v xml:space="preserve">ATM Oficina San Pedro II </v>
      </c>
      <c r="H135" s="114" t="str">
        <f>VLOOKUP(E135,VIP!$A$2:$O17193,7,FALSE)</f>
        <v>Si</v>
      </c>
      <c r="I135" s="114" t="str">
        <f>VLOOKUP(E135,VIP!$A$2:$O9158,8,FALSE)</f>
        <v>Si</v>
      </c>
      <c r="J135" s="114" t="str">
        <f>VLOOKUP(E135,VIP!$A$2:$O9108,8,FALSE)</f>
        <v>Si</v>
      </c>
      <c r="K135" s="114" t="str">
        <f>VLOOKUP(E135,VIP!$A$2:$O12682,6,0)</f>
        <v>SI</v>
      </c>
      <c r="L135" s="115" t="s">
        <v>2428</v>
      </c>
      <c r="M135" s="135" t="s">
        <v>2527</v>
      </c>
      <c r="N135" s="135" t="s">
        <v>2509</v>
      </c>
      <c r="O135" s="114" t="s">
        <v>2495</v>
      </c>
      <c r="P135" s="112"/>
      <c r="Q135" s="136">
        <v>44282.629166666666</v>
      </c>
    </row>
    <row r="136" spans="1:17" ht="18" x14ac:dyDescent="0.25">
      <c r="A136" s="114" t="str">
        <f>VLOOKUP(E136,'LISTADO ATM'!$A$2:$C$901,3,0)</f>
        <v>DISTRITO NACIONAL</v>
      </c>
      <c r="B136" s="109">
        <v>335836102</v>
      </c>
      <c r="C136" s="121">
        <v>44282.51934027778</v>
      </c>
      <c r="D136" s="114" t="s">
        <v>2189</v>
      </c>
      <c r="E136" s="108">
        <v>722</v>
      </c>
      <c r="F136" s="114" t="str">
        <f>VLOOKUP(E136,VIP!$A$2:$O12271,2,0)</f>
        <v>DRBR393</v>
      </c>
      <c r="G136" s="114" t="str">
        <f>VLOOKUP(E136,'LISTADO ATM'!$A$2:$B$900,2,0)</f>
        <v xml:space="preserve">ATM Oficina Charles de Gaulle III </v>
      </c>
      <c r="H136" s="114" t="str">
        <f>VLOOKUP(E136,VIP!$A$2:$O17192,7,FALSE)</f>
        <v>Si</v>
      </c>
      <c r="I136" s="114" t="str">
        <f>VLOOKUP(E136,VIP!$A$2:$O9157,8,FALSE)</f>
        <v>Si</v>
      </c>
      <c r="J136" s="114" t="str">
        <f>VLOOKUP(E136,VIP!$A$2:$O9107,8,FALSE)</f>
        <v>Si</v>
      </c>
      <c r="K136" s="114" t="str">
        <f>VLOOKUP(E136,VIP!$A$2:$O12681,6,0)</f>
        <v>SI</v>
      </c>
      <c r="L136" s="115" t="s">
        <v>2228</v>
      </c>
      <c r="M136" s="113" t="s">
        <v>2465</v>
      </c>
      <c r="N136" s="113" t="s">
        <v>2472</v>
      </c>
      <c r="O136" s="114" t="s">
        <v>2474</v>
      </c>
      <c r="P136" s="112"/>
      <c r="Q136" s="116" t="s">
        <v>2228</v>
      </c>
    </row>
    <row r="137" spans="1:17" ht="18" x14ac:dyDescent="0.25">
      <c r="A137" s="114" t="str">
        <f>VLOOKUP(E137,'LISTADO ATM'!$A$2:$C$901,3,0)</f>
        <v>NORTE</v>
      </c>
      <c r="B137" s="109">
        <v>335836103</v>
      </c>
      <c r="C137" s="121">
        <v>44282.519791666666</v>
      </c>
      <c r="D137" s="114" t="s">
        <v>2468</v>
      </c>
      <c r="E137" s="108">
        <v>431</v>
      </c>
      <c r="F137" s="114" t="str">
        <f>VLOOKUP(E137,VIP!$A$2:$O12270,2,0)</f>
        <v>DRBR583</v>
      </c>
      <c r="G137" s="114" t="str">
        <f>VLOOKUP(E137,'LISTADO ATM'!$A$2:$B$900,2,0)</f>
        <v xml:space="preserve">ATM Autoservicio Sol (Santiago) </v>
      </c>
      <c r="H137" s="114" t="str">
        <f>VLOOKUP(E137,VIP!$A$2:$O17191,7,FALSE)</f>
        <v>Si</v>
      </c>
      <c r="I137" s="114" t="str">
        <f>VLOOKUP(E137,VIP!$A$2:$O9156,8,FALSE)</f>
        <v>Si</v>
      </c>
      <c r="J137" s="114" t="str">
        <f>VLOOKUP(E137,VIP!$A$2:$O9106,8,FALSE)</f>
        <v>Si</v>
      </c>
      <c r="K137" s="114" t="str">
        <f>VLOOKUP(E137,VIP!$A$2:$O12680,6,0)</f>
        <v>SI</v>
      </c>
      <c r="L137" s="137" t="s">
        <v>2533</v>
      </c>
      <c r="M137" s="135" t="s">
        <v>2527</v>
      </c>
      <c r="N137" s="113" t="s">
        <v>2472</v>
      </c>
      <c r="O137" s="114" t="s">
        <v>2473</v>
      </c>
      <c r="P137" s="112"/>
      <c r="Q137" s="136">
        <v>44282.633333333331</v>
      </c>
    </row>
    <row r="138" spans="1:17" ht="18" x14ac:dyDescent="0.25">
      <c r="A138" s="114" t="str">
        <f>VLOOKUP(E138,'LISTADO ATM'!$A$2:$C$901,3,0)</f>
        <v>NORTE</v>
      </c>
      <c r="B138" s="109">
        <v>335836104</v>
      </c>
      <c r="C138" s="121">
        <v>44282.522511574076</v>
      </c>
      <c r="D138" s="114" t="s">
        <v>2494</v>
      </c>
      <c r="E138" s="108">
        <v>75</v>
      </c>
      <c r="F138" s="114" t="str">
        <f>VLOOKUP(E138,VIP!$A$2:$O12269,2,0)</f>
        <v>DRBR075</v>
      </c>
      <c r="G138" s="114" t="str">
        <f>VLOOKUP(E138,'LISTADO ATM'!$A$2:$B$900,2,0)</f>
        <v xml:space="preserve">ATM Oficina Gaspar Hernández </v>
      </c>
      <c r="H138" s="114" t="str">
        <f>VLOOKUP(E138,VIP!$A$2:$O17190,7,FALSE)</f>
        <v>Si</v>
      </c>
      <c r="I138" s="114" t="str">
        <f>VLOOKUP(E138,VIP!$A$2:$O9155,8,FALSE)</f>
        <v>Si</v>
      </c>
      <c r="J138" s="114" t="str">
        <f>VLOOKUP(E138,VIP!$A$2:$O9105,8,FALSE)</f>
        <v>Si</v>
      </c>
      <c r="K138" s="114" t="str">
        <f>VLOOKUP(E138,VIP!$A$2:$O12679,6,0)</f>
        <v>NO</v>
      </c>
      <c r="L138" s="115" t="s">
        <v>2459</v>
      </c>
      <c r="M138" s="135" t="s">
        <v>2527</v>
      </c>
      <c r="N138" s="135" t="s">
        <v>2509</v>
      </c>
      <c r="O138" s="114" t="s">
        <v>2495</v>
      </c>
      <c r="P138" s="112"/>
      <c r="Q138" s="136">
        <v>44282.616666666669</v>
      </c>
    </row>
    <row r="139" spans="1:17" ht="18" x14ac:dyDescent="0.25">
      <c r="A139" s="114" t="str">
        <f>VLOOKUP(E139,'LISTADO ATM'!$A$2:$C$901,3,0)</f>
        <v>DISTRITO NACIONAL</v>
      </c>
      <c r="B139" s="109">
        <v>335836108</v>
      </c>
      <c r="C139" s="121">
        <v>44282.525752314818</v>
      </c>
      <c r="D139" s="114" t="s">
        <v>2468</v>
      </c>
      <c r="E139" s="108">
        <v>966</v>
      </c>
      <c r="F139" s="114" t="str">
        <f>VLOOKUP(E139,VIP!$A$2:$O12268,2,0)</f>
        <v>DRBR966</v>
      </c>
      <c r="G139" s="114" t="str">
        <f>VLOOKUP(E139,'LISTADO ATM'!$A$2:$B$900,2,0)</f>
        <v>ATM Centro Medico Real</v>
      </c>
      <c r="H139" s="114" t="str">
        <f>VLOOKUP(E139,VIP!$A$2:$O17189,7,FALSE)</f>
        <v>Si</v>
      </c>
      <c r="I139" s="114" t="str">
        <f>VLOOKUP(E139,VIP!$A$2:$O9154,8,FALSE)</f>
        <v>Si</v>
      </c>
      <c r="J139" s="114" t="str">
        <f>VLOOKUP(E139,VIP!$A$2:$O9104,8,FALSE)</f>
        <v>Si</v>
      </c>
      <c r="K139" s="114" t="str">
        <f>VLOOKUP(E139,VIP!$A$2:$O12678,6,0)</f>
        <v>NO</v>
      </c>
      <c r="L139" s="115" t="s">
        <v>2498</v>
      </c>
      <c r="M139" s="113" t="s">
        <v>2465</v>
      </c>
      <c r="N139" s="113" t="s">
        <v>2472</v>
      </c>
      <c r="O139" s="114" t="s">
        <v>2473</v>
      </c>
      <c r="P139" s="112"/>
      <c r="Q139" s="116" t="s">
        <v>2498</v>
      </c>
    </row>
    <row r="140" spans="1:17" ht="18" x14ac:dyDescent="0.25">
      <c r="A140" s="114" t="str">
        <f>VLOOKUP(E140,'LISTADO ATM'!$A$2:$C$901,3,0)</f>
        <v>NORTE</v>
      </c>
      <c r="B140" s="109">
        <v>335836109</v>
      </c>
      <c r="C140" s="121">
        <v>44282.526493055557</v>
      </c>
      <c r="D140" s="114" t="s">
        <v>2190</v>
      </c>
      <c r="E140" s="108">
        <v>837</v>
      </c>
      <c r="F140" s="114" t="str">
        <f>VLOOKUP(E140,VIP!$A$2:$O12267,2,0)</f>
        <v>DRBR837</v>
      </c>
      <c r="G140" s="114" t="str">
        <f>VLOOKUP(E140,'LISTADO ATM'!$A$2:$B$900,2,0)</f>
        <v>ATM Estación Next Canabacoa</v>
      </c>
      <c r="H140" s="114" t="str">
        <f>VLOOKUP(E140,VIP!$A$2:$O17188,7,FALSE)</f>
        <v>Si</v>
      </c>
      <c r="I140" s="114" t="str">
        <f>VLOOKUP(E140,VIP!$A$2:$O9153,8,FALSE)</f>
        <v>Si</v>
      </c>
      <c r="J140" s="114" t="str">
        <f>VLOOKUP(E140,VIP!$A$2:$O9103,8,FALSE)</f>
        <v>Si</v>
      </c>
      <c r="K140" s="114" t="str">
        <f>VLOOKUP(E140,VIP!$A$2:$O12677,6,0)</f>
        <v>NO</v>
      </c>
      <c r="L140" s="115" t="s">
        <v>2228</v>
      </c>
      <c r="M140" s="135" t="s">
        <v>2527</v>
      </c>
      <c r="N140" s="113" t="s">
        <v>2472</v>
      </c>
      <c r="O140" s="114" t="s">
        <v>2473</v>
      </c>
      <c r="P140" s="112"/>
      <c r="Q140" s="136">
        <v>44282.788194444445</v>
      </c>
    </row>
    <row r="141" spans="1:17" ht="18" x14ac:dyDescent="0.25">
      <c r="A141" s="114" t="str">
        <f>VLOOKUP(E141,'LISTADO ATM'!$A$2:$C$901,3,0)</f>
        <v>DISTRITO NACIONAL</v>
      </c>
      <c r="B141" s="109">
        <v>335836111</v>
      </c>
      <c r="C141" s="121">
        <v>44282.531909722224</v>
      </c>
      <c r="D141" s="114" t="s">
        <v>2189</v>
      </c>
      <c r="E141" s="108">
        <v>493</v>
      </c>
      <c r="F141" s="114" t="str">
        <f>VLOOKUP(E141,VIP!$A$2:$O12266,2,0)</f>
        <v>DRBR493</v>
      </c>
      <c r="G141" s="114" t="str">
        <f>VLOOKUP(E141,'LISTADO ATM'!$A$2:$B$900,2,0)</f>
        <v xml:space="preserve">ATM Oficina Haina Occidental II </v>
      </c>
      <c r="H141" s="114" t="str">
        <f>VLOOKUP(E141,VIP!$A$2:$O17187,7,FALSE)</f>
        <v>Si</v>
      </c>
      <c r="I141" s="114" t="str">
        <f>VLOOKUP(E141,VIP!$A$2:$O9152,8,FALSE)</f>
        <v>Si</v>
      </c>
      <c r="J141" s="114" t="str">
        <f>VLOOKUP(E141,VIP!$A$2:$O9102,8,FALSE)</f>
        <v>Si</v>
      </c>
      <c r="K141" s="114" t="str">
        <f>VLOOKUP(E141,VIP!$A$2:$O12676,6,0)</f>
        <v>NO</v>
      </c>
      <c r="L141" s="115" t="s">
        <v>2228</v>
      </c>
      <c r="M141" s="113" t="s">
        <v>2465</v>
      </c>
      <c r="N141" s="113" t="s">
        <v>2472</v>
      </c>
      <c r="O141" s="114" t="s">
        <v>2474</v>
      </c>
      <c r="P141" s="112"/>
      <c r="Q141" s="116" t="s">
        <v>2228</v>
      </c>
    </row>
    <row r="142" spans="1:17" ht="18" x14ac:dyDescent="0.25">
      <c r="A142" s="114" t="str">
        <f>VLOOKUP(E142,'LISTADO ATM'!$A$2:$C$901,3,0)</f>
        <v>NORTE</v>
      </c>
      <c r="B142" s="109">
        <v>335836146</v>
      </c>
      <c r="C142" s="121">
        <v>44282.541655092595</v>
      </c>
      <c r="D142" s="114" t="s">
        <v>2190</v>
      </c>
      <c r="E142" s="108">
        <v>40</v>
      </c>
      <c r="F142" s="114" t="str">
        <f>VLOOKUP(E142,VIP!$A$2:$O12265,2,0)</f>
        <v>DRBR040</v>
      </c>
      <c r="G142" s="114" t="str">
        <f>VLOOKUP(E142,'LISTADO ATM'!$A$2:$B$900,2,0)</f>
        <v xml:space="preserve">ATM Oficina El Puñal </v>
      </c>
      <c r="H142" s="114" t="str">
        <f>VLOOKUP(E142,VIP!$A$2:$O17186,7,FALSE)</f>
        <v>Si</v>
      </c>
      <c r="I142" s="114" t="str">
        <f>VLOOKUP(E142,VIP!$A$2:$O9151,8,FALSE)</f>
        <v>Si</v>
      </c>
      <c r="J142" s="114" t="str">
        <f>VLOOKUP(E142,VIP!$A$2:$O9101,8,FALSE)</f>
        <v>Si</v>
      </c>
      <c r="K142" s="114" t="str">
        <f>VLOOKUP(E142,VIP!$A$2:$O12675,6,0)</f>
        <v>NO</v>
      </c>
      <c r="L142" s="115" t="s">
        <v>2228</v>
      </c>
      <c r="M142" s="135" t="s">
        <v>2527</v>
      </c>
      <c r="N142" s="135" t="s">
        <v>2509</v>
      </c>
      <c r="O142" s="114" t="s">
        <v>2495</v>
      </c>
      <c r="P142" s="112"/>
      <c r="Q142" s="136">
        <v>44282.777777777781</v>
      </c>
    </row>
    <row r="143" spans="1:17" ht="18" x14ac:dyDescent="0.25">
      <c r="A143" s="114" t="str">
        <f>VLOOKUP(E143,'LISTADO ATM'!$A$2:$C$901,3,0)</f>
        <v>NORTE</v>
      </c>
      <c r="B143" s="109">
        <v>335836147</v>
      </c>
      <c r="C143" s="121">
        <v>44282.543622685182</v>
      </c>
      <c r="D143" s="114" t="s">
        <v>2494</v>
      </c>
      <c r="E143" s="108">
        <v>538</v>
      </c>
      <c r="F143" s="114" t="str">
        <f>VLOOKUP(E143,VIP!$A$2:$O12277,2,0)</f>
        <v>DRBR538</v>
      </c>
      <c r="G143" s="114" t="str">
        <f>VLOOKUP(E143,'LISTADO ATM'!$A$2:$B$900,2,0)</f>
        <v>ATM  Autoservicio San Fco. Macorís</v>
      </c>
      <c r="H143" s="114" t="str">
        <f>VLOOKUP(E143,VIP!$A$2:$O17198,7,FALSE)</f>
        <v>Si</v>
      </c>
      <c r="I143" s="114" t="str">
        <f>VLOOKUP(E143,VIP!$A$2:$O9163,8,FALSE)</f>
        <v>Si</v>
      </c>
      <c r="J143" s="114" t="str">
        <f>VLOOKUP(E143,VIP!$A$2:$O9113,8,FALSE)</f>
        <v>Si</v>
      </c>
      <c r="K143" s="114" t="str">
        <f>VLOOKUP(E143,VIP!$A$2:$O12687,6,0)</f>
        <v>NO</v>
      </c>
      <c r="L143" s="115" t="s">
        <v>2477</v>
      </c>
      <c r="M143" s="135" t="s">
        <v>2527</v>
      </c>
      <c r="N143" s="135" t="s">
        <v>2509</v>
      </c>
      <c r="O143" s="114" t="s">
        <v>2530</v>
      </c>
      <c r="P143" s="135" t="s">
        <v>2531</v>
      </c>
      <c r="Q143" s="135" t="s">
        <v>2477</v>
      </c>
    </row>
    <row r="144" spans="1:17" ht="18" x14ac:dyDescent="0.25">
      <c r="A144" s="114" t="str">
        <f>VLOOKUP(E144,'LISTADO ATM'!$A$2:$C$901,3,0)</f>
        <v>NORTE</v>
      </c>
      <c r="B144" s="109">
        <v>335836148</v>
      </c>
      <c r="C144" s="121">
        <v>44282.54415509259</v>
      </c>
      <c r="D144" s="114" t="s">
        <v>2494</v>
      </c>
      <c r="E144" s="108">
        <v>405</v>
      </c>
      <c r="F144" s="114" t="str">
        <f>VLOOKUP(E144,VIP!$A$2:$O12276,2,0)</f>
        <v>DRBR405</v>
      </c>
      <c r="G144" s="114" t="str">
        <f>VLOOKUP(E144,'LISTADO ATM'!$A$2:$B$900,2,0)</f>
        <v xml:space="preserve">ATM UNP Loma de Cabrera </v>
      </c>
      <c r="H144" s="114" t="str">
        <f>VLOOKUP(E144,VIP!$A$2:$O17197,7,FALSE)</f>
        <v>Si</v>
      </c>
      <c r="I144" s="114" t="str">
        <f>VLOOKUP(E144,VIP!$A$2:$O9162,8,FALSE)</f>
        <v>Si</v>
      </c>
      <c r="J144" s="114" t="str">
        <f>VLOOKUP(E144,VIP!$A$2:$O9112,8,FALSE)</f>
        <v>Si</v>
      </c>
      <c r="K144" s="114" t="str">
        <f>VLOOKUP(E144,VIP!$A$2:$O12686,6,0)</f>
        <v>NO</v>
      </c>
      <c r="L144" s="115" t="s">
        <v>2477</v>
      </c>
      <c r="M144" s="135" t="s">
        <v>2527</v>
      </c>
      <c r="N144" s="135" t="s">
        <v>2509</v>
      </c>
      <c r="O144" s="114" t="s">
        <v>2530</v>
      </c>
      <c r="P144" s="135" t="s">
        <v>2531</v>
      </c>
      <c r="Q144" s="135" t="s">
        <v>2477</v>
      </c>
    </row>
    <row r="145" spans="1:17" ht="18" x14ac:dyDescent="0.25">
      <c r="A145" s="114" t="str">
        <f>VLOOKUP(E145,'LISTADO ATM'!$A$2:$C$901,3,0)</f>
        <v>DISTRITO NACIONAL</v>
      </c>
      <c r="B145" s="109">
        <v>335836151</v>
      </c>
      <c r="C145" s="121">
        <v>44282.551446759258</v>
      </c>
      <c r="D145" s="114" t="s">
        <v>2189</v>
      </c>
      <c r="E145" s="108">
        <v>908</v>
      </c>
      <c r="F145" s="114" t="str">
        <f>VLOOKUP(E145,VIP!$A$2:$O12264,2,0)</f>
        <v>DRBR16D</v>
      </c>
      <c r="G145" s="114" t="str">
        <f>VLOOKUP(E145,'LISTADO ATM'!$A$2:$B$900,2,0)</f>
        <v xml:space="preserve">ATM Oficina Plaza Botánika </v>
      </c>
      <c r="H145" s="114" t="str">
        <f>VLOOKUP(E145,VIP!$A$2:$O17185,7,FALSE)</f>
        <v>Si</v>
      </c>
      <c r="I145" s="114" t="str">
        <f>VLOOKUP(E145,VIP!$A$2:$O9150,8,FALSE)</f>
        <v>Si</v>
      </c>
      <c r="J145" s="114" t="str">
        <f>VLOOKUP(E145,VIP!$A$2:$O9100,8,FALSE)</f>
        <v>Si</v>
      </c>
      <c r="K145" s="114" t="str">
        <f>VLOOKUP(E145,VIP!$A$2:$O12674,6,0)</f>
        <v>NO</v>
      </c>
      <c r="L145" s="115" t="s">
        <v>2228</v>
      </c>
      <c r="M145" s="113" t="s">
        <v>2465</v>
      </c>
      <c r="N145" s="113" t="s">
        <v>2472</v>
      </c>
      <c r="O145" s="114" t="s">
        <v>2474</v>
      </c>
      <c r="P145" s="112"/>
      <c r="Q145" s="116" t="s">
        <v>2228</v>
      </c>
    </row>
    <row r="146" spans="1:17" ht="18" x14ac:dyDescent="0.25">
      <c r="A146" s="114" t="str">
        <f>VLOOKUP(E146,'LISTADO ATM'!$A$2:$C$901,3,0)</f>
        <v>NORTE</v>
      </c>
      <c r="B146" s="109">
        <v>335836154</v>
      </c>
      <c r="C146" s="121">
        <v>44282.553333333337</v>
      </c>
      <c r="D146" s="114" t="s">
        <v>2190</v>
      </c>
      <c r="E146" s="108">
        <v>351</v>
      </c>
      <c r="F146" s="114" t="str">
        <f>VLOOKUP(E146,VIP!$A$2:$O12263,2,0)</f>
        <v>DRBR351</v>
      </c>
      <c r="G146" s="114" t="str">
        <f>VLOOKUP(E146,'LISTADO ATM'!$A$2:$B$900,2,0)</f>
        <v xml:space="preserve">ATM S/M José Luís (Puerto Plata) </v>
      </c>
      <c r="H146" s="114" t="str">
        <f>VLOOKUP(E146,VIP!$A$2:$O17184,7,FALSE)</f>
        <v>Si</v>
      </c>
      <c r="I146" s="114" t="str">
        <f>VLOOKUP(E146,VIP!$A$2:$O9149,8,FALSE)</f>
        <v>Si</v>
      </c>
      <c r="J146" s="114" t="str">
        <f>VLOOKUP(E146,VIP!$A$2:$O9099,8,FALSE)</f>
        <v>Si</v>
      </c>
      <c r="K146" s="114" t="str">
        <f>VLOOKUP(E146,VIP!$A$2:$O12673,6,0)</f>
        <v>NO</v>
      </c>
      <c r="L146" s="115" t="s">
        <v>2228</v>
      </c>
      <c r="M146" s="113" t="s">
        <v>2465</v>
      </c>
      <c r="N146" s="113" t="s">
        <v>2472</v>
      </c>
      <c r="O146" s="114" t="s">
        <v>2497</v>
      </c>
      <c r="P146" s="112"/>
      <c r="Q146" s="116" t="s">
        <v>2431</v>
      </c>
    </row>
    <row r="147" spans="1:17" ht="18" x14ac:dyDescent="0.25">
      <c r="A147" s="114" t="str">
        <f>VLOOKUP(E147,'LISTADO ATM'!$A$2:$C$901,3,0)</f>
        <v>DISTRITO NACIONAL</v>
      </c>
      <c r="B147" s="109">
        <v>335836155</v>
      </c>
      <c r="C147" s="121">
        <v>44282.554131944446</v>
      </c>
      <c r="D147" s="114" t="s">
        <v>2189</v>
      </c>
      <c r="E147" s="108">
        <v>355</v>
      </c>
      <c r="F147" s="114" t="str">
        <f>VLOOKUP(E147,VIP!$A$2:$O12262,2,0)</f>
        <v>DRBR355</v>
      </c>
      <c r="G147" s="114" t="str">
        <f>VLOOKUP(E147,'LISTADO ATM'!$A$2:$B$900,2,0)</f>
        <v xml:space="preserve">ATM UNP Metro II </v>
      </c>
      <c r="H147" s="114" t="str">
        <f>VLOOKUP(E147,VIP!$A$2:$O17183,7,FALSE)</f>
        <v>Si</v>
      </c>
      <c r="I147" s="114" t="str">
        <f>VLOOKUP(E147,VIP!$A$2:$O9148,8,FALSE)</f>
        <v>Si</v>
      </c>
      <c r="J147" s="114" t="str">
        <f>VLOOKUP(E147,VIP!$A$2:$O9098,8,FALSE)</f>
        <v>Si</v>
      </c>
      <c r="K147" s="114" t="str">
        <f>VLOOKUP(E147,VIP!$A$2:$O12672,6,0)</f>
        <v>SI</v>
      </c>
      <c r="L147" s="115" t="s">
        <v>2488</v>
      </c>
      <c r="M147" s="113" t="s">
        <v>2465</v>
      </c>
      <c r="N147" s="113" t="s">
        <v>2472</v>
      </c>
      <c r="O147" s="114" t="s">
        <v>2474</v>
      </c>
      <c r="P147" s="112"/>
      <c r="Q147" s="116" t="s">
        <v>2488</v>
      </c>
    </row>
    <row r="148" spans="1:17" ht="18" x14ac:dyDescent="0.25">
      <c r="A148" s="114" t="str">
        <f>VLOOKUP(E148,'LISTADO ATM'!$A$2:$C$901,3,0)</f>
        <v>SUR</v>
      </c>
      <c r="B148" s="109">
        <v>335836157</v>
      </c>
      <c r="C148" s="121">
        <v>44282.556851851848</v>
      </c>
      <c r="D148" s="114" t="s">
        <v>2189</v>
      </c>
      <c r="E148" s="108">
        <v>968</v>
      </c>
      <c r="F148" s="114" t="str">
        <f>VLOOKUP(E148,VIP!$A$2:$O12261,2,0)</f>
        <v>DRBR24I</v>
      </c>
      <c r="G148" s="114" t="str">
        <f>VLOOKUP(E148,'LISTADO ATM'!$A$2:$B$900,2,0)</f>
        <v xml:space="preserve">ATM UNP Mercado Baní </v>
      </c>
      <c r="H148" s="114" t="str">
        <f>VLOOKUP(E148,VIP!$A$2:$O17182,7,FALSE)</f>
        <v>Si</v>
      </c>
      <c r="I148" s="114" t="str">
        <f>VLOOKUP(E148,VIP!$A$2:$O9147,8,FALSE)</f>
        <v>Si</v>
      </c>
      <c r="J148" s="114" t="str">
        <f>VLOOKUP(E148,VIP!$A$2:$O9097,8,FALSE)</f>
        <v>Si</v>
      </c>
      <c r="K148" s="114" t="str">
        <f>VLOOKUP(E148,VIP!$A$2:$O12671,6,0)</f>
        <v>SI</v>
      </c>
      <c r="L148" s="115" t="s">
        <v>2488</v>
      </c>
      <c r="M148" s="113" t="s">
        <v>2465</v>
      </c>
      <c r="N148" s="113" t="s">
        <v>2472</v>
      </c>
      <c r="O148" s="114" t="s">
        <v>2474</v>
      </c>
      <c r="P148" s="112"/>
      <c r="Q148" s="116" t="s">
        <v>2488</v>
      </c>
    </row>
    <row r="149" spans="1:17" ht="18" x14ac:dyDescent="0.25">
      <c r="A149" s="114" t="str">
        <f>VLOOKUP(E149,'LISTADO ATM'!$A$2:$C$901,3,0)</f>
        <v>DISTRITO NACIONAL</v>
      </c>
      <c r="B149" s="109">
        <v>335836161</v>
      </c>
      <c r="C149" s="121">
        <v>44282.558807870373</v>
      </c>
      <c r="D149" s="114" t="s">
        <v>2189</v>
      </c>
      <c r="E149" s="108">
        <v>611</v>
      </c>
      <c r="F149" s="114" t="str">
        <f>VLOOKUP(E149,VIP!$A$2:$O12260,2,0)</f>
        <v>DRBR611</v>
      </c>
      <c r="G149" s="114" t="str">
        <f>VLOOKUP(E149,'LISTADO ATM'!$A$2:$B$900,2,0)</f>
        <v xml:space="preserve">ATM DGII Sede Central </v>
      </c>
      <c r="H149" s="114" t="str">
        <f>VLOOKUP(E149,VIP!$A$2:$O17181,7,FALSE)</f>
        <v>Si</v>
      </c>
      <c r="I149" s="114" t="str">
        <f>VLOOKUP(E149,VIP!$A$2:$O9146,8,FALSE)</f>
        <v>Si</v>
      </c>
      <c r="J149" s="114" t="str">
        <f>VLOOKUP(E149,VIP!$A$2:$O9096,8,FALSE)</f>
        <v>Si</v>
      </c>
      <c r="K149" s="114" t="str">
        <f>VLOOKUP(E149,VIP!$A$2:$O12670,6,0)</f>
        <v>NO</v>
      </c>
      <c r="L149" s="115" t="s">
        <v>2254</v>
      </c>
      <c r="M149" s="135" t="s">
        <v>2527</v>
      </c>
      <c r="N149" s="135" t="s">
        <v>2509</v>
      </c>
      <c r="O149" s="114" t="s">
        <v>2495</v>
      </c>
      <c r="P149" s="112"/>
      <c r="Q149" s="136">
        <v>44282.706944444442</v>
      </c>
    </row>
    <row r="150" spans="1:17" ht="18" x14ac:dyDescent="0.25">
      <c r="A150" s="114" t="str">
        <f>VLOOKUP(E150,'LISTADO ATM'!$A$2:$C$901,3,0)</f>
        <v>NORTE</v>
      </c>
      <c r="B150" s="109">
        <v>335836168</v>
      </c>
      <c r="C150" s="121">
        <v>44282.562430555554</v>
      </c>
      <c r="D150" s="114" t="s">
        <v>2190</v>
      </c>
      <c r="E150" s="108">
        <v>990</v>
      </c>
      <c r="F150" s="114" t="str">
        <f>VLOOKUP(E150,VIP!$A$2:$O12259,2,0)</f>
        <v>DRBR742</v>
      </c>
      <c r="G150" s="114" t="str">
        <f>VLOOKUP(E150,'LISTADO ATM'!$A$2:$B$900,2,0)</f>
        <v xml:space="preserve">ATM Autoservicio Bonao II </v>
      </c>
      <c r="H150" s="114" t="str">
        <f>VLOOKUP(E150,VIP!$A$2:$O17180,7,FALSE)</f>
        <v>Si</v>
      </c>
      <c r="I150" s="114" t="str">
        <f>VLOOKUP(E150,VIP!$A$2:$O9145,8,FALSE)</f>
        <v>Si</v>
      </c>
      <c r="J150" s="114" t="str">
        <f>VLOOKUP(E150,VIP!$A$2:$O9095,8,FALSE)</f>
        <v>Si</v>
      </c>
      <c r="K150" s="114" t="str">
        <f>VLOOKUP(E150,VIP!$A$2:$O12669,6,0)</f>
        <v>NO</v>
      </c>
      <c r="L150" s="115" t="s">
        <v>2488</v>
      </c>
      <c r="M150" s="113" t="s">
        <v>2465</v>
      </c>
      <c r="N150" s="113" t="s">
        <v>2472</v>
      </c>
      <c r="O150" s="114" t="s">
        <v>2497</v>
      </c>
      <c r="P150" s="112"/>
      <c r="Q150" s="116" t="s">
        <v>2488</v>
      </c>
    </row>
    <row r="151" spans="1:17" ht="18" x14ac:dyDescent="0.25">
      <c r="A151" s="114" t="str">
        <f>VLOOKUP(E151,'LISTADO ATM'!$A$2:$C$901,3,0)</f>
        <v>SUR</v>
      </c>
      <c r="B151" s="109">
        <v>335836173</v>
      </c>
      <c r="C151" s="121">
        <v>44282.565324074072</v>
      </c>
      <c r="D151" s="114" t="s">
        <v>2494</v>
      </c>
      <c r="E151" s="108">
        <v>44</v>
      </c>
      <c r="F151" s="114" t="str">
        <f>VLOOKUP(E151,VIP!$A$2:$O12262,2,0)</f>
        <v>DRBR044</v>
      </c>
      <c r="G151" s="114" t="str">
        <f>VLOOKUP(E151,'LISTADO ATM'!$A$2:$B$900,2,0)</f>
        <v xml:space="preserve">ATM Oficina Pedernales </v>
      </c>
      <c r="H151" s="114" t="str">
        <f>VLOOKUP(E151,VIP!$A$2:$O17183,7,FALSE)</f>
        <v>Si</v>
      </c>
      <c r="I151" s="114" t="str">
        <f>VLOOKUP(E151,VIP!$A$2:$O9148,8,FALSE)</f>
        <v>Si</v>
      </c>
      <c r="J151" s="114" t="str">
        <f>VLOOKUP(E151,VIP!$A$2:$O9098,8,FALSE)</f>
        <v>Si</v>
      </c>
      <c r="K151" s="114" t="str">
        <f>VLOOKUP(E151,VIP!$A$2:$O12672,6,0)</f>
        <v>SI</v>
      </c>
      <c r="L151" s="115" t="s">
        <v>2428</v>
      </c>
      <c r="M151" s="135" t="s">
        <v>2527</v>
      </c>
      <c r="N151" s="135" t="s">
        <v>2509</v>
      </c>
      <c r="O151" s="114" t="s">
        <v>2495</v>
      </c>
      <c r="P151" s="112"/>
      <c r="Q151" s="136">
        <v>44282.62777777778</v>
      </c>
    </row>
    <row r="152" spans="1:17" ht="18" x14ac:dyDescent="0.25">
      <c r="A152" s="114" t="str">
        <f>VLOOKUP(E152,'LISTADO ATM'!$A$2:$C$901,3,0)</f>
        <v>DISTRITO NACIONAL</v>
      </c>
      <c r="B152" s="109">
        <v>335836178</v>
      </c>
      <c r="C152" s="121">
        <v>44282.572662037041</v>
      </c>
      <c r="D152" s="114" t="s">
        <v>2468</v>
      </c>
      <c r="E152" s="108">
        <v>955</v>
      </c>
      <c r="F152" s="114" t="str">
        <f>VLOOKUP(E152,VIP!$A$2:$O12261,2,0)</f>
        <v>DRBR955</v>
      </c>
      <c r="G152" s="114" t="str">
        <f>VLOOKUP(E152,'LISTADO ATM'!$A$2:$B$900,2,0)</f>
        <v xml:space="preserve">ATM Oficina Americana Independencia II </v>
      </c>
      <c r="H152" s="114" t="str">
        <f>VLOOKUP(E152,VIP!$A$2:$O17182,7,FALSE)</f>
        <v>Si</v>
      </c>
      <c r="I152" s="114" t="str">
        <f>VLOOKUP(E152,VIP!$A$2:$O9147,8,FALSE)</f>
        <v>Si</v>
      </c>
      <c r="J152" s="114" t="str">
        <f>VLOOKUP(E152,VIP!$A$2:$O9097,8,FALSE)</f>
        <v>Si</v>
      </c>
      <c r="K152" s="114" t="str">
        <f>VLOOKUP(E152,VIP!$A$2:$O12671,6,0)</f>
        <v>NO</v>
      </c>
      <c r="L152" s="115" t="s">
        <v>2459</v>
      </c>
      <c r="M152" s="135" t="s">
        <v>2527</v>
      </c>
      <c r="N152" s="113" t="s">
        <v>2472</v>
      </c>
      <c r="O152" s="114" t="s">
        <v>2473</v>
      </c>
      <c r="P152" s="112"/>
      <c r="Q152" s="136">
        <v>44282.636111111111</v>
      </c>
    </row>
    <row r="153" spans="1:17" ht="18" x14ac:dyDescent="0.25">
      <c r="A153" s="114" t="str">
        <f>VLOOKUP(E153,'LISTADO ATM'!$A$2:$C$901,3,0)</f>
        <v>DISTRITO NACIONAL</v>
      </c>
      <c r="B153" s="109">
        <v>335836179</v>
      </c>
      <c r="C153" s="121">
        <v>44282.5781712963</v>
      </c>
      <c r="D153" s="114" t="s">
        <v>2468</v>
      </c>
      <c r="E153" s="108">
        <v>416</v>
      </c>
      <c r="F153" s="114" t="str">
        <f>VLOOKUP(E153,VIP!$A$2:$O12260,2,0)</f>
        <v>DRBR416</v>
      </c>
      <c r="G153" s="114" t="str">
        <f>VLOOKUP(E153,'LISTADO ATM'!$A$2:$B$900,2,0)</f>
        <v xml:space="preserve">ATM Autobanco San Martín II </v>
      </c>
      <c r="H153" s="114" t="str">
        <f>VLOOKUP(E153,VIP!$A$2:$O17181,7,FALSE)</f>
        <v>Si</v>
      </c>
      <c r="I153" s="114" t="str">
        <f>VLOOKUP(E153,VIP!$A$2:$O9146,8,FALSE)</f>
        <v>Si</v>
      </c>
      <c r="J153" s="114" t="str">
        <f>VLOOKUP(E153,VIP!$A$2:$O9096,8,FALSE)</f>
        <v>Si</v>
      </c>
      <c r="K153" s="114" t="str">
        <f>VLOOKUP(E153,VIP!$A$2:$O12670,6,0)</f>
        <v>NO</v>
      </c>
      <c r="L153" s="115" t="s">
        <v>2428</v>
      </c>
      <c r="M153" s="113" t="s">
        <v>2465</v>
      </c>
      <c r="N153" s="113" t="s">
        <v>2472</v>
      </c>
      <c r="O153" s="114" t="s">
        <v>2473</v>
      </c>
      <c r="P153" s="112"/>
      <c r="Q153" s="116" t="s">
        <v>2428</v>
      </c>
    </row>
    <row r="154" spans="1:17" ht="18" x14ac:dyDescent="0.25">
      <c r="A154" s="114" t="str">
        <f>VLOOKUP(E154,'LISTADO ATM'!$A$2:$C$901,3,0)</f>
        <v>NORTE</v>
      </c>
      <c r="B154" s="109">
        <v>335836180</v>
      </c>
      <c r="C154" s="121">
        <v>44282.58258101852</v>
      </c>
      <c r="D154" s="114" t="s">
        <v>2494</v>
      </c>
      <c r="E154" s="108">
        <v>463</v>
      </c>
      <c r="F154" s="114" t="str">
        <f>VLOOKUP(E154,VIP!$A$2:$O12275,2,0)</f>
        <v>DRBR463</v>
      </c>
      <c r="G154" s="114" t="str">
        <f>VLOOKUP(E154,'LISTADO ATM'!$A$2:$B$900,2,0)</f>
        <v xml:space="preserve">ATM La Sirena El Embrujo </v>
      </c>
      <c r="H154" s="114" t="str">
        <f>VLOOKUP(E154,VIP!$A$2:$O17196,7,FALSE)</f>
        <v>Si</v>
      </c>
      <c r="I154" s="114" t="str">
        <f>VLOOKUP(E154,VIP!$A$2:$O9161,8,FALSE)</f>
        <v>Si</v>
      </c>
      <c r="J154" s="114" t="str">
        <f>VLOOKUP(E154,VIP!$A$2:$O9111,8,FALSE)</f>
        <v>Si</v>
      </c>
      <c r="K154" s="114" t="str">
        <f>VLOOKUP(E154,VIP!$A$2:$O12685,6,0)</f>
        <v>NO</v>
      </c>
      <c r="L154" s="115" t="s">
        <v>2431</v>
      </c>
      <c r="M154" s="135" t="s">
        <v>2527</v>
      </c>
      <c r="N154" s="135" t="s">
        <v>2509</v>
      </c>
      <c r="O154" s="114" t="s">
        <v>2530</v>
      </c>
      <c r="P154" s="135" t="s">
        <v>2532</v>
      </c>
      <c r="Q154" s="135" t="s">
        <v>2431</v>
      </c>
    </row>
    <row r="155" spans="1:17" ht="18" x14ac:dyDescent="0.25">
      <c r="A155" s="114" t="str">
        <f>VLOOKUP(E155,'LISTADO ATM'!$A$2:$C$901,3,0)</f>
        <v>NORTE</v>
      </c>
      <c r="B155" s="109">
        <v>335836181</v>
      </c>
      <c r="C155" s="121">
        <v>44282.583761574075</v>
      </c>
      <c r="D155" s="114" t="s">
        <v>2494</v>
      </c>
      <c r="E155" s="108">
        <v>779</v>
      </c>
      <c r="F155" s="114" t="str">
        <f>VLOOKUP(E155,VIP!$A$2:$O12274,2,0)</f>
        <v>DRBR206</v>
      </c>
      <c r="G155" s="114" t="str">
        <f>VLOOKUP(E155,'LISTADO ATM'!$A$2:$B$900,2,0)</f>
        <v xml:space="preserve">ATM Zona Franca Esperanza I (Mao) </v>
      </c>
      <c r="H155" s="114" t="str">
        <f>VLOOKUP(E155,VIP!$A$2:$O17195,7,FALSE)</f>
        <v>Si</v>
      </c>
      <c r="I155" s="114" t="str">
        <f>VLOOKUP(E155,VIP!$A$2:$O9160,8,FALSE)</f>
        <v>Si</v>
      </c>
      <c r="J155" s="114" t="str">
        <f>VLOOKUP(E155,VIP!$A$2:$O9110,8,FALSE)</f>
        <v>Si</v>
      </c>
      <c r="K155" s="114" t="str">
        <f>VLOOKUP(E155,VIP!$A$2:$O12684,6,0)</f>
        <v>NO</v>
      </c>
      <c r="L155" s="115" t="s">
        <v>2477</v>
      </c>
      <c r="M155" s="135" t="s">
        <v>2527</v>
      </c>
      <c r="N155" s="135" t="s">
        <v>2509</v>
      </c>
      <c r="O155" s="114" t="s">
        <v>2530</v>
      </c>
      <c r="P155" s="135" t="s">
        <v>2531</v>
      </c>
      <c r="Q155" s="135" t="s">
        <v>2477</v>
      </c>
    </row>
    <row r="156" spans="1:17" ht="18" x14ac:dyDescent="0.25">
      <c r="A156" s="114" t="str">
        <f>VLOOKUP(E156,'LISTADO ATM'!$A$2:$C$901,3,0)</f>
        <v>NORTE</v>
      </c>
      <c r="B156" s="109">
        <v>335836182</v>
      </c>
      <c r="C156" s="121">
        <v>44282.584224537037</v>
      </c>
      <c r="D156" s="114" t="s">
        <v>2494</v>
      </c>
      <c r="E156" s="108">
        <v>778</v>
      </c>
      <c r="F156" s="114" t="str">
        <f>VLOOKUP(E156,VIP!$A$2:$O12273,2,0)</f>
        <v>DRBR202</v>
      </c>
      <c r="G156" s="114" t="str">
        <f>VLOOKUP(E156,'LISTADO ATM'!$A$2:$B$900,2,0)</f>
        <v xml:space="preserve">ATM Oficina Esperanza (Mao) </v>
      </c>
      <c r="H156" s="114" t="str">
        <f>VLOOKUP(E156,VIP!$A$2:$O17194,7,FALSE)</f>
        <v>Si</v>
      </c>
      <c r="I156" s="114" t="str">
        <f>VLOOKUP(E156,VIP!$A$2:$O9159,8,FALSE)</f>
        <v>Si</v>
      </c>
      <c r="J156" s="114" t="str">
        <f>VLOOKUP(E156,VIP!$A$2:$O9109,8,FALSE)</f>
        <v>Si</v>
      </c>
      <c r="K156" s="114" t="str">
        <f>VLOOKUP(E156,VIP!$A$2:$O12683,6,0)</f>
        <v>NO</v>
      </c>
      <c r="L156" s="115" t="s">
        <v>2477</v>
      </c>
      <c r="M156" s="135" t="s">
        <v>2527</v>
      </c>
      <c r="N156" s="135" t="s">
        <v>2509</v>
      </c>
      <c r="O156" s="114" t="s">
        <v>2530</v>
      </c>
      <c r="P156" s="135" t="s">
        <v>2531</v>
      </c>
      <c r="Q156" s="135" t="s">
        <v>2477</v>
      </c>
    </row>
    <row r="157" spans="1:17" ht="18" x14ac:dyDescent="0.25">
      <c r="A157" s="114" t="str">
        <f>VLOOKUP(E157,'LISTADO ATM'!$A$2:$C$901,3,0)</f>
        <v>DISTRITO NACIONAL</v>
      </c>
      <c r="B157" s="109">
        <v>335836183</v>
      </c>
      <c r="C157" s="121">
        <v>44282.584803240738</v>
      </c>
      <c r="D157" s="114" t="s">
        <v>2494</v>
      </c>
      <c r="E157" s="108">
        <v>139</v>
      </c>
      <c r="F157" s="114" t="str">
        <f>VLOOKUP(E157,VIP!$A$2:$O12272,2,0)</f>
        <v>DRBR139</v>
      </c>
      <c r="G157" s="114" t="str">
        <f>VLOOKUP(E157,'LISTADO ATM'!$A$2:$B$900,2,0)</f>
        <v xml:space="preserve">ATM Oficina Plaza Lama Zona Oriental I </v>
      </c>
      <c r="H157" s="114" t="str">
        <f>VLOOKUP(E157,VIP!$A$2:$O17193,7,FALSE)</f>
        <v>Si</v>
      </c>
      <c r="I157" s="114" t="str">
        <f>VLOOKUP(E157,VIP!$A$2:$O9158,8,FALSE)</f>
        <v>Si</v>
      </c>
      <c r="J157" s="114" t="str">
        <f>VLOOKUP(E157,VIP!$A$2:$O9108,8,FALSE)</f>
        <v>Si</v>
      </c>
      <c r="K157" s="114" t="str">
        <f>VLOOKUP(E157,VIP!$A$2:$O12682,6,0)</f>
        <v>NO</v>
      </c>
      <c r="L157" s="115" t="s">
        <v>2477</v>
      </c>
      <c r="M157" s="135" t="s">
        <v>2527</v>
      </c>
      <c r="N157" s="135" t="s">
        <v>2509</v>
      </c>
      <c r="O157" s="114" t="s">
        <v>2530</v>
      </c>
      <c r="P157" s="135" t="s">
        <v>2531</v>
      </c>
      <c r="Q157" s="135" t="s">
        <v>2477</v>
      </c>
    </row>
    <row r="158" spans="1:17" ht="18" x14ac:dyDescent="0.25">
      <c r="A158" s="114" t="str">
        <f>VLOOKUP(E158,'LISTADO ATM'!$A$2:$C$901,3,0)</f>
        <v>DISTRITO NACIONAL</v>
      </c>
      <c r="B158" s="109">
        <v>335836184</v>
      </c>
      <c r="C158" s="121">
        <v>44282.585659722223</v>
      </c>
      <c r="D158" s="114" t="s">
        <v>2494</v>
      </c>
      <c r="E158" s="108">
        <v>23</v>
      </c>
      <c r="F158" s="114" t="str">
        <f>VLOOKUP(E158,VIP!$A$2:$O12271,2,0)</f>
        <v>DRBR023</v>
      </c>
      <c r="G158" s="114" t="str">
        <f>VLOOKUP(E158,'LISTADO ATM'!$A$2:$B$900,2,0)</f>
        <v xml:space="preserve">ATM Oficina México </v>
      </c>
      <c r="H158" s="114" t="str">
        <f>VLOOKUP(E158,VIP!$A$2:$O17192,7,FALSE)</f>
        <v>Si</v>
      </c>
      <c r="I158" s="114" t="str">
        <f>VLOOKUP(E158,VIP!$A$2:$O9157,8,FALSE)</f>
        <v>Si</v>
      </c>
      <c r="J158" s="114" t="str">
        <f>VLOOKUP(E158,VIP!$A$2:$O9107,8,FALSE)</f>
        <v>Si</v>
      </c>
      <c r="K158" s="114" t="str">
        <f>VLOOKUP(E158,VIP!$A$2:$O12681,6,0)</f>
        <v>NO</v>
      </c>
      <c r="L158" s="115" t="s">
        <v>2477</v>
      </c>
      <c r="M158" s="135" t="s">
        <v>2527</v>
      </c>
      <c r="N158" s="135" t="s">
        <v>2509</v>
      </c>
      <c r="O158" s="114" t="s">
        <v>2530</v>
      </c>
      <c r="P158" s="135" t="s">
        <v>2531</v>
      </c>
      <c r="Q158" s="135" t="s">
        <v>2477</v>
      </c>
    </row>
    <row r="159" spans="1:17" ht="18" x14ac:dyDescent="0.25">
      <c r="A159" s="114" t="str">
        <f>VLOOKUP(E159,'LISTADO ATM'!$A$2:$C$901,3,0)</f>
        <v>DISTRITO NACIONAL</v>
      </c>
      <c r="B159" s="109">
        <v>335836187</v>
      </c>
      <c r="C159" s="121">
        <v>44282.606724537036</v>
      </c>
      <c r="D159" s="114" t="s">
        <v>2494</v>
      </c>
      <c r="E159" s="108">
        <v>721</v>
      </c>
      <c r="F159" s="114" t="str">
        <f>VLOOKUP(E159,VIP!$A$2:$O12270,2,0)</f>
        <v>DRBR23A</v>
      </c>
      <c r="G159" s="114" t="str">
        <f>VLOOKUP(E159,'LISTADO ATM'!$A$2:$B$900,2,0)</f>
        <v xml:space="preserve">ATM Oficina Charles de Gaulle II </v>
      </c>
      <c r="H159" s="114" t="str">
        <f>VLOOKUP(E159,VIP!$A$2:$O17191,7,FALSE)</f>
        <v>Si</v>
      </c>
      <c r="I159" s="114" t="str">
        <f>VLOOKUP(E159,VIP!$A$2:$O9156,8,FALSE)</f>
        <v>Si</v>
      </c>
      <c r="J159" s="114" t="str">
        <f>VLOOKUP(E159,VIP!$A$2:$O9106,8,FALSE)</f>
        <v>Si</v>
      </c>
      <c r="K159" s="114" t="str">
        <f>VLOOKUP(E159,VIP!$A$2:$O12680,6,0)</f>
        <v>NO</v>
      </c>
      <c r="L159" s="115" t="s">
        <v>2431</v>
      </c>
      <c r="M159" s="135" t="s">
        <v>2527</v>
      </c>
      <c r="N159" s="135" t="s">
        <v>2509</v>
      </c>
      <c r="O159" s="114" t="s">
        <v>2530</v>
      </c>
      <c r="P159" s="135" t="s">
        <v>2532</v>
      </c>
      <c r="Q159" s="135" t="s">
        <v>2431</v>
      </c>
    </row>
    <row r="160" spans="1:17" ht="18" x14ac:dyDescent="0.25">
      <c r="A160" s="114" t="str">
        <f>VLOOKUP(E160,'LISTADO ATM'!$A$2:$C$901,3,0)</f>
        <v>SUR</v>
      </c>
      <c r="B160" s="109">
        <v>335836188</v>
      </c>
      <c r="C160" s="121">
        <v>44282.607523148145</v>
      </c>
      <c r="D160" s="114" t="s">
        <v>2494</v>
      </c>
      <c r="E160" s="108">
        <v>871</v>
      </c>
      <c r="F160" s="114" t="str">
        <f>VLOOKUP(E160,VIP!$A$2:$O12269,2,0)</f>
        <v>DRBR871</v>
      </c>
      <c r="G160" s="114" t="str">
        <f>VLOOKUP(E160,'LISTADO ATM'!$A$2:$B$900,2,0)</f>
        <v>ATM Plaza Cultural San Juan</v>
      </c>
      <c r="H160" s="114" t="str">
        <f>VLOOKUP(E160,VIP!$A$2:$O17190,7,FALSE)</f>
        <v>N/A</v>
      </c>
      <c r="I160" s="114" t="str">
        <f>VLOOKUP(E160,VIP!$A$2:$O9155,8,FALSE)</f>
        <v>N/A</v>
      </c>
      <c r="J160" s="114" t="str">
        <f>VLOOKUP(E160,VIP!$A$2:$O9105,8,FALSE)</f>
        <v>N/A</v>
      </c>
      <c r="K160" s="114" t="str">
        <f>VLOOKUP(E160,VIP!$A$2:$O12679,6,0)</f>
        <v>N/A</v>
      </c>
      <c r="L160" s="115" t="s">
        <v>2431</v>
      </c>
      <c r="M160" s="135" t="s">
        <v>2527</v>
      </c>
      <c r="N160" s="135" t="s">
        <v>2509</v>
      </c>
      <c r="O160" s="114" t="s">
        <v>2530</v>
      </c>
      <c r="P160" s="135" t="s">
        <v>2532</v>
      </c>
      <c r="Q160" s="135" t="s">
        <v>2431</v>
      </c>
    </row>
    <row r="161" spans="1:17" ht="18" x14ac:dyDescent="0.25">
      <c r="A161" s="114" t="str">
        <f>VLOOKUP(E161,'LISTADO ATM'!$A$2:$C$901,3,0)</f>
        <v>ESTE</v>
      </c>
      <c r="B161" s="109">
        <v>335836189</v>
      </c>
      <c r="C161" s="121">
        <v>44282.608206018522</v>
      </c>
      <c r="D161" s="114" t="s">
        <v>2494</v>
      </c>
      <c r="E161" s="108">
        <v>613</v>
      </c>
      <c r="F161" s="114" t="str">
        <f>VLOOKUP(E161,VIP!$A$2:$O12268,2,0)</f>
        <v>DRBR145</v>
      </c>
      <c r="G161" s="114" t="str">
        <f>VLOOKUP(E161,'LISTADO ATM'!$A$2:$B$900,2,0)</f>
        <v xml:space="preserve">ATM Almacenes Zaglul (La Altagracia) </v>
      </c>
      <c r="H161" s="114" t="str">
        <f>VLOOKUP(E161,VIP!$A$2:$O17189,7,FALSE)</f>
        <v>Si</v>
      </c>
      <c r="I161" s="114" t="str">
        <f>VLOOKUP(E161,VIP!$A$2:$O9154,8,FALSE)</f>
        <v>Si</v>
      </c>
      <c r="J161" s="114" t="str">
        <f>VLOOKUP(E161,VIP!$A$2:$O9104,8,FALSE)</f>
        <v>Si</v>
      </c>
      <c r="K161" s="114" t="str">
        <f>VLOOKUP(E161,VIP!$A$2:$O12678,6,0)</f>
        <v>NO</v>
      </c>
      <c r="L161" s="115" t="s">
        <v>2431</v>
      </c>
      <c r="M161" s="135" t="s">
        <v>2527</v>
      </c>
      <c r="N161" s="135" t="s">
        <v>2509</v>
      </c>
      <c r="O161" s="114" t="s">
        <v>2530</v>
      </c>
      <c r="P161" s="135" t="s">
        <v>2532</v>
      </c>
      <c r="Q161" s="135" t="s">
        <v>2431</v>
      </c>
    </row>
    <row r="162" spans="1:17" ht="18" x14ac:dyDescent="0.25">
      <c r="A162" s="114" t="str">
        <f>VLOOKUP(E162,'LISTADO ATM'!$A$2:$C$901,3,0)</f>
        <v>SUR</v>
      </c>
      <c r="B162" s="109">
        <v>335836190</v>
      </c>
      <c r="C162" s="121">
        <v>44282.612500000003</v>
      </c>
      <c r="D162" s="114" t="s">
        <v>2494</v>
      </c>
      <c r="E162" s="108">
        <v>825</v>
      </c>
      <c r="F162" s="114" t="str">
        <f>VLOOKUP(E162,VIP!$A$2:$O12261,2,0)</f>
        <v>DRBR825</v>
      </c>
      <c r="G162" s="114" t="str">
        <f>VLOOKUP(E162,'LISTADO ATM'!$A$2:$B$900,2,0)</f>
        <v xml:space="preserve">ATM Estacion Eco Cibeles (Las Matas de Farfán) </v>
      </c>
      <c r="H162" s="114" t="str">
        <f>VLOOKUP(E162,VIP!$A$2:$O17182,7,FALSE)</f>
        <v>Si</v>
      </c>
      <c r="I162" s="114" t="str">
        <f>VLOOKUP(E162,VIP!$A$2:$O9147,8,FALSE)</f>
        <v>Si</v>
      </c>
      <c r="J162" s="114" t="str">
        <f>VLOOKUP(E162,VIP!$A$2:$O9097,8,FALSE)</f>
        <v>Si</v>
      </c>
      <c r="K162" s="114" t="str">
        <f>VLOOKUP(E162,VIP!$A$2:$O12671,6,0)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NORTE</v>
      </c>
      <c r="B163" s="109">
        <v>335836191</v>
      </c>
      <c r="C163" s="121">
        <v>44282.616388888891</v>
      </c>
      <c r="D163" s="114" t="s">
        <v>2494</v>
      </c>
      <c r="E163" s="108">
        <v>538</v>
      </c>
      <c r="F163" s="114" t="str">
        <f>VLOOKUP(E163,VIP!$A$2:$O12267,2,0)</f>
        <v>DRBR538</v>
      </c>
      <c r="G163" s="114" t="str">
        <f>VLOOKUP(E163,'LISTADO ATM'!$A$2:$B$900,2,0)</f>
        <v>ATM  Autoservicio San Fco. Macorís</v>
      </c>
      <c r="H163" s="114" t="str">
        <f>VLOOKUP(E163,VIP!$A$2:$O17188,7,FALSE)</f>
        <v>Si</v>
      </c>
      <c r="I163" s="114" t="str">
        <f>VLOOKUP(E163,VIP!$A$2:$O9153,8,FALSE)</f>
        <v>Si</v>
      </c>
      <c r="J163" s="114" t="str">
        <f>VLOOKUP(E163,VIP!$A$2:$O9103,8,FALSE)</f>
        <v>Si</v>
      </c>
      <c r="K163" s="114" t="str">
        <f>VLOOKUP(E163,VIP!$A$2:$O12677,6,0)</f>
        <v>NO</v>
      </c>
      <c r="L163" s="115" t="s">
        <v>2477</v>
      </c>
      <c r="M163" s="135" t="s">
        <v>2527</v>
      </c>
      <c r="N163" s="135" t="s">
        <v>2509</v>
      </c>
      <c r="O163" s="114" t="s">
        <v>2529</v>
      </c>
      <c r="P163" s="135" t="s">
        <v>2531</v>
      </c>
      <c r="Q163" s="135" t="s">
        <v>2477</v>
      </c>
    </row>
    <row r="164" spans="1:17" ht="18" x14ac:dyDescent="0.25">
      <c r="A164" s="114" t="str">
        <f>VLOOKUP(E164,'LISTADO ATM'!$A$2:$C$901,3,0)</f>
        <v>SUR</v>
      </c>
      <c r="B164" s="109">
        <v>335836192</v>
      </c>
      <c r="C164" s="121">
        <v>44282.616932870369</v>
      </c>
      <c r="D164" s="114" t="s">
        <v>2494</v>
      </c>
      <c r="E164" s="108">
        <v>342</v>
      </c>
      <c r="F164" s="114" t="str">
        <f>VLOOKUP(E164,VIP!$A$2:$O12266,2,0)</f>
        <v>DRBR342</v>
      </c>
      <c r="G164" s="114" t="str">
        <f>VLOOKUP(E164,'LISTADO ATM'!$A$2:$B$900,2,0)</f>
        <v>ATM Oficina Obras Públicas Azua</v>
      </c>
      <c r="H164" s="114" t="str">
        <f>VLOOKUP(E164,VIP!$A$2:$O17187,7,FALSE)</f>
        <v>Si</v>
      </c>
      <c r="I164" s="114" t="str">
        <f>VLOOKUP(E164,VIP!$A$2:$O9152,8,FALSE)</f>
        <v>Si</v>
      </c>
      <c r="J164" s="114" t="str">
        <f>VLOOKUP(E164,VIP!$A$2:$O9102,8,FALSE)</f>
        <v>Si</v>
      </c>
      <c r="K164" s="114" t="str">
        <f>VLOOKUP(E164,VIP!$A$2:$O12676,6,0)</f>
        <v>SI</v>
      </c>
      <c r="L164" s="115" t="s">
        <v>2477</v>
      </c>
      <c r="M164" s="135" t="s">
        <v>2527</v>
      </c>
      <c r="N164" s="135" t="s">
        <v>2509</v>
      </c>
      <c r="O164" s="114" t="s">
        <v>2536</v>
      </c>
      <c r="P164" s="135" t="s">
        <v>2531</v>
      </c>
      <c r="Q164" s="135" t="s">
        <v>2477</v>
      </c>
    </row>
    <row r="165" spans="1:17" ht="18" x14ac:dyDescent="0.25">
      <c r="A165" s="114" t="str">
        <f>VLOOKUP(E165,'LISTADO ATM'!$A$2:$C$901,3,0)</f>
        <v>NORTE</v>
      </c>
      <c r="B165" s="109">
        <v>335836193</v>
      </c>
      <c r="C165" s="121">
        <v>44282.617754629631</v>
      </c>
      <c r="D165" s="114" t="s">
        <v>2494</v>
      </c>
      <c r="E165" s="108">
        <v>511</v>
      </c>
      <c r="F165" s="114" t="str">
        <f>VLOOKUP(E165,VIP!$A$2:$O12265,2,0)</f>
        <v>DRBR511</v>
      </c>
      <c r="G165" s="114" t="str">
        <f>VLOOKUP(E165,'LISTADO ATM'!$A$2:$B$900,2,0)</f>
        <v xml:space="preserve">ATM UNP Río San Juan (Nagua) </v>
      </c>
      <c r="H165" s="114" t="str">
        <f>VLOOKUP(E165,VIP!$A$2:$O17186,7,FALSE)</f>
        <v>Si</v>
      </c>
      <c r="I165" s="114" t="str">
        <f>VLOOKUP(E165,VIP!$A$2:$O9151,8,FALSE)</f>
        <v>Si</v>
      </c>
      <c r="J165" s="114" t="str">
        <f>VLOOKUP(E165,VIP!$A$2:$O9101,8,FALSE)</f>
        <v>Si</v>
      </c>
      <c r="K165" s="114" t="str">
        <f>VLOOKUP(E165,VIP!$A$2:$O12675,6,0)</f>
        <v>NO</v>
      </c>
      <c r="L165" s="115" t="s">
        <v>2477</v>
      </c>
      <c r="M165" s="135" t="s">
        <v>2527</v>
      </c>
      <c r="N165" s="135" t="s">
        <v>2509</v>
      </c>
      <c r="O165" s="114" t="s">
        <v>2529</v>
      </c>
      <c r="P165" s="135" t="s">
        <v>2531</v>
      </c>
      <c r="Q165" s="135" t="s">
        <v>2477</v>
      </c>
    </row>
    <row r="166" spans="1:17" ht="18" x14ac:dyDescent="0.25">
      <c r="A166" s="114" t="str">
        <f>VLOOKUP(E166,'LISTADO ATM'!$A$2:$C$901,3,0)</f>
        <v>SUR</v>
      </c>
      <c r="B166" s="109">
        <v>335836194</v>
      </c>
      <c r="C166" s="121">
        <v>44282.61822916667</v>
      </c>
      <c r="D166" s="114" t="s">
        <v>2494</v>
      </c>
      <c r="E166" s="108">
        <v>592</v>
      </c>
      <c r="F166" s="114" t="str">
        <f>VLOOKUP(E166,VIP!$A$2:$O12264,2,0)</f>
        <v>DRBR081</v>
      </c>
      <c r="G166" s="114" t="str">
        <f>VLOOKUP(E166,'LISTADO ATM'!$A$2:$B$900,2,0)</f>
        <v xml:space="preserve">ATM Centro de Caja San Cristóbal I </v>
      </c>
      <c r="H166" s="114" t="str">
        <f>VLOOKUP(E166,VIP!$A$2:$O17185,7,FALSE)</f>
        <v>Si</v>
      </c>
      <c r="I166" s="114" t="str">
        <f>VLOOKUP(E166,VIP!$A$2:$O9150,8,FALSE)</f>
        <v>Si</v>
      </c>
      <c r="J166" s="114" t="str">
        <f>VLOOKUP(E166,VIP!$A$2:$O9100,8,FALSE)</f>
        <v>Si</v>
      </c>
      <c r="K166" s="114" t="str">
        <f>VLOOKUP(E166,VIP!$A$2:$O12674,6,0)</f>
        <v>SI</v>
      </c>
      <c r="L166" s="115" t="s">
        <v>2477</v>
      </c>
      <c r="M166" s="135" t="s">
        <v>2527</v>
      </c>
      <c r="N166" s="135" t="s">
        <v>2509</v>
      </c>
      <c r="O166" s="114" t="s">
        <v>2529</v>
      </c>
      <c r="P166" s="135" t="s">
        <v>2531</v>
      </c>
      <c r="Q166" s="135" t="s">
        <v>2477</v>
      </c>
    </row>
    <row r="167" spans="1:17" ht="18" x14ac:dyDescent="0.25">
      <c r="A167" s="114" t="str">
        <f>VLOOKUP(E167,'LISTADO ATM'!$A$2:$C$901,3,0)</f>
        <v>NORTE</v>
      </c>
      <c r="B167" s="109">
        <v>335836195</v>
      </c>
      <c r="C167" s="121">
        <v>44282.618333333332</v>
      </c>
      <c r="D167" s="114" t="s">
        <v>2494</v>
      </c>
      <c r="E167" s="108">
        <v>538</v>
      </c>
      <c r="F167" s="114" t="str">
        <f>VLOOKUP(E167,VIP!$A$2:$O12263,2,0)</f>
        <v>DRBR538</v>
      </c>
      <c r="G167" s="114" t="str">
        <f>VLOOKUP(E167,'LISTADO ATM'!$A$2:$B$900,2,0)</f>
        <v>ATM  Autoservicio San Fco. Macorís</v>
      </c>
      <c r="H167" s="114" t="str">
        <f>VLOOKUP(E167,VIP!$A$2:$O17184,7,FALSE)</f>
        <v>Si</v>
      </c>
      <c r="I167" s="114" t="str">
        <f>VLOOKUP(E167,VIP!$A$2:$O9149,8,FALSE)</f>
        <v>Si</v>
      </c>
      <c r="J167" s="114" t="str">
        <f>VLOOKUP(E167,VIP!$A$2:$O9099,8,FALSE)</f>
        <v>Si</v>
      </c>
      <c r="K167" s="114" t="str">
        <f>VLOOKUP(E167,VIP!$A$2:$O12673,6,0)</f>
        <v>NO</v>
      </c>
      <c r="L167" s="115" t="s">
        <v>2477</v>
      </c>
      <c r="M167" s="135" t="s">
        <v>2527</v>
      </c>
      <c r="N167" s="135" t="s">
        <v>2509</v>
      </c>
      <c r="O167" s="114" t="s">
        <v>2536</v>
      </c>
      <c r="P167" s="135" t="s">
        <v>2531</v>
      </c>
      <c r="Q167" s="135" t="s">
        <v>2477</v>
      </c>
    </row>
    <row r="168" spans="1:17" ht="18" x14ac:dyDescent="0.25">
      <c r="A168" s="114" t="str">
        <f>VLOOKUP(E168,'LISTADO ATM'!$A$2:$C$901,3,0)</f>
        <v>NORTE</v>
      </c>
      <c r="B168" s="109">
        <v>335836196</v>
      </c>
      <c r="C168" s="121">
        <v>44282.618703703702</v>
      </c>
      <c r="D168" s="114" t="s">
        <v>2494</v>
      </c>
      <c r="E168" s="108">
        <v>63</v>
      </c>
      <c r="F168" s="114" t="str">
        <f>VLOOKUP(E168,VIP!$A$2:$O12262,2,0)</f>
        <v>DRBR063</v>
      </c>
      <c r="G168" s="114" t="str">
        <f>VLOOKUP(E168,'LISTADO ATM'!$A$2:$B$900,2,0)</f>
        <v xml:space="preserve">ATM Oficina Villa Vásquez (Montecristi) </v>
      </c>
      <c r="H168" s="114" t="str">
        <f>VLOOKUP(E168,VIP!$A$2:$O17183,7,FALSE)</f>
        <v>Si</v>
      </c>
      <c r="I168" s="114" t="str">
        <f>VLOOKUP(E168,VIP!$A$2:$O9148,8,FALSE)</f>
        <v>Si</v>
      </c>
      <c r="J168" s="114" t="str">
        <f>VLOOKUP(E168,VIP!$A$2:$O9098,8,FALSE)</f>
        <v>Si</v>
      </c>
      <c r="K168" s="114" t="str">
        <f>VLOOKUP(E168,VIP!$A$2:$O12672,6,0)</f>
        <v>NO</v>
      </c>
      <c r="L168" s="115" t="s">
        <v>2477</v>
      </c>
      <c r="M168" s="135" t="s">
        <v>2527</v>
      </c>
      <c r="N168" s="135" t="s">
        <v>2509</v>
      </c>
      <c r="O168" s="114" t="s">
        <v>2529</v>
      </c>
      <c r="P168" s="135" t="s">
        <v>2531</v>
      </c>
      <c r="Q168" s="135" t="s">
        <v>2477</v>
      </c>
    </row>
    <row r="169" spans="1:17" ht="18" x14ac:dyDescent="0.25">
      <c r="A169" s="114" t="str">
        <f>VLOOKUP(E169,'LISTADO ATM'!$A$2:$C$901,3,0)</f>
        <v>NORTE</v>
      </c>
      <c r="B169" s="109">
        <v>335836197</v>
      </c>
      <c r="C169" s="121">
        <v>44282.625497685185</v>
      </c>
      <c r="D169" s="114" t="s">
        <v>2190</v>
      </c>
      <c r="E169" s="108">
        <v>373</v>
      </c>
      <c r="F169" s="114" t="str">
        <f>VLOOKUP(E169,VIP!$A$2:$O12273,2,0)</f>
        <v>DRBR373</v>
      </c>
      <c r="G169" s="114" t="str">
        <f>VLOOKUP(E169,'LISTADO ATM'!$A$2:$B$900,2,0)</f>
        <v>S/M Tangui Nagua</v>
      </c>
      <c r="H169" s="114" t="str">
        <f>VLOOKUP(E169,VIP!$A$2:$O17194,7,FALSE)</f>
        <v>N/A</v>
      </c>
      <c r="I169" s="114" t="str">
        <f>VLOOKUP(E169,VIP!$A$2:$O9159,8,FALSE)</f>
        <v>N/A</v>
      </c>
      <c r="J169" s="114" t="str">
        <f>VLOOKUP(E169,VIP!$A$2:$O9109,8,FALSE)</f>
        <v>N/A</v>
      </c>
      <c r="K169" s="114" t="str">
        <f>VLOOKUP(E169,VIP!$A$2:$O12683,6,0)</f>
        <v>N/A</v>
      </c>
      <c r="L169" s="115" t="s">
        <v>2254</v>
      </c>
      <c r="M169" s="113" t="s">
        <v>2465</v>
      </c>
      <c r="N169" s="113" t="s">
        <v>2472</v>
      </c>
      <c r="O169" s="114" t="s">
        <v>2506</v>
      </c>
      <c r="P169" s="112"/>
      <c r="Q169" s="116" t="s">
        <v>2254</v>
      </c>
    </row>
    <row r="170" spans="1:17" ht="18" x14ac:dyDescent="0.25">
      <c r="A170" s="114" t="str">
        <f>VLOOKUP(E170,'LISTADO ATM'!$A$2:$C$901,3,0)</f>
        <v>NORTE</v>
      </c>
      <c r="B170" s="109">
        <v>335836198</v>
      </c>
      <c r="C170" s="121">
        <v>44282.631666666668</v>
      </c>
      <c r="D170" s="114" t="s">
        <v>2494</v>
      </c>
      <c r="E170" s="108">
        <v>142</v>
      </c>
      <c r="F170" s="114" t="str">
        <f>VLOOKUP(E170,VIP!$A$2:$O12272,2,0)</f>
        <v>DRBR142</v>
      </c>
      <c r="G170" s="114" t="str">
        <f>VLOOKUP(E170,'LISTADO ATM'!$A$2:$B$900,2,0)</f>
        <v xml:space="preserve">ATM Centro de Caja Galerías Bonao </v>
      </c>
      <c r="H170" s="114" t="str">
        <f>VLOOKUP(E170,VIP!$A$2:$O17193,7,FALSE)</f>
        <v>Si</v>
      </c>
      <c r="I170" s="114" t="str">
        <f>VLOOKUP(E170,VIP!$A$2:$O9158,8,FALSE)</f>
        <v>Si</v>
      </c>
      <c r="J170" s="114" t="str">
        <f>VLOOKUP(E170,VIP!$A$2:$O9108,8,FALSE)</f>
        <v>Si</v>
      </c>
      <c r="K170" s="114" t="str">
        <f>VLOOKUP(E170,VIP!$A$2:$O12682,6,0)</f>
        <v>SI</v>
      </c>
      <c r="L170" s="115" t="s">
        <v>2498</v>
      </c>
      <c r="M170" s="113" t="s">
        <v>2465</v>
      </c>
      <c r="N170" s="113" t="s">
        <v>2472</v>
      </c>
      <c r="O170" s="114" t="s">
        <v>2495</v>
      </c>
      <c r="P170" s="112"/>
      <c r="Q170" s="116" t="s">
        <v>2498</v>
      </c>
    </row>
    <row r="171" spans="1:17" ht="18" x14ac:dyDescent="0.25">
      <c r="A171" s="114" t="str">
        <f>VLOOKUP(E171,'LISTADO ATM'!$A$2:$C$901,3,0)</f>
        <v>NORTE</v>
      </c>
      <c r="B171" s="109">
        <v>335836199</v>
      </c>
      <c r="C171" s="121">
        <v>44282.633391203701</v>
      </c>
      <c r="D171" s="114" t="s">
        <v>2190</v>
      </c>
      <c r="E171" s="108">
        <v>253</v>
      </c>
      <c r="F171" s="114" t="str">
        <f>VLOOKUP(E171,VIP!$A$2:$O12271,2,0)</f>
        <v>DRBR253</v>
      </c>
      <c r="G171" s="114" t="str">
        <f>VLOOKUP(E171,'LISTADO ATM'!$A$2:$B$900,2,0)</f>
        <v xml:space="preserve">ATM Centro Cuesta Nacional (Santiago) </v>
      </c>
      <c r="H171" s="114" t="str">
        <f>VLOOKUP(E171,VIP!$A$2:$O17192,7,FALSE)</f>
        <v>Si</v>
      </c>
      <c r="I171" s="114" t="str">
        <f>VLOOKUP(E171,VIP!$A$2:$O9157,8,FALSE)</f>
        <v>Si</v>
      </c>
      <c r="J171" s="114" t="str">
        <f>VLOOKUP(E171,VIP!$A$2:$O9107,8,FALSE)</f>
        <v>Si</v>
      </c>
      <c r="K171" s="114" t="str">
        <f>VLOOKUP(E171,VIP!$A$2:$O12681,6,0)</f>
        <v>NO</v>
      </c>
      <c r="L171" s="115" t="s">
        <v>2228</v>
      </c>
      <c r="M171" s="113" t="s">
        <v>2465</v>
      </c>
      <c r="N171" s="113" t="s">
        <v>2472</v>
      </c>
      <c r="O171" s="114" t="s">
        <v>2506</v>
      </c>
      <c r="P171" s="112"/>
      <c r="Q171" s="116" t="s">
        <v>2228</v>
      </c>
    </row>
    <row r="172" spans="1:17" ht="18" x14ac:dyDescent="0.25">
      <c r="A172" s="114" t="str">
        <f>VLOOKUP(E172,'LISTADO ATM'!$A$2:$C$901,3,0)</f>
        <v>DISTRITO NACIONAL</v>
      </c>
      <c r="B172" s="109">
        <v>335836200</v>
      </c>
      <c r="C172" s="121">
        <v>44282.634247685186</v>
      </c>
      <c r="D172" s="114" t="s">
        <v>2189</v>
      </c>
      <c r="E172" s="108">
        <v>694</v>
      </c>
      <c r="F172" s="114" t="str">
        <f>VLOOKUP(E172,VIP!$A$2:$O12270,2,0)</f>
        <v>DRBR694</v>
      </c>
      <c r="G172" s="114" t="str">
        <f>VLOOKUP(E172,'LISTADO ATM'!$A$2:$B$900,2,0)</f>
        <v>ATM Optica 27 de Febrero</v>
      </c>
      <c r="H172" s="114" t="str">
        <f>VLOOKUP(E172,VIP!$A$2:$O17191,7,FALSE)</f>
        <v>Si</v>
      </c>
      <c r="I172" s="114" t="str">
        <f>VLOOKUP(E172,VIP!$A$2:$O9156,8,FALSE)</f>
        <v>Si</v>
      </c>
      <c r="J172" s="114" t="str">
        <f>VLOOKUP(E172,VIP!$A$2:$O9106,8,FALSE)</f>
        <v>Si</v>
      </c>
      <c r="K172" s="114" t="str">
        <f>VLOOKUP(E172,VIP!$A$2:$O12680,6,0)</f>
        <v>NO</v>
      </c>
      <c r="L172" s="115" t="s">
        <v>2228</v>
      </c>
      <c r="M172" s="113" t="s">
        <v>2465</v>
      </c>
      <c r="N172" s="113" t="s">
        <v>2472</v>
      </c>
      <c r="O172" s="114" t="s">
        <v>2474</v>
      </c>
      <c r="P172" s="112"/>
      <c r="Q172" s="116" t="s">
        <v>2228</v>
      </c>
    </row>
    <row r="173" spans="1:17" ht="18" x14ac:dyDescent="0.25">
      <c r="A173" s="114" t="str">
        <f>VLOOKUP(E173,'LISTADO ATM'!$A$2:$C$901,3,0)</f>
        <v>DISTRITO NACIONAL</v>
      </c>
      <c r="B173" s="109">
        <v>335836201</v>
      </c>
      <c r="C173" s="121">
        <v>44282.635092592594</v>
      </c>
      <c r="D173" s="114" t="s">
        <v>2189</v>
      </c>
      <c r="E173" s="108">
        <v>915</v>
      </c>
      <c r="F173" s="114" t="str">
        <f>VLOOKUP(E173,VIP!$A$2:$O12269,2,0)</f>
        <v>DRBR24F</v>
      </c>
      <c r="G173" s="114" t="str">
        <f>VLOOKUP(E173,'LISTADO ATM'!$A$2:$B$900,2,0)</f>
        <v xml:space="preserve">ATM Multicentro La Sirena Aut. Duarte </v>
      </c>
      <c r="H173" s="114" t="str">
        <f>VLOOKUP(E173,VIP!$A$2:$O17190,7,FALSE)</f>
        <v>Si</v>
      </c>
      <c r="I173" s="114" t="str">
        <f>VLOOKUP(E173,VIP!$A$2:$O9155,8,FALSE)</f>
        <v>Si</v>
      </c>
      <c r="J173" s="114" t="str">
        <f>VLOOKUP(E173,VIP!$A$2:$O9105,8,FALSE)</f>
        <v>Si</v>
      </c>
      <c r="K173" s="114" t="str">
        <f>VLOOKUP(E173,VIP!$A$2:$O12679,6,0)</f>
        <v>SI</v>
      </c>
      <c r="L173" s="115" t="s">
        <v>2228</v>
      </c>
      <c r="M173" s="113" t="s">
        <v>2465</v>
      </c>
      <c r="N173" s="113" t="s">
        <v>2472</v>
      </c>
      <c r="O173" s="114" t="s">
        <v>2474</v>
      </c>
      <c r="P173" s="112"/>
      <c r="Q173" s="116" t="s">
        <v>2228</v>
      </c>
    </row>
    <row r="174" spans="1:17" ht="18" x14ac:dyDescent="0.25">
      <c r="A174" s="114" t="str">
        <f>VLOOKUP(E174,'LISTADO ATM'!$A$2:$C$901,3,0)</f>
        <v>DISTRITO NACIONAL</v>
      </c>
      <c r="B174" s="109">
        <v>335836202</v>
      </c>
      <c r="C174" s="121">
        <v>44282.636157407411</v>
      </c>
      <c r="D174" s="114" t="s">
        <v>2189</v>
      </c>
      <c r="E174" s="108">
        <v>917</v>
      </c>
      <c r="F174" s="114" t="str">
        <f>VLOOKUP(E174,VIP!$A$2:$O12268,2,0)</f>
        <v>DRBR01B</v>
      </c>
      <c r="G174" s="114" t="str">
        <f>VLOOKUP(E174,'LISTADO ATM'!$A$2:$B$900,2,0)</f>
        <v xml:space="preserve">ATM Oficina Los Mina </v>
      </c>
      <c r="H174" s="114" t="str">
        <f>VLOOKUP(E174,VIP!$A$2:$O17189,7,FALSE)</f>
        <v>Si</v>
      </c>
      <c r="I174" s="114" t="str">
        <f>VLOOKUP(E174,VIP!$A$2:$O9154,8,FALSE)</f>
        <v>Si</v>
      </c>
      <c r="J174" s="114" t="str">
        <f>VLOOKUP(E174,VIP!$A$2:$O9104,8,FALSE)</f>
        <v>Si</v>
      </c>
      <c r="K174" s="114" t="str">
        <f>VLOOKUP(E174,VIP!$A$2:$O12678,6,0)</f>
        <v>NO</v>
      </c>
      <c r="L174" s="115" t="s">
        <v>2228</v>
      </c>
      <c r="M174" s="113" t="s">
        <v>2465</v>
      </c>
      <c r="N174" s="113" t="s">
        <v>2472</v>
      </c>
      <c r="O174" s="114" t="s">
        <v>2474</v>
      </c>
      <c r="P174" s="112"/>
      <c r="Q174" s="116" t="s">
        <v>2228</v>
      </c>
    </row>
    <row r="175" spans="1:17" ht="18" x14ac:dyDescent="0.25">
      <c r="A175" s="114" t="str">
        <f>VLOOKUP(E175,'LISTADO ATM'!$A$2:$C$901,3,0)</f>
        <v>DISTRITO NACIONAL</v>
      </c>
      <c r="B175" s="109">
        <v>335836203</v>
      </c>
      <c r="C175" s="121">
        <v>44282.636435185188</v>
      </c>
      <c r="D175" s="114" t="s">
        <v>2189</v>
      </c>
      <c r="E175" s="108">
        <v>39</v>
      </c>
      <c r="F175" s="114" t="str">
        <f>VLOOKUP(E175,VIP!$A$2:$O12267,2,0)</f>
        <v>DRBR039</v>
      </c>
      <c r="G175" s="114" t="str">
        <f>VLOOKUP(E175,'LISTADO ATM'!$A$2:$B$900,2,0)</f>
        <v xml:space="preserve">ATM Oficina Ovando </v>
      </c>
      <c r="H175" s="114" t="str">
        <f>VLOOKUP(E175,VIP!$A$2:$O17188,7,FALSE)</f>
        <v>Si</v>
      </c>
      <c r="I175" s="114" t="str">
        <f>VLOOKUP(E175,VIP!$A$2:$O9153,8,FALSE)</f>
        <v>No</v>
      </c>
      <c r="J175" s="114" t="str">
        <f>VLOOKUP(E175,VIP!$A$2:$O9103,8,FALSE)</f>
        <v>No</v>
      </c>
      <c r="K175" s="114" t="str">
        <f>VLOOKUP(E175,VIP!$A$2:$O12677,6,0)</f>
        <v>NO</v>
      </c>
      <c r="L175" s="115" t="s">
        <v>2254</v>
      </c>
      <c r="M175" s="113" t="s">
        <v>2465</v>
      </c>
      <c r="N175" s="113" t="s">
        <v>2472</v>
      </c>
      <c r="O175" s="114" t="s">
        <v>2474</v>
      </c>
      <c r="P175" s="112"/>
      <c r="Q175" s="116" t="s">
        <v>2254</v>
      </c>
    </row>
    <row r="176" spans="1:17" ht="18" x14ac:dyDescent="0.25">
      <c r="A176" s="114" t="str">
        <f>VLOOKUP(E176,'LISTADO ATM'!$A$2:$C$901,3,0)</f>
        <v>DISTRITO NACIONAL</v>
      </c>
      <c r="B176" s="109">
        <v>335836204</v>
      </c>
      <c r="C176" s="121">
        <v>44282.636979166666</v>
      </c>
      <c r="D176" s="114" t="s">
        <v>2189</v>
      </c>
      <c r="E176" s="108">
        <v>232</v>
      </c>
      <c r="F176" s="114" t="str">
        <f>VLOOKUP(E176,VIP!$A$2:$O12266,2,0)</f>
        <v>DRBR232</v>
      </c>
      <c r="G176" s="114" t="str">
        <f>VLOOKUP(E176,'LISTADO ATM'!$A$2:$B$900,2,0)</f>
        <v xml:space="preserve">ATM S/M Nacional Charles de Gaulle </v>
      </c>
      <c r="H176" s="114" t="str">
        <f>VLOOKUP(E176,VIP!$A$2:$O17187,7,FALSE)</f>
        <v>Si</v>
      </c>
      <c r="I176" s="114" t="str">
        <f>VLOOKUP(E176,VIP!$A$2:$O9152,8,FALSE)</f>
        <v>Si</v>
      </c>
      <c r="J176" s="114" t="str">
        <f>VLOOKUP(E176,VIP!$A$2:$O9102,8,FALSE)</f>
        <v>Si</v>
      </c>
      <c r="K176" s="114" t="str">
        <f>VLOOKUP(E176,VIP!$A$2:$O12676,6,0)</f>
        <v>SI</v>
      </c>
      <c r="L176" s="115" t="s">
        <v>2228</v>
      </c>
      <c r="M176" s="113" t="s">
        <v>2465</v>
      </c>
      <c r="N176" s="113" t="s">
        <v>2472</v>
      </c>
      <c r="O176" s="114" t="s">
        <v>2474</v>
      </c>
      <c r="P176" s="112"/>
      <c r="Q176" s="116" t="s">
        <v>2228</v>
      </c>
    </row>
    <row r="177" spans="1:18" ht="18" x14ac:dyDescent="0.25">
      <c r="A177" s="114" t="str">
        <f>VLOOKUP(E177,'LISTADO ATM'!$A$2:$C$901,3,0)</f>
        <v>NORTE</v>
      </c>
      <c r="B177" s="109">
        <v>335836205</v>
      </c>
      <c r="C177" s="121">
        <v>44282.638680555552</v>
      </c>
      <c r="D177" s="114" t="s">
        <v>2190</v>
      </c>
      <c r="E177" s="108">
        <v>496</v>
      </c>
      <c r="F177" s="114" t="str">
        <f>VLOOKUP(E177,VIP!$A$2:$O12265,2,0)</f>
        <v>DRBR496</v>
      </c>
      <c r="G177" s="114" t="str">
        <f>VLOOKUP(E177,'LISTADO ATM'!$A$2:$B$900,2,0)</f>
        <v xml:space="preserve">ATM Multicentro La Sirena Bonao </v>
      </c>
      <c r="H177" s="114" t="str">
        <f>VLOOKUP(E177,VIP!$A$2:$O17186,7,FALSE)</f>
        <v>Si</v>
      </c>
      <c r="I177" s="114" t="str">
        <f>VLOOKUP(E177,VIP!$A$2:$O9151,8,FALSE)</f>
        <v>Si</v>
      </c>
      <c r="J177" s="114" t="str">
        <f>VLOOKUP(E177,VIP!$A$2:$O9101,8,FALSE)</f>
        <v>Si</v>
      </c>
      <c r="K177" s="114" t="str">
        <f>VLOOKUP(E177,VIP!$A$2:$O12675,6,0)</f>
        <v>NO</v>
      </c>
      <c r="L177" s="115" t="s">
        <v>2228</v>
      </c>
      <c r="M177" s="113" t="s">
        <v>2465</v>
      </c>
      <c r="N177" s="113" t="s">
        <v>2472</v>
      </c>
      <c r="O177" s="114" t="s">
        <v>2506</v>
      </c>
      <c r="P177" s="112"/>
      <c r="Q177" s="116" t="s">
        <v>2228</v>
      </c>
    </row>
    <row r="178" spans="1:18" ht="18" x14ac:dyDescent="0.25">
      <c r="A178" s="114" t="str">
        <f>VLOOKUP(E178,'LISTADO ATM'!$A$2:$C$901,3,0)</f>
        <v>SUR</v>
      </c>
      <c r="B178" s="109">
        <v>335836206</v>
      </c>
      <c r="C178" s="121">
        <v>44282.639398148145</v>
      </c>
      <c r="D178" s="114" t="s">
        <v>2494</v>
      </c>
      <c r="E178" s="108">
        <v>5</v>
      </c>
      <c r="F178" s="114" t="str">
        <f>VLOOKUP(E178,VIP!$A$2:$O12264,2,0)</f>
        <v>DRBR005</v>
      </c>
      <c r="G178" s="114" t="str">
        <f>VLOOKUP(E178,'LISTADO ATM'!$A$2:$B$900,2,0)</f>
        <v>ATM Oficina Autoservicio Villa Ofelia (San Juan)</v>
      </c>
      <c r="H178" s="114" t="str">
        <f>VLOOKUP(E178,VIP!$A$2:$O17185,7,FALSE)</f>
        <v>Si</v>
      </c>
      <c r="I178" s="114" t="str">
        <f>VLOOKUP(E178,VIP!$A$2:$O9150,8,FALSE)</f>
        <v>Si</v>
      </c>
      <c r="J178" s="114" t="str">
        <f>VLOOKUP(E178,VIP!$A$2:$O9100,8,FALSE)</f>
        <v>Si</v>
      </c>
      <c r="K178" s="114" t="str">
        <f>VLOOKUP(E178,VIP!$A$2:$O12674,6,0)</f>
        <v>NO</v>
      </c>
      <c r="L178" s="137" t="s">
        <v>2533</v>
      </c>
      <c r="M178" s="113" t="s">
        <v>2465</v>
      </c>
      <c r="N178" s="113" t="s">
        <v>2472</v>
      </c>
      <c r="O178" s="114" t="s">
        <v>2495</v>
      </c>
      <c r="P178" s="112"/>
      <c r="Q178" s="116" t="s">
        <v>2533</v>
      </c>
    </row>
    <row r="179" spans="1:18" ht="18" x14ac:dyDescent="0.25">
      <c r="A179" s="114" t="str">
        <f>VLOOKUP(E179,'LISTADO ATM'!$A$2:$C$901,3,0)</f>
        <v>NORTE</v>
      </c>
      <c r="B179" s="109">
        <v>335836207</v>
      </c>
      <c r="C179" s="121">
        <v>44282.640497685185</v>
      </c>
      <c r="D179" s="114" t="s">
        <v>2190</v>
      </c>
      <c r="E179" s="108">
        <v>88</v>
      </c>
      <c r="F179" s="114" t="str">
        <f>VLOOKUP(E179,VIP!$A$2:$O12263,2,0)</f>
        <v>DRBR088</v>
      </c>
      <c r="G179" s="114" t="str">
        <f>VLOOKUP(E179,'LISTADO ATM'!$A$2:$B$900,2,0)</f>
        <v xml:space="preserve">ATM S/M La Fuente (Santiago) </v>
      </c>
      <c r="H179" s="114" t="str">
        <f>VLOOKUP(E179,VIP!$A$2:$O17184,7,FALSE)</f>
        <v>Si</v>
      </c>
      <c r="I179" s="114" t="str">
        <f>VLOOKUP(E179,VIP!$A$2:$O9149,8,FALSE)</f>
        <v>Si</v>
      </c>
      <c r="J179" s="114" t="str">
        <f>VLOOKUP(E179,VIP!$A$2:$O9099,8,FALSE)</f>
        <v>Si</v>
      </c>
      <c r="K179" s="114" t="str">
        <f>VLOOKUP(E179,VIP!$A$2:$O12673,6,0)</f>
        <v>NO</v>
      </c>
      <c r="L179" s="115" t="s">
        <v>2228</v>
      </c>
      <c r="M179" s="113" t="s">
        <v>2465</v>
      </c>
      <c r="N179" s="113" t="s">
        <v>2472</v>
      </c>
      <c r="O179" s="114" t="s">
        <v>2506</v>
      </c>
      <c r="P179" s="114"/>
      <c r="Q179" s="116" t="s">
        <v>2228</v>
      </c>
      <c r="R179" s="94"/>
    </row>
    <row r="180" spans="1:18" ht="18" x14ac:dyDescent="0.25">
      <c r="A180" s="114" t="str">
        <f>VLOOKUP(E180,'LISTADO ATM'!$A$2:$C$901,3,0)</f>
        <v>DISTRITO NACIONAL</v>
      </c>
      <c r="B180" s="109" t="s">
        <v>2548</v>
      </c>
      <c r="C180" s="121">
        <v>44282.660844907405</v>
      </c>
      <c r="D180" s="114" t="s">
        <v>2468</v>
      </c>
      <c r="E180" s="108">
        <v>784</v>
      </c>
      <c r="F180" s="114" t="str">
        <f>VLOOKUP(E180,VIP!$A$2:$O12275,2,0)</f>
        <v>DRBR762</v>
      </c>
      <c r="G180" s="114" t="str">
        <f>VLOOKUP(E180,'LISTADO ATM'!$A$2:$B$900,2,0)</f>
        <v xml:space="preserve">ATM Tribunal Superior Electoral </v>
      </c>
      <c r="H180" s="114" t="str">
        <f>VLOOKUP(E180,VIP!$A$2:$O17196,7,FALSE)</f>
        <v>Si</v>
      </c>
      <c r="I180" s="114" t="str">
        <f>VLOOKUP(E180,VIP!$A$2:$O9161,8,FALSE)</f>
        <v>Si</v>
      </c>
      <c r="J180" s="114" t="str">
        <f>VLOOKUP(E180,VIP!$A$2:$O9111,8,FALSE)</f>
        <v>Si</v>
      </c>
      <c r="K180" s="114" t="str">
        <f>VLOOKUP(E180,VIP!$A$2:$O12685,6,0)</f>
        <v>NO</v>
      </c>
      <c r="L180" s="115" t="s">
        <v>2459</v>
      </c>
      <c r="M180" s="113" t="s">
        <v>2465</v>
      </c>
      <c r="N180" s="113" t="s">
        <v>2472</v>
      </c>
      <c r="O180" s="114" t="s">
        <v>2473</v>
      </c>
      <c r="P180" s="114"/>
      <c r="Q180" s="116" t="s">
        <v>2459</v>
      </c>
    </row>
    <row r="181" spans="1:18" ht="18" x14ac:dyDescent="0.25">
      <c r="A181" s="114" t="str">
        <f>VLOOKUP(E181,'LISTADO ATM'!$A$2:$C$901,3,0)</f>
        <v>DISTRITO NACIONAL</v>
      </c>
      <c r="B181" s="109" t="s">
        <v>2547</v>
      </c>
      <c r="C181" s="121">
        <v>44282.662615740737</v>
      </c>
      <c r="D181" s="114" t="s">
        <v>2468</v>
      </c>
      <c r="E181" s="108">
        <v>96</v>
      </c>
      <c r="F181" s="114" t="str">
        <f>VLOOKUP(E181,VIP!$A$2:$O12274,2,0)</f>
        <v>DRBR096</v>
      </c>
      <c r="G181" s="114" t="str">
        <f>VLOOKUP(E181,'LISTADO ATM'!$A$2:$B$900,2,0)</f>
        <v>ATM S/M Caribe Av. Charles de Gaulle</v>
      </c>
      <c r="H181" s="114" t="str">
        <f>VLOOKUP(E181,VIP!$A$2:$O17195,7,FALSE)</f>
        <v>Si</v>
      </c>
      <c r="I181" s="114" t="str">
        <f>VLOOKUP(E181,VIP!$A$2:$O9160,8,FALSE)</f>
        <v>No</v>
      </c>
      <c r="J181" s="114" t="str">
        <f>VLOOKUP(E181,VIP!$A$2:$O9110,8,FALSE)</f>
        <v>No</v>
      </c>
      <c r="K181" s="114" t="str">
        <f>VLOOKUP(E181,VIP!$A$2:$O12684,6,0)</f>
        <v>NO</v>
      </c>
      <c r="L181" s="115" t="s">
        <v>2428</v>
      </c>
      <c r="M181" s="113" t="s">
        <v>2465</v>
      </c>
      <c r="N181" s="113" t="s">
        <v>2472</v>
      </c>
      <c r="O181" s="114" t="s">
        <v>2473</v>
      </c>
      <c r="P181" s="114"/>
      <c r="Q181" s="116" t="s">
        <v>2428</v>
      </c>
    </row>
    <row r="182" spans="1:18" ht="18" x14ac:dyDescent="0.25">
      <c r="A182" s="114" t="str">
        <f>VLOOKUP(E182,'LISTADO ATM'!$A$2:$C$901,3,0)</f>
        <v>DISTRITO NACIONAL</v>
      </c>
      <c r="B182" s="109" t="s">
        <v>2546</v>
      </c>
      <c r="C182" s="121">
        <v>44282.665254629632</v>
      </c>
      <c r="D182" s="114" t="s">
        <v>2468</v>
      </c>
      <c r="E182" s="108">
        <v>487</v>
      </c>
      <c r="F182" s="114" t="str">
        <f>VLOOKUP(E182,VIP!$A$2:$O12273,2,0)</f>
        <v>DRBR487</v>
      </c>
      <c r="G182" s="114" t="str">
        <f>VLOOKUP(E182,'LISTADO ATM'!$A$2:$B$900,2,0)</f>
        <v xml:space="preserve">ATM Olé Hainamosa </v>
      </c>
      <c r="H182" s="114" t="str">
        <f>VLOOKUP(E182,VIP!$A$2:$O17194,7,FALSE)</f>
        <v>Si</v>
      </c>
      <c r="I182" s="114" t="str">
        <f>VLOOKUP(E182,VIP!$A$2:$O9159,8,FALSE)</f>
        <v>Si</v>
      </c>
      <c r="J182" s="114" t="str">
        <f>VLOOKUP(E182,VIP!$A$2:$O9109,8,FALSE)</f>
        <v>Si</v>
      </c>
      <c r="K182" s="114" t="str">
        <f>VLOOKUP(E182,VIP!$A$2:$O12683,6,0)</f>
        <v>SI</v>
      </c>
      <c r="L182" s="115" t="s">
        <v>2428</v>
      </c>
      <c r="M182" s="113" t="s">
        <v>2465</v>
      </c>
      <c r="N182" s="113" t="s">
        <v>2472</v>
      </c>
      <c r="O182" s="114" t="s">
        <v>2473</v>
      </c>
      <c r="P182" s="114"/>
      <c r="Q182" s="116" t="s">
        <v>2428</v>
      </c>
    </row>
    <row r="183" spans="1:18" ht="18" x14ac:dyDescent="0.25">
      <c r="A183" s="114" t="str">
        <f>VLOOKUP(E183,'LISTADO ATM'!$A$2:$C$901,3,0)</f>
        <v>NORTE</v>
      </c>
      <c r="B183" s="109" t="s">
        <v>2545</v>
      </c>
      <c r="C183" s="121">
        <v>44282.666550925926</v>
      </c>
      <c r="D183" s="114" t="s">
        <v>2494</v>
      </c>
      <c r="E183" s="108">
        <v>752</v>
      </c>
      <c r="F183" s="114" t="str">
        <f>VLOOKUP(E183,VIP!$A$2:$O12272,2,0)</f>
        <v>DRBR280</v>
      </c>
      <c r="G183" s="114" t="str">
        <f>VLOOKUP(E183,'LISTADO ATM'!$A$2:$B$900,2,0)</f>
        <v xml:space="preserve">ATM UNP Las Carolinas (La Vega) </v>
      </c>
      <c r="H183" s="114" t="str">
        <f>VLOOKUP(E183,VIP!$A$2:$O17193,7,FALSE)</f>
        <v>Si</v>
      </c>
      <c r="I183" s="114" t="str">
        <f>VLOOKUP(E183,VIP!$A$2:$O9158,8,FALSE)</f>
        <v>Si</v>
      </c>
      <c r="J183" s="114" t="str">
        <f>VLOOKUP(E183,VIP!$A$2:$O9108,8,FALSE)</f>
        <v>Si</v>
      </c>
      <c r="K183" s="114" t="str">
        <f>VLOOKUP(E183,VIP!$A$2:$O12682,6,0)</f>
        <v>SI</v>
      </c>
      <c r="L183" s="115" t="s">
        <v>2459</v>
      </c>
      <c r="M183" s="113" t="s">
        <v>2465</v>
      </c>
      <c r="N183" s="113" t="s">
        <v>2472</v>
      </c>
      <c r="O183" s="114" t="s">
        <v>2495</v>
      </c>
      <c r="P183" s="114"/>
      <c r="Q183" s="116" t="s">
        <v>2459</v>
      </c>
    </row>
    <row r="184" spans="1:18" ht="18" x14ac:dyDescent="0.25">
      <c r="A184" s="114" t="str">
        <f>VLOOKUP(E184,'LISTADO ATM'!$A$2:$C$901,3,0)</f>
        <v>NORTE</v>
      </c>
      <c r="B184" s="109" t="s">
        <v>2544</v>
      </c>
      <c r="C184" s="121">
        <v>44282.671956018516</v>
      </c>
      <c r="D184" s="114" t="s">
        <v>2190</v>
      </c>
      <c r="E184" s="108">
        <v>228</v>
      </c>
      <c r="F184" s="114" t="str">
        <f>VLOOKUP(E184,VIP!$A$2:$O12271,2,0)</f>
        <v>DRBR228</v>
      </c>
      <c r="G184" s="114" t="str">
        <f>VLOOKUP(E184,'LISTADO ATM'!$A$2:$B$900,2,0)</f>
        <v xml:space="preserve">ATM Oficina SAJOMA </v>
      </c>
      <c r="H184" s="114" t="str">
        <f>VLOOKUP(E184,VIP!$A$2:$O17192,7,FALSE)</f>
        <v>Si</v>
      </c>
      <c r="I184" s="114" t="str">
        <f>VLOOKUP(E184,VIP!$A$2:$O9157,8,FALSE)</f>
        <v>Si</v>
      </c>
      <c r="J184" s="114" t="str">
        <f>VLOOKUP(E184,VIP!$A$2:$O9107,8,FALSE)</f>
        <v>Si</v>
      </c>
      <c r="K184" s="114" t="str">
        <f>VLOOKUP(E184,VIP!$A$2:$O12681,6,0)</f>
        <v>NO</v>
      </c>
      <c r="L184" s="115" t="s">
        <v>2488</v>
      </c>
      <c r="M184" s="113" t="s">
        <v>2465</v>
      </c>
      <c r="N184" s="113" t="s">
        <v>2472</v>
      </c>
      <c r="O184" s="114" t="s">
        <v>2497</v>
      </c>
      <c r="P184" s="114"/>
      <c r="Q184" s="116" t="s">
        <v>2488</v>
      </c>
    </row>
    <row r="185" spans="1:18" ht="18" x14ac:dyDescent="0.25">
      <c r="A185" s="114" t="str">
        <f>VLOOKUP(E185,'LISTADO ATM'!$A$2:$C$901,3,0)</f>
        <v>DISTRITO NACIONAL</v>
      </c>
      <c r="B185" s="109" t="s">
        <v>2543</v>
      </c>
      <c r="C185" s="121">
        <v>44282.689131944448</v>
      </c>
      <c r="D185" s="114" t="s">
        <v>2468</v>
      </c>
      <c r="E185" s="108">
        <v>698</v>
      </c>
      <c r="F185" s="114" t="str">
        <f>VLOOKUP(E185,VIP!$A$2:$O12270,2,0)</f>
        <v>DRBR698</v>
      </c>
      <c r="G185" s="114" t="str">
        <f>VLOOKUP(E185,'LISTADO ATM'!$A$2:$B$900,2,0)</f>
        <v>ATM Parador Bellamar</v>
      </c>
      <c r="H185" s="114" t="str">
        <f>VLOOKUP(E185,VIP!$A$2:$O17191,7,FALSE)</f>
        <v>Si</v>
      </c>
      <c r="I185" s="114" t="str">
        <f>VLOOKUP(E185,VIP!$A$2:$O9156,8,FALSE)</f>
        <v>Si</v>
      </c>
      <c r="J185" s="114" t="str">
        <f>VLOOKUP(E185,VIP!$A$2:$O9106,8,FALSE)</f>
        <v>Si</v>
      </c>
      <c r="K185" s="114" t="str">
        <f>VLOOKUP(E185,VIP!$A$2:$O12680,6,0)</f>
        <v>NO</v>
      </c>
      <c r="L185" s="115" t="s">
        <v>2428</v>
      </c>
      <c r="M185" s="113" t="s">
        <v>2465</v>
      </c>
      <c r="N185" s="113" t="s">
        <v>2472</v>
      </c>
      <c r="O185" s="114" t="s">
        <v>2473</v>
      </c>
      <c r="P185" s="114"/>
      <c r="Q185" s="116" t="s">
        <v>2428</v>
      </c>
    </row>
    <row r="186" spans="1:18" ht="18" x14ac:dyDescent="0.25">
      <c r="A186" s="114" t="str">
        <f>VLOOKUP(E186,'LISTADO ATM'!$A$2:$C$901,3,0)</f>
        <v>DISTRITO NACIONAL</v>
      </c>
      <c r="B186" s="109" t="s">
        <v>2542</v>
      </c>
      <c r="C186" s="121">
        <v>44282.740069444444</v>
      </c>
      <c r="D186" s="114" t="s">
        <v>2189</v>
      </c>
      <c r="E186" s="108">
        <v>391</v>
      </c>
      <c r="F186" s="114" t="str">
        <f>VLOOKUP(E186,VIP!$A$2:$O12269,2,0)</f>
        <v>DRBR391</v>
      </c>
      <c r="G186" s="114" t="str">
        <f>VLOOKUP(E186,'LISTADO ATM'!$A$2:$B$900,2,0)</f>
        <v xml:space="preserve">ATM S/M Jumbo Luperón </v>
      </c>
      <c r="H186" s="114" t="str">
        <f>VLOOKUP(E186,VIP!$A$2:$O17190,7,FALSE)</f>
        <v>Si</v>
      </c>
      <c r="I186" s="114" t="str">
        <f>VLOOKUP(E186,VIP!$A$2:$O9155,8,FALSE)</f>
        <v>Si</v>
      </c>
      <c r="J186" s="114" t="str">
        <f>VLOOKUP(E186,VIP!$A$2:$O9105,8,FALSE)</f>
        <v>Si</v>
      </c>
      <c r="K186" s="114" t="str">
        <f>VLOOKUP(E186,VIP!$A$2:$O12679,6,0)</f>
        <v>NO</v>
      </c>
      <c r="L186" s="115" t="s">
        <v>2228</v>
      </c>
      <c r="M186" s="113" t="s">
        <v>2465</v>
      </c>
      <c r="N186" s="113" t="s">
        <v>2472</v>
      </c>
      <c r="O186" s="114" t="s">
        <v>2474</v>
      </c>
      <c r="P186" s="114"/>
      <c r="Q186" s="116" t="s">
        <v>2228</v>
      </c>
    </row>
    <row r="187" spans="1:18" ht="18" x14ac:dyDescent="0.25">
      <c r="A187" s="114" t="str">
        <f>VLOOKUP(E187,'LISTADO ATM'!$A$2:$C$901,3,0)</f>
        <v>DISTRITO NACIONAL</v>
      </c>
      <c r="B187" s="109" t="s">
        <v>2541</v>
      </c>
      <c r="C187" s="121">
        <v>44282.745393518519</v>
      </c>
      <c r="D187" s="114" t="s">
        <v>2189</v>
      </c>
      <c r="E187" s="108">
        <v>565</v>
      </c>
      <c r="F187" s="114" t="str">
        <f>VLOOKUP(E187,VIP!$A$2:$O12268,2,0)</f>
        <v>DRBR24H</v>
      </c>
      <c r="G187" s="114" t="str">
        <f>VLOOKUP(E187,'LISTADO ATM'!$A$2:$B$900,2,0)</f>
        <v xml:space="preserve">ATM S/M La Cadena Núñez de Cáceres </v>
      </c>
      <c r="H187" s="114" t="str">
        <f>VLOOKUP(E187,VIP!$A$2:$O17189,7,FALSE)</f>
        <v>Si</v>
      </c>
      <c r="I187" s="114" t="str">
        <f>VLOOKUP(E187,VIP!$A$2:$O9154,8,FALSE)</f>
        <v>Si</v>
      </c>
      <c r="J187" s="114" t="str">
        <f>VLOOKUP(E187,VIP!$A$2:$O9104,8,FALSE)</f>
        <v>Si</v>
      </c>
      <c r="K187" s="114" t="str">
        <f>VLOOKUP(E187,VIP!$A$2:$O12678,6,0)</f>
        <v>NO</v>
      </c>
      <c r="L187" s="115" t="s">
        <v>2228</v>
      </c>
      <c r="M187" s="113" t="s">
        <v>2465</v>
      </c>
      <c r="N187" s="113" t="s">
        <v>2472</v>
      </c>
      <c r="O187" s="114" t="s">
        <v>2474</v>
      </c>
      <c r="P187" s="114"/>
      <c r="Q187" s="116" t="s">
        <v>2228</v>
      </c>
    </row>
    <row r="188" spans="1:18" ht="18" x14ac:dyDescent="0.25">
      <c r="A188" s="114" t="str">
        <f>VLOOKUP(E188,'LISTADO ATM'!$A$2:$C$901,3,0)</f>
        <v>NORTE</v>
      </c>
      <c r="B188" s="109" t="s">
        <v>2540</v>
      </c>
      <c r="C188" s="121">
        <v>44282.74900462963</v>
      </c>
      <c r="D188" s="114" t="s">
        <v>2190</v>
      </c>
      <c r="E188" s="108">
        <v>395</v>
      </c>
      <c r="F188" s="114" t="str">
        <f>VLOOKUP(E188,VIP!$A$2:$O12267,2,0)</f>
        <v>DRBR395</v>
      </c>
      <c r="G188" s="114" t="str">
        <f>VLOOKUP(E188,'LISTADO ATM'!$A$2:$B$900,2,0)</f>
        <v xml:space="preserve">ATM UNP Sabana Iglesia </v>
      </c>
      <c r="H188" s="114" t="str">
        <f>VLOOKUP(E188,VIP!$A$2:$O17188,7,FALSE)</f>
        <v>Si</v>
      </c>
      <c r="I188" s="114" t="str">
        <f>VLOOKUP(E188,VIP!$A$2:$O9153,8,FALSE)</f>
        <v>Si</v>
      </c>
      <c r="J188" s="114" t="str">
        <f>VLOOKUP(E188,VIP!$A$2:$O9103,8,FALSE)</f>
        <v>Si</v>
      </c>
      <c r="K188" s="114" t="str">
        <f>VLOOKUP(E188,VIP!$A$2:$O12677,6,0)</f>
        <v>NO</v>
      </c>
      <c r="L188" s="115" t="s">
        <v>2488</v>
      </c>
      <c r="M188" s="113" t="s">
        <v>2465</v>
      </c>
      <c r="N188" s="113" t="s">
        <v>2472</v>
      </c>
      <c r="O188" s="114" t="s">
        <v>2497</v>
      </c>
      <c r="P188" s="114"/>
      <c r="Q188" s="116" t="s">
        <v>2488</v>
      </c>
    </row>
    <row r="189" spans="1:18" ht="18" x14ac:dyDescent="0.25">
      <c r="A189" s="114" t="str">
        <f>VLOOKUP(E189,'LISTADO ATM'!$A$2:$C$901,3,0)</f>
        <v>DISTRITO NACIONAL</v>
      </c>
      <c r="B189" s="109" t="s">
        <v>2539</v>
      </c>
      <c r="C189" s="121">
        <v>44282.751689814817</v>
      </c>
      <c r="D189" s="114" t="s">
        <v>2189</v>
      </c>
      <c r="E189" s="108">
        <v>377</v>
      </c>
      <c r="F189" s="114" t="str">
        <f>VLOOKUP(E189,VIP!$A$2:$O12266,2,0)</f>
        <v>DRBR377</v>
      </c>
      <c r="G189" s="114" t="str">
        <f>VLOOKUP(E189,'LISTADO ATM'!$A$2:$B$900,2,0)</f>
        <v>ATM Estación del Metro Eduardo Brito</v>
      </c>
      <c r="H189" s="114" t="str">
        <f>VLOOKUP(E189,VIP!$A$2:$O17187,7,FALSE)</f>
        <v>Si</v>
      </c>
      <c r="I189" s="114" t="str">
        <f>VLOOKUP(E189,VIP!$A$2:$O9152,8,FALSE)</f>
        <v>Si</v>
      </c>
      <c r="J189" s="114" t="str">
        <f>VLOOKUP(E189,VIP!$A$2:$O9102,8,FALSE)</f>
        <v>Si</v>
      </c>
      <c r="K189" s="114" t="str">
        <f>VLOOKUP(E189,VIP!$A$2:$O12676,6,0)</f>
        <v>NO</v>
      </c>
      <c r="L189" s="115" t="s">
        <v>2431</v>
      </c>
      <c r="M189" s="113" t="s">
        <v>2465</v>
      </c>
      <c r="N189" s="113" t="s">
        <v>2472</v>
      </c>
      <c r="O189" s="114" t="s">
        <v>2474</v>
      </c>
      <c r="P189" s="114"/>
      <c r="Q189" s="116" t="s">
        <v>2431</v>
      </c>
    </row>
    <row r="190" spans="1:18" ht="18" x14ac:dyDescent="0.25">
      <c r="A190" s="114" t="str">
        <f>VLOOKUP(E190,'LISTADO ATM'!$A$2:$C$901,3,0)</f>
        <v>DISTRITO NACIONAL</v>
      </c>
      <c r="B190" s="109" t="s">
        <v>2538</v>
      </c>
      <c r="C190" s="121">
        <v>44282.75335648148</v>
      </c>
      <c r="D190" s="114" t="s">
        <v>2189</v>
      </c>
      <c r="E190" s="108">
        <v>85</v>
      </c>
      <c r="F190" s="114" t="str">
        <f>VLOOKUP(E190,VIP!$A$2:$O12265,2,0)</f>
        <v>DRBR085</v>
      </c>
      <c r="G190" s="114" t="str">
        <f>VLOOKUP(E190,'LISTADO ATM'!$A$2:$B$900,2,0)</f>
        <v xml:space="preserve">ATM Oficina San Isidro (Fuerza Aérea) </v>
      </c>
      <c r="H190" s="114" t="str">
        <f>VLOOKUP(E190,VIP!$A$2:$O17186,7,FALSE)</f>
        <v>Si</v>
      </c>
      <c r="I190" s="114" t="str">
        <f>VLOOKUP(E190,VIP!$A$2:$O9151,8,FALSE)</f>
        <v>Si</v>
      </c>
      <c r="J190" s="114" t="str">
        <f>VLOOKUP(E190,VIP!$A$2:$O9101,8,FALSE)</f>
        <v>Si</v>
      </c>
      <c r="K190" s="114" t="str">
        <f>VLOOKUP(E190,VIP!$A$2:$O12675,6,0)</f>
        <v>NO</v>
      </c>
      <c r="L190" s="115" t="s">
        <v>2488</v>
      </c>
      <c r="M190" s="113" t="s">
        <v>2465</v>
      </c>
      <c r="N190" s="113" t="s">
        <v>2472</v>
      </c>
      <c r="O190" s="114" t="s">
        <v>2474</v>
      </c>
      <c r="P190" s="114"/>
      <c r="Q190" s="116" t="s">
        <v>2488</v>
      </c>
    </row>
    <row r="191" spans="1:18" ht="18" x14ac:dyDescent="0.25">
      <c r="A191" s="114" t="str">
        <f>VLOOKUP(E191,'LISTADO ATM'!$A$2:$C$901,3,0)</f>
        <v>DISTRITO NACIONAL</v>
      </c>
      <c r="B191" s="109" t="s">
        <v>2537</v>
      </c>
      <c r="C191" s="121">
        <v>44282.754432870373</v>
      </c>
      <c r="D191" s="114" t="s">
        <v>2189</v>
      </c>
      <c r="E191" s="108">
        <v>347</v>
      </c>
      <c r="F191" s="114" t="str">
        <f>VLOOKUP(E191,VIP!$A$2:$O12264,2,0)</f>
        <v>DRBR347</v>
      </c>
      <c r="G191" s="114" t="str">
        <f>VLOOKUP(E191,'LISTADO ATM'!$A$2:$B$900,2,0)</f>
        <v>ATM Patio de Colombia</v>
      </c>
      <c r="H191" s="114" t="str">
        <f>VLOOKUP(E191,VIP!$A$2:$O17185,7,FALSE)</f>
        <v>N/A</v>
      </c>
      <c r="I191" s="114" t="str">
        <f>VLOOKUP(E191,VIP!$A$2:$O9150,8,FALSE)</f>
        <v>N/A</v>
      </c>
      <c r="J191" s="114" t="str">
        <f>VLOOKUP(E191,VIP!$A$2:$O9100,8,FALSE)</f>
        <v>N/A</v>
      </c>
      <c r="K191" s="114" t="str">
        <f>VLOOKUP(E191,VIP!$A$2:$O12674,6,0)</f>
        <v>N/A</v>
      </c>
      <c r="L191" s="115" t="s">
        <v>2488</v>
      </c>
      <c r="M191" s="113" t="s">
        <v>2465</v>
      </c>
      <c r="N191" s="113" t="s">
        <v>2472</v>
      </c>
      <c r="O191" s="114" t="s">
        <v>2474</v>
      </c>
      <c r="P191" s="114"/>
      <c r="Q191" s="116" t="s">
        <v>2488</v>
      </c>
    </row>
    <row r="192" spans="1:18" ht="18" x14ac:dyDescent="0.25">
      <c r="A192" s="114" t="str">
        <f>VLOOKUP(E192,'LISTADO ATM'!$A$2:$C$901,3,0)</f>
        <v>DISTRITO NACIONAL</v>
      </c>
      <c r="B192" s="109" t="s">
        <v>2567</v>
      </c>
      <c r="C192" s="121">
        <v>44282.855925925927</v>
      </c>
      <c r="D192" s="114" t="s">
        <v>2468</v>
      </c>
      <c r="E192" s="108">
        <v>26</v>
      </c>
      <c r="F192" s="114" t="str">
        <f>VLOOKUP(E192,VIP!$A$2:$O12283,2,0)</f>
        <v>DRBR221</v>
      </c>
      <c r="G192" s="114" t="str">
        <f>VLOOKUP(E192,'LISTADO ATM'!$A$2:$B$900,2,0)</f>
        <v>ATM S/M Jumbo San Isidro</v>
      </c>
      <c r="H192" s="114" t="str">
        <f>VLOOKUP(E192,VIP!$A$2:$O17204,7,FALSE)</f>
        <v>Si</v>
      </c>
      <c r="I192" s="114" t="str">
        <f>VLOOKUP(E192,VIP!$A$2:$O9169,8,FALSE)</f>
        <v>Si</v>
      </c>
      <c r="J192" s="114" t="str">
        <f>VLOOKUP(E192,VIP!$A$2:$O9119,8,FALSE)</f>
        <v>Si</v>
      </c>
      <c r="K192" s="114" t="str">
        <f>VLOOKUP(E192,VIP!$A$2:$O12693,6,0)</f>
        <v>NO</v>
      </c>
      <c r="L192" s="115" t="s">
        <v>2428</v>
      </c>
      <c r="M192" s="113" t="s">
        <v>2465</v>
      </c>
      <c r="N192" s="113" t="s">
        <v>2472</v>
      </c>
      <c r="O192" s="114" t="s">
        <v>2473</v>
      </c>
      <c r="P192" s="114"/>
      <c r="Q192" s="116" t="s">
        <v>2428</v>
      </c>
    </row>
    <row r="193" spans="1:17" ht="18" x14ac:dyDescent="0.25">
      <c r="A193" s="114" t="str">
        <f>VLOOKUP(E193,'LISTADO ATM'!$A$2:$C$901,3,0)</f>
        <v>NORTE</v>
      </c>
      <c r="B193" s="109" t="s">
        <v>2566</v>
      </c>
      <c r="C193" s="121">
        <v>44282.858414351853</v>
      </c>
      <c r="D193" s="114" t="s">
        <v>2494</v>
      </c>
      <c r="E193" s="108">
        <v>144</v>
      </c>
      <c r="F193" s="114" t="str">
        <f>VLOOKUP(E193,VIP!$A$2:$O12282,2,0)</f>
        <v>DRBR144</v>
      </c>
      <c r="G193" s="114" t="str">
        <f>VLOOKUP(E193,'LISTADO ATM'!$A$2:$B$900,2,0)</f>
        <v xml:space="preserve">ATM Oficina Villa Altagracia </v>
      </c>
      <c r="H193" s="114" t="str">
        <f>VLOOKUP(E193,VIP!$A$2:$O17203,7,FALSE)</f>
        <v>Si</v>
      </c>
      <c r="I193" s="114" t="str">
        <f>VLOOKUP(E193,VIP!$A$2:$O9168,8,FALSE)</f>
        <v>Si</v>
      </c>
      <c r="J193" s="114" t="str">
        <f>VLOOKUP(E193,VIP!$A$2:$O9118,8,FALSE)</f>
        <v>Si</v>
      </c>
      <c r="K193" s="114" t="str">
        <f>VLOOKUP(E193,VIP!$A$2:$O12692,6,0)</f>
        <v>SI</v>
      </c>
      <c r="L193" s="115" t="s">
        <v>2428</v>
      </c>
      <c r="M193" s="113" t="s">
        <v>2465</v>
      </c>
      <c r="N193" s="113" t="s">
        <v>2472</v>
      </c>
      <c r="O193" s="114" t="s">
        <v>2495</v>
      </c>
      <c r="P193" s="114"/>
      <c r="Q193" s="116" t="s">
        <v>2428</v>
      </c>
    </row>
    <row r="194" spans="1:17" ht="18" x14ac:dyDescent="0.25">
      <c r="A194" s="114" t="str">
        <f>VLOOKUP(E194,'LISTADO ATM'!$A$2:$C$901,3,0)</f>
        <v>ESTE</v>
      </c>
      <c r="B194" s="109" t="s">
        <v>2565</v>
      </c>
      <c r="C194" s="121">
        <v>44282.860023148147</v>
      </c>
      <c r="D194" s="114" t="s">
        <v>2468</v>
      </c>
      <c r="E194" s="108">
        <v>211</v>
      </c>
      <c r="F194" s="114" t="str">
        <f>VLOOKUP(E194,VIP!$A$2:$O12281,2,0)</f>
        <v>DRBR211</v>
      </c>
      <c r="G194" s="114" t="str">
        <f>VLOOKUP(E194,'LISTADO ATM'!$A$2:$B$900,2,0)</f>
        <v xml:space="preserve">ATM Oficina La Romana I </v>
      </c>
      <c r="H194" s="114" t="str">
        <f>VLOOKUP(E194,VIP!$A$2:$O17202,7,FALSE)</f>
        <v>Si</v>
      </c>
      <c r="I194" s="114" t="str">
        <f>VLOOKUP(E194,VIP!$A$2:$O9167,8,FALSE)</f>
        <v>Si</v>
      </c>
      <c r="J194" s="114" t="str">
        <f>VLOOKUP(E194,VIP!$A$2:$O9117,8,FALSE)</f>
        <v>Si</v>
      </c>
      <c r="K194" s="114" t="str">
        <f>VLOOKUP(E194,VIP!$A$2:$O12691,6,0)</f>
        <v>NO</v>
      </c>
      <c r="L194" s="115" t="s">
        <v>2428</v>
      </c>
      <c r="M194" s="113" t="s">
        <v>2465</v>
      </c>
      <c r="N194" s="113" t="s">
        <v>2472</v>
      </c>
      <c r="O194" s="114" t="s">
        <v>2473</v>
      </c>
      <c r="P194" s="114"/>
      <c r="Q194" s="116" t="s">
        <v>2428</v>
      </c>
    </row>
    <row r="195" spans="1:17" ht="18" x14ac:dyDescent="0.25">
      <c r="A195" s="114" t="str">
        <f>VLOOKUP(E195,'LISTADO ATM'!$A$2:$C$901,3,0)</f>
        <v>DISTRITO NACIONAL</v>
      </c>
      <c r="B195" s="109" t="s">
        <v>2564</v>
      </c>
      <c r="C195" s="121">
        <v>44282.861863425926</v>
      </c>
      <c r="D195" s="114" t="s">
        <v>2468</v>
      </c>
      <c r="E195" s="108">
        <v>300</v>
      </c>
      <c r="F195" s="114" t="str">
        <f>VLOOKUP(E195,VIP!$A$2:$O12280,2,0)</f>
        <v>DRBR300</v>
      </c>
      <c r="G195" s="114" t="str">
        <f>VLOOKUP(E195,'LISTADO ATM'!$A$2:$B$900,2,0)</f>
        <v xml:space="preserve">ATM S/M Aprezio Los Guaricanos </v>
      </c>
      <c r="H195" s="114" t="str">
        <f>VLOOKUP(E195,VIP!$A$2:$O17201,7,FALSE)</f>
        <v>Si</v>
      </c>
      <c r="I195" s="114" t="str">
        <f>VLOOKUP(E195,VIP!$A$2:$O9166,8,FALSE)</f>
        <v>Si</v>
      </c>
      <c r="J195" s="114" t="str">
        <f>VLOOKUP(E195,VIP!$A$2:$O9116,8,FALSE)</f>
        <v>Si</v>
      </c>
      <c r="K195" s="114" t="str">
        <f>VLOOKUP(E195,VIP!$A$2:$O12690,6,0)</f>
        <v>NO</v>
      </c>
      <c r="L195" s="115" t="s">
        <v>2428</v>
      </c>
      <c r="M195" s="113" t="s">
        <v>2465</v>
      </c>
      <c r="N195" s="113" t="s">
        <v>2472</v>
      </c>
      <c r="O195" s="114" t="s">
        <v>2473</v>
      </c>
      <c r="P195" s="114"/>
      <c r="Q195" s="116" t="s">
        <v>2428</v>
      </c>
    </row>
    <row r="196" spans="1:17" ht="18" x14ac:dyDescent="0.25">
      <c r="A196" s="114" t="str">
        <f>VLOOKUP(E196,'LISTADO ATM'!$A$2:$C$901,3,0)</f>
        <v>DISTRITO NACIONAL</v>
      </c>
      <c r="B196" s="109" t="s">
        <v>2563</v>
      </c>
      <c r="C196" s="121">
        <v>44282.863761574074</v>
      </c>
      <c r="D196" s="114" t="s">
        <v>2468</v>
      </c>
      <c r="E196" s="108">
        <v>363</v>
      </c>
      <c r="F196" s="114" t="e">
        <f>VLOOKUP(E196,VIP!$A$2:$O12279,2,0)</f>
        <v>#N/A</v>
      </c>
      <c r="G196" s="114" t="str">
        <f>VLOOKUP(E196,'LISTADO ATM'!$A$2:$B$900,2,0)</f>
        <v>ATM Sirena Villa Mella</v>
      </c>
      <c r="H196" s="114" t="e">
        <f>VLOOKUP(E196,VIP!$A$2:$O17200,7,FALSE)</f>
        <v>#N/A</v>
      </c>
      <c r="I196" s="114" t="e">
        <f>VLOOKUP(E196,VIP!$A$2:$O9165,8,FALSE)</f>
        <v>#N/A</v>
      </c>
      <c r="J196" s="114" t="e">
        <f>VLOOKUP(E196,VIP!$A$2:$O9115,8,FALSE)</f>
        <v>#N/A</v>
      </c>
      <c r="K196" s="114" t="e">
        <f>VLOOKUP(E196,VIP!$A$2:$O12689,6,0)</f>
        <v>#N/A</v>
      </c>
      <c r="L196" s="115" t="s">
        <v>2428</v>
      </c>
      <c r="M196" s="113" t="s">
        <v>2465</v>
      </c>
      <c r="N196" s="113" t="s">
        <v>2472</v>
      </c>
      <c r="O196" s="114" t="s">
        <v>2473</v>
      </c>
      <c r="P196" s="114"/>
      <c r="Q196" s="116" t="s">
        <v>2428</v>
      </c>
    </row>
    <row r="197" spans="1:17" ht="18" x14ac:dyDescent="0.25">
      <c r="A197" s="114" t="str">
        <f>VLOOKUP(E197,'LISTADO ATM'!$A$2:$C$901,3,0)</f>
        <v>SUR</v>
      </c>
      <c r="B197" s="109" t="s">
        <v>2562</v>
      </c>
      <c r="C197" s="121">
        <v>44282.866296296299</v>
      </c>
      <c r="D197" s="114" t="s">
        <v>2468</v>
      </c>
      <c r="E197" s="108">
        <v>512</v>
      </c>
      <c r="F197" s="114" t="str">
        <f>VLOOKUP(E197,VIP!$A$2:$O12278,2,0)</f>
        <v>DRBR512</v>
      </c>
      <c r="G197" s="114" t="str">
        <f>VLOOKUP(E197,'LISTADO ATM'!$A$2:$B$900,2,0)</f>
        <v>ATM Plaza Jesús Ferreira</v>
      </c>
      <c r="H197" s="114" t="str">
        <f>VLOOKUP(E197,VIP!$A$2:$O17199,7,FALSE)</f>
        <v>N/A</v>
      </c>
      <c r="I197" s="114" t="str">
        <f>VLOOKUP(E197,VIP!$A$2:$O9164,8,FALSE)</f>
        <v>N/A</v>
      </c>
      <c r="J197" s="114" t="str">
        <f>VLOOKUP(E197,VIP!$A$2:$O9114,8,FALSE)</f>
        <v>N/A</v>
      </c>
      <c r="K197" s="114" t="str">
        <f>VLOOKUP(E197,VIP!$A$2:$O12688,6,0)</f>
        <v>N/A</v>
      </c>
      <c r="L197" s="115" t="s">
        <v>2428</v>
      </c>
      <c r="M197" s="113" t="s">
        <v>2465</v>
      </c>
      <c r="N197" s="113" t="s">
        <v>2472</v>
      </c>
      <c r="O197" s="114" t="s">
        <v>2473</v>
      </c>
      <c r="P197" s="114"/>
      <c r="Q197" s="116" t="s">
        <v>2428</v>
      </c>
    </row>
    <row r="198" spans="1:17" ht="18" x14ac:dyDescent="0.25">
      <c r="A198" s="114" t="str">
        <f>VLOOKUP(E198,'LISTADO ATM'!$A$2:$C$901,3,0)</f>
        <v>DISTRITO NACIONAL</v>
      </c>
      <c r="B198" s="109" t="s">
        <v>2561</v>
      </c>
      <c r="C198" s="121">
        <v>44282.867731481485</v>
      </c>
      <c r="D198" s="114" t="s">
        <v>2494</v>
      </c>
      <c r="E198" s="108">
        <v>378</v>
      </c>
      <c r="F198" s="114" t="str">
        <f>VLOOKUP(E198,VIP!$A$2:$O12277,2,0)</f>
        <v>DRBR378</v>
      </c>
      <c r="G198" s="114" t="str">
        <f>VLOOKUP(E198,'LISTADO ATM'!$A$2:$B$900,2,0)</f>
        <v>ATM UNP Villa Flores</v>
      </c>
      <c r="H198" s="114" t="str">
        <f>VLOOKUP(E198,VIP!$A$2:$O17198,7,FALSE)</f>
        <v>N/A</v>
      </c>
      <c r="I198" s="114" t="str">
        <f>VLOOKUP(E198,VIP!$A$2:$O9163,8,FALSE)</f>
        <v>N/A</v>
      </c>
      <c r="J198" s="114" t="str">
        <f>VLOOKUP(E198,VIP!$A$2:$O9113,8,FALSE)</f>
        <v>N/A</v>
      </c>
      <c r="K198" s="114" t="str">
        <f>VLOOKUP(E198,VIP!$A$2:$O12687,6,0)</f>
        <v>N/A</v>
      </c>
      <c r="L198" s="115" t="s">
        <v>2428</v>
      </c>
      <c r="M198" s="113" t="s">
        <v>2465</v>
      </c>
      <c r="N198" s="113" t="s">
        <v>2472</v>
      </c>
      <c r="O198" s="114" t="s">
        <v>2495</v>
      </c>
      <c r="P198" s="114"/>
      <c r="Q198" s="116" t="s">
        <v>2428</v>
      </c>
    </row>
    <row r="199" spans="1:17" ht="18" x14ac:dyDescent="0.25">
      <c r="A199" s="114" t="str">
        <f>VLOOKUP(E199,'LISTADO ATM'!$A$2:$C$901,3,0)</f>
        <v>DISTRITO NACIONAL</v>
      </c>
      <c r="B199" s="109" t="s">
        <v>2560</v>
      </c>
      <c r="C199" s="121">
        <v>44282.870185185187</v>
      </c>
      <c r="D199" s="114" t="s">
        <v>2468</v>
      </c>
      <c r="E199" s="108">
        <v>562</v>
      </c>
      <c r="F199" s="114" t="str">
        <f>VLOOKUP(E199,VIP!$A$2:$O12276,2,0)</f>
        <v>DRBR226</v>
      </c>
      <c r="G199" s="114" t="str">
        <f>VLOOKUP(E199,'LISTADO ATM'!$A$2:$B$900,2,0)</f>
        <v xml:space="preserve">ATM S/M Jumbo Carretera Mella </v>
      </c>
      <c r="H199" s="114" t="str">
        <f>VLOOKUP(E199,VIP!$A$2:$O17197,7,FALSE)</f>
        <v>Si</v>
      </c>
      <c r="I199" s="114" t="str">
        <f>VLOOKUP(E199,VIP!$A$2:$O9162,8,FALSE)</f>
        <v>Si</v>
      </c>
      <c r="J199" s="114" t="str">
        <f>VLOOKUP(E199,VIP!$A$2:$O9112,8,FALSE)</f>
        <v>Si</v>
      </c>
      <c r="K199" s="114" t="str">
        <f>VLOOKUP(E199,VIP!$A$2:$O12686,6,0)</f>
        <v>SI</v>
      </c>
      <c r="L199" s="115" t="s">
        <v>2428</v>
      </c>
      <c r="M199" s="113" t="s">
        <v>2465</v>
      </c>
      <c r="N199" s="113" t="s">
        <v>2472</v>
      </c>
      <c r="O199" s="114" t="s">
        <v>2473</v>
      </c>
      <c r="P199" s="114"/>
      <c r="Q199" s="116" t="s">
        <v>2428</v>
      </c>
    </row>
    <row r="200" spans="1:17" ht="18" x14ac:dyDescent="0.25">
      <c r="A200" s="114" t="str">
        <f>VLOOKUP(E200,'LISTADO ATM'!$A$2:$C$901,3,0)</f>
        <v>ESTE</v>
      </c>
      <c r="B200" s="109" t="s">
        <v>2559</v>
      </c>
      <c r="C200" s="121">
        <v>44282.872777777775</v>
      </c>
      <c r="D200" s="114" t="s">
        <v>2468</v>
      </c>
      <c r="E200" s="108">
        <v>609</v>
      </c>
      <c r="F200" s="114" t="str">
        <f>VLOOKUP(E200,VIP!$A$2:$O12275,2,0)</f>
        <v>DRBR120</v>
      </c>
      <c r="G200" s="114" t="str">
        <f>VLOOKUP(E200,'LISTADO ATM'!$A$2:$B$900,2,0)</f>
        <v xml:space="preserve">ATM S/M Jumbo (San Pedro) </v>
      </c>
      <c r="H200" s="114" t="str">
        <f>VLOOKUP(E200,VIP!$A$2:$O17196,7,FALSE)</f>
        <v>Si</v>
      </c>
      <c r="I200" s="114" t="str">
        <f>VLOOKUP(E200,VIP!$A$2:$O9161,8,FALSE)</f>
        <v>Si</v>
      </c>
      <c r="J200" s="114" t="str">
        <f>VLOOKUP(E200,VIP!$A$2:$O9111,8,FALSE)</f>
        <v>Si</v>
      </c>
      <c r="K200" s="114" t="str">
        <f>VLOOKUP(E200,VIP!$A$2:$O12685,6,0)</f>
        <v>NO</v>
      </c>
      <c r="L200" s="115" t="s">
        <v>2428</v>
      </c>
      <c r="M200" s="113" t="s">
        <v>2465</v>
      </c>
      <c r="N200" s="113" t="s">
        <v>2472</v>
      </c>
      <c r="O200" s="114" t="s">
        <v>2473</v>
      </c>
      <c r="P200" s="114"/>
      <c r="Q200" s="116" t="s">
        <v>2428</v>
      </c>
    </row>
    <row r="201" spans="1:17" ht="18" x14ac:dyDescent="0.25">
      <c r="A201" s="114" t="str">
        <f>VLOOKUP(E201,'LISTADO ATM'!$A$2:$C$901,3,0)</f>
        <v>SUR</v>
      </c>
      <c r="B201" s="109" t="s">
        <v>2558</v>
      </c>
      <c r="C201" s="121">
        <v>44282.875509259262</v>
      </c>
      <c r="D201" s="114" t="s">
        <v>2468</v>
      </c>
      <c r="E201" s="108">
        <v>733</v>
      </c>
      <c r="F201" s="114" t="str">
        <f>VLOOKUP(E201,VIP!$A$2:$O12274,2,0)</f>
        <v>DRBR484</v>
      </c>
      <c r="G201" s="114" t="str">
        <f>VLOOKUP(E201,'LISTADO ATM'!$A$2:$B$900,2,0)</f>
        <v xml:space="preserve">ATM Zona Franca Perdenales </v>
      </c>
      <c r="H201" s="114" t="str">
        <f>VLOOKUP(E201,VIP!$A$2:$O17195,7,FALSE)</f>
        <v>Si</v>
      </c>
      <c r="I201" s="114" t="str">
        <f>VLOOKUP(E201,VIP!$A$2:$O9160,8,FALSE)</f>
        <v>Si</v>
      </c>
      <c r="J201" s="114" t="str">
        <f>VLOOKUP(E201,VIP!$A$2:$O9110,8,FALSE)</f>
        <v>Si</v>
      </c>
      <c r="K201" s="114" t="str">
        <f>VLOOKUP(E201,VIP!$A$2:$O12684,6,0)</f>
        <v>NO</v>
      </c>
      <c r="L201" s="115" t="s">
        <v>2428</v>
      </c>
      <c r="M201" s="113" t="s">
        <v>2465</v>
      </c>
      <c r="N201" s="113" t="s">
        <v>2472</v>
      </c>
      <c r="O201" s="114" t="s">
        <v>2473</v>
      </c>
      <c r="P201" s="114"/>
      <c r="Q201" s="116" t="s">
        <v>2428</v>
      </c>
    </row>
    <row r="202" spans="1:17" ht="18" x14ac:dyDescent="0.25">
      <c r="A202" s="114" t="str">
        <f>VLOOKUP(E202,'LISTADO ATM'!$A$2:$C$901,3,0)</f>
        <v>DISTRITO NACIONAL</v>
      </c>
      <c r="B202" s="109" t="s">
        <v>2557</v>
      </c>
      <c r="C202" s="121">
        <v>44282.881828703707</v>
      </c>
      <c r="D202" s="114" t="s">
        <v>2468</v>
      </c>
      <c r="E202" s="108">
        <v>744</v>
      </c>
      <c r="F202" s="114" t="str">
        <f>VLOOKUP(E202,VIP!$A$2:$O12273,2,0)</f>
        <v>DRBR289</v>
      </c>
      <c r="G202" s="114" t="str">
        <f>VLOOKUP(E202,'LISTADO ATM'!$A$2:$B$900,2,0)</f>
        <v xml:space="preserve">ATM Multicentro La Sirena Venezuela </v>
      </c>
      <c r="H202" s="114" t="str">
        <f>VLOOKUP(E202,VIP!$A$2:$O17194,7,FALSE)</f>
        <v>Si</v>
      </c>
      <c r="I202" s="114" t="str">
        <f>VLOOKUP(E202,VIP!$A$2:$O9159,8,FALSE)</f>
        <v>Si</v>
      </c>
      <c r="J202" s="114" t="str">
        <f>VLOOKUP(E202,VIP!$A$2:$O9109,8,FALSE)</f>
        <v>Si</v>
      </c>
      <c r="K202" s="114" t="str">
        <f>VLOOKUP(E202,VIP!$A$2:$O12683,6,0)</f>
        <v>SI</v>
      </c>
      <c r="L202" s="115" t="s">
        <v>2459</v>
      </c>
      <c r="M202" s="113" t="s">
        <v>2465</v>
      </c>
      <c r="N202" s="113" t="s">
        <v>2472</v>
      </c>
      <c r="O202" s="114" t="s">
        <v>2473</v>
      </c>
      <c r="P202" s="114"/>
      <c r="Q202" s="116" t="s">
        <v>2459</v>
      </c>
    </row>
    <row r="203" spans="1:17" ht="18" x14ac:dyDescent="0.25">
      <c r="A203" s="114" t="str">
        <f>VLOOKUP(E203,'LISTADO ATM'!$A$2:$C$901,3,0)</f>
        <v>DISTRITO NACIONAL</v>
      </c>
      <c r="B203" s="109" t="s">
        <v>2556</v>
      </c>
      <c r="C203" s="121">
        <v>44282.90252314815</v>
      </c>
      <c r="D203" s="114" t="s">
        <v>2189</v>
      </c>
      <c r="E203" s="108">
        <v>717</v>
      </c>
      <c r="F203" s="114" t="str">
        <f>VLOOKUP(E203,VIP!$A$2:$O12272,2,0)</f>
        <v>DRBR24K</v>
      </c>
      <c r="G203" s="114" t="str">
        <f>VLOOKUP(E203,'LISTADO ATM'!$A$2:$B$900,2,0)</f>
        <v xml:space="preserve">ATM Oficina Los Alcarrizos </v>
      </c>
      <c r="H203" s="114" t="str">
        <f>VLOOKUP(E203,VIP!$A$2:$O17193,7,FALSE)</f>
        <v>Si</v>
      </c>
      <c r="I203" s="114" t="str">
        <f>VLOOKUP(E203,VIP!$A$2:$O9158,8,FALSE)</f>
        <v>Si</v>
      </c>
      <c r="J203" s="114" t="str">
        <f>VLOOKUP(E203,VIP!$A$2:$O9108,8,FALSE)</f>
        <v>Si</v>
      </c>
      <c r="K203" s="114" t="str">
        <f>VLOOKUP(E203,VIP!$A$2:$O12682,6,0)</f>
        <v>SI</v>
      </c>
      <c r="L203" s="115" t="s">
        <v>2228</v>
      </c>
      <c r="M203" s="113" t="s">
        <v>2465</v>
      </c>
      <c r="N203" s="113" t="s">
        <v>2472</v>
      </c>
      <c r="O203" s="114" t="s">
        <v>2474</v>
      </c>
      <c r="P203" s="112"/>
      <c r="Q203" s="116" t="s">
        <v>2228</v>
      </c>
    </row>
    <row r="204" spans="1:17" ht="18" x14ac:dyDescent="0.25">
      <c r="A204" s="114" t="str">
        <f>VLOOKUP(E204,'LISTADO ATM'!$A$2:$C$901,3,0)</f>
        <v>NORTE</v>
      </c>
      <c r="B204" s="109" t="s">
        <v>2555</v>
      </c>
      <c r="C204" s="121">
        <v>44282.903703703705</v>
      </c>
      <c r="D204" s="114" t="s">
        <v>2190</v>
      </c>
      <c r="E204" s="108">
        <v>807</v>
      </c>
      <c r="F204" s="114" t="str">
        <f>VLOOKUP(E204,VIP!$A$2:$O12271,2,0)</f>
        <v>DRBR207</v>
      </c>
      <c r="G204" s="114" t="str">
        <f>VLOOKUP(E204,'LISTADO ATM'!$A$2:$B$900,2,0)</f>
        <v xml:space="preserve">ATM S/M Morel (Mao) </v>
      </c>
      <c r="H204" s="114" t="str">
        <f>VLOOKUP(E204,VIP!$A$2:$O17192,7,FALSE)</f>
        <v>Si</v>
      </c>
      <c r="I204" s="114" t="str">
        <f>VLOOKUP(E204,VIP!$A$2:$O9157,8,FALSE)</f>
        <v>Si</v>
      </c>
      <c r="J204" s="114" t="str">
        <f>VLOOKUP(E204,VIP!$A$2:$O9107,8,FALSE)</f>
        <v>Si</v>
      </c>
      <c r="K204" s="114" t="str">
        <f>VLOOKUP(E204,VIP!$A$2:$O12681,6,0)</f>
        <v>SI</v>
      </c>
      <c r="L204" s="115" t="s">
        <v>2228</v>
      </c>
      <c r="M204" s="113" t="s">
        <v>2465</v>
      </c>
      <c r="N204" s="113" t="s">
        <v>2472</v>
      </c>
      <c r="O204" s="114" t="s">
        <v>2497</v>
      </c>
      <c r="P204" s="114"/>
      <c r="Q204" s="116" t="s">
        <v>2228</v>
      </c>
    </row>
    <row r="205" spans="1:17" ht="18" x14ac:dyDescent="0.25">
      <c r="A205" s="114" t="str">
        <f>VLOOKUP(E205,'LISTADO ATM'!$A$2:$C$901,3,0)</f>
        <v>ESTE</v>
      </c>
      <c r="B205" s="109" t="s">
        <v>2554</v>
      </c>
      <c r="C205" s="121">
        <v>44282.904826388891</v>
      </c>
      <c r="D205" s="114" t="s">
        <v>2189</v>
      </c>
      <c r="E205" s="108">
        <v>399</v>
      </c>
      <c r="F205" s="114" t="str">
        <f>VLOOKUP(E205,VIP!$A$2:$O12270,2,0)</f>
        <v>DRBR399</v>
      </c>
      <c r="G205" s="114" t="str">
        <f>VLOOKUP(E205,'LISTADO ATM'!$A$2:$B$900,2,0)</f>
        <v xml:space="preserve">ATM Oficina La Romana II </v>
      </c>
      <c r="H205" s="114" t="str">
        <f>VLOOKUP(E205,VIP!$A$2:$O17191,7,FALSE)</f>
        <v>Si</v>
      </c>
      <c r="I205" s="114" t="str">
        <f>VLOOKUP(E205,VIP!$A$2:$O9156,8,FALSE)</f>
        <v>Si</v>
      </c>
      <c r="J205" s="114" t="str">
        <f>VLOOKUP(E205,VIP!$A$2:$O9106,8,FALSE)</f>
        <v>Si</v>
      </c>
      <c r="K205" s="114" t="str">
        <f>VLOOKUP(E205,VIP!$A$2:$O12680,6,0)</f>
        <v>NO</v>
      </c>
      <c r="L205" s="115" t="s">
        <v>2228</v>
      </c>
      <c r="M205" s="113" t="s">
        <v>2465</v>
      </c>
      <c r="N205" s="113" t="s">
        <v>2472</v>
      </c>
      <c r="O205" s="114" t="s">
        <v>2474</v>
      </c>
      <c r="P205" s="112"/>
      <c r="Q205" s="116" t="s">
        <v>2228</v>
      </c>
    </row>
    <row r="206" spans="1:17" ht="18" x14ac:dyDescent="0.25">
      <c r="A206" s="114" t="str">
        <f>VLOOKUP(E206,'LISTADO ATM'!$A$2:$C$901,3,0)</f>
        <v>ESTE</v>
      </c>
      <c r="B206" s="109" t="s">
        <v>2553</v>
      </c>
      <c r="C206" s="121">
        <v>44282.906782407408</v>
      </c>
      <c r="D206" s="114" t="s">
        <v>2189</v>
      </c>
      <c r="E206" s="108">
        <v>899</v>
      </c>
      <c r="F206" s="114" t="str">
        <f>VLOOKUP(E206,VIP!$A$2:$O12269,2,0)</f>
        <v>DRBR899</v>
      </c>
      <c r="G206" s="114" t="str">
        <f>VLOOKUP(E206,'LISTADO ATM'!$A$2:$B$900,2,0)</f>
        <v xml:space="preserve">ATM Oficina Punta Cana </v>
      </c>
      <c r="H206" s="114" t="str">
        <f>VLOOKUP(E206,VIP!$A$2:$O17190,7,FALSE)</f>
        <v>Si</v>
      </c>
      <c r="I206" s="114" t="str">
        <f>VLOOKUP(E206,VIP!$A$2:$O9155,8,FALSE)</f>
        <v>Si</v>
      </c>
      <c r="J206" s="114" t="str">
        <f>VLOOKUP(E206,VIP!$A$2:$O9105,8,FALSE)</f>
        <v>Si</v>
      </c>
      <c r="K206" s="114" t="str">
        <f>VLOOKUP(E206,VIP!$A$2:$O12679,6,0)</f>
        <v>NO</v>
      </c>
      <c r="L206" s="115" t="s">
        <v>2228</v>
      </c>
      <c r="M206" s="113" t="s">
        <v>2465</v>
      </c>
      <c r="N206" s="113" t="s">
        <v>2472</v>
      </c>
      <c r="O206" s="114" t="s">
        <v>2474</v>
      </c>
      <c r="P206" s="112"/>
      <c r="Q206" s="116" t="s">
        <v>2228</v>
      </c>
    </row>
    <row r="207" spans="1:17" ht="18" x14ac:dyDescent="0.25">
      <c r="A207" s="114" t="str">
        <f>VLOOKUP(E207,'LISTADO ATM'!$A$2:$C$901,3,0)</f>
        <v>NORTE</v>
      </c>
      <c r="B207" s="109" t="s">
        <v>2552</v>
      </c>
      <c r="C207" s="121">
        <v>44282.911296296297</v>
      </c>
      <c r="D207" s="114" t="s">
        <v>2190</v>
      </c>
      <c r="E207" s="108">
        <v>92</v>
      </c>
      <c r="F207" s="114" t="str">
        <f>VLOOKUP(E207,VIP!$A$2:$O12268,2,0)</f>
        <v>DRBR092</v>
      </c>
      <c r="G207" s="114" t="str">
        <f>VLOOKUP(E207,'LISTADO ATM'!$A$2:$B$900,2,0)</f>
        <v xml:space="preserve">ATM Oficina Salcedo </v>
      </c>
      <c r="H207" s="114" t="str">
        <f>VLOOKUP(E207,VIP!$A$2:$O17189,7,FALSE)</f>
        <v>Si</v>
      </c>
      <c r="I207" s="114" t="str">
        <f>VLOOKUP(E207,VIP!$A$2:$O9154,8,FALSE)</f>
        <v>Si</v>
      </c>
      <c r="J207" s="114" t="str">
        <f>VLOOKUP(E207,VIP!$A$2:$O9104,8,FALSE)</f>
        <v>Si</v>
      </c>
      <c r="K207" s="114" t="str">
        <f>VLOOKUP(E207,VIP!$A$2:$O12678,6,0)</f>
        <v>SI</v>
      </c>
      <c r="L207" s="115" t="s">
        <v>2488</v>
      </c>
      <c r="M207" s="113" t="s">
        <v>2465</v>
      </c>
      <c r="N207" s="113" t="s">
        <v>2472</v>
      </c>
      <c r="O207" s="114" t="s">
        <v>2497</v>
      </c>
      <c r="P207" s="114"/>
      <c r="Q207" s="116" t="s">
        <v>2488</v>
      </c>
    </row>
    <row r="208" spans="1:17" ht="18" x14ac:dyDescent="0.25">
      <c r="A208" s="114" t="str">
        <f>VLOOKUP(E208,'LISTADO ATM'!$A$2:$C$901,3,0)</f>
        <v>NORTE</v>
      </c>
      <c r="B208" s="109" t="s">
        <v>2551</v>
      </c>
      <c r="C208" s="121">
        <v>44282.912233796298</v>
      </c>
      <c r="D208" s="114" t="s">
        <v>2190</v>
      </c>
      <c r="E208" s="108">
        <v>941</v>
      </c>
      <c r="F208" s="114" t="str">
        <f>VLOOKUP(E208,VIP!$A$2:$O12267,2,0)</f>
        <v>DRBR941</v>
      </c>
      <c r="G208" s="114" t="str">
        <f>VLOOKUP(E208,'LISTADO ATM'!$A$2:$B$900,2,0)</f>
        <v xml:space="preserve">ATM Estación Next (Puerto Plata) </v>
      </c>
      <c r="H208" s="114" t="str">
        <f>VLOOKUP(E208,VIP!$A$2:$O17188,7,FALSE)</f>
        <v>Si</v>
      </c>
      <c r="I208" s="114" t="str">
        <f>VLOOKUP(E208,VIP!$A$2:$O9153,8,FALSE)</f>
        <v>Si</v>
      </c>
      <c r="J208" s="114" t="str">
        <f>VLOOKUP(E208,VIP!$A$2:$O9103,8,FALSE)</f>
        <v>Si</v>
      </c>
      <c r="K208" s="114" t="str">
        <f>VLOOKUP(E208,VIP!$A$2:$O12677,6,0)</f>
        <v>NO</v>
      </c>
      <c r="L208" s="115" t="s">
        <v>2488</v>
      </c>
      <c r="M208" s="113" t="s">
        <v>2465</v>
      </c>
      <c r="N208" s="113" t="s">
        <v>2472</v>
      </c>
      <c r="O208" s="114" t="s">
        <v>2497</v>
      </c>
      <c r="P208" s="114"/>
      <c r="Q208" s="116" t="s">
        <v>2488</v>
      </c>
    </row>
    <row r="209" spans="1:17" ht="18" x14ac:dyDescent="0.25">
      <c r="A209" s="114" t="str">
        <f>VLOOKUP(E209,'LISTADO ATM'!$A$2:$C$901,3,0)</f>
        <v>NORTE</v>
      </c>
      <c r="B209" s="109" t="s">
        <v>2550</v>
      </c>
      <c r="C209" s="121">
        <v>44282.914189814815</v>
      </c>
      <c r="D209" s="114" t="s">
        <v>2190</v>
      </c>
      <c r="E209" s="108">
        <v>372</v>
      </c>
      <c r="F209" s="114" t="str">
        <f>VLOOKUP(E209,VIP!$A$2:$O12266,2,0)</f>
        <v>DRBR372</v>
      </c>
      <c r="G209" s="114" t="str">
        <f>VLOOKUP(E209,'LISTADO ATM'!$A$2:$B$900,2,0)</f>
        <v>ATM Oficina Sánchez II</v>
      </c>
      <c r="H209" s="114" t="str">
        <f>VLOOKUP(E209,VIP!$A$2:$O17187,7,FALSE)</f>
        <v>N/A</v>
      </c>
      <c r="I209" s="114" t="str">
        <f>VLOOKUP(E209,VIP!$A$2:$O9152,8,FALSE)</f>
        <v>N/A</v>
      </c>
      <c r="J209" s="114" t="str">
        <f>VLOOKUP(E209,VIP!$A$2:$O9102,8,FALSE)</f>
        <v>N/A</v>
      </c>
      <c r="K209" s="114" t="str">
        <f>VLOOKUP(E209,VIP!$A$2:$O12676,6,0)</f>
        <v>N/A</v>
      </c>
      <c r="L209" s="115" t="s">
        <v>2488</v>
      </c>
      <c r="M209" s="113" t="s">
        <v>2465</v>
      </c>
      <c r="N209" s="113" t="s">
        <v>2472</v>
      </c>
      <c r="O209" s="114" t="s">
        <v>2497</v>
      </c>
      <c r="P209" s="114"/>
      <c r="Q209" s="116" t="s">
        <v>2488</v>
      </c>
    </row>
    <row r="210" spans="1:17" ht="18" x14ac:dyDescent="0.25">
      <c r="A210" s="114" t="str">
        <f>VLOOKUP(E210,'LISTADO ATM'!$A$2:$C$901,3,0)</f>
        <v>NORTE</v>
      </c>
      <c r="B210" s="109" t="s">
        <v>2549</v>
      </c>
      <c r="C210" s="121">
        <v>44282.915995370371</v>
      </c>
      <c r="D210" s="114" t="s">
        <v>2190</v>
      </c>
      <c r="E210" s="108">
        <v>736</v>
      </c>
      <c r="F210" s="114" t="str">
        <f>VLOOKUP(E210,VIP!$A$2:$O12265,2,0)</f>
        <v>DRBR071</v>
      </c>
      <c r="G210" s="114" t="str">
        <f>VLOOKUP(E210,'LISTADO ATM'!$A$2:$B$900,2,0)</f>
        <v xml:space="preserve">ATM Oficina Puerto Plata I </v>
      </c>
      <c r="H210" s="114" t="str">
        <f>VLOOKUP(E210,VIP!$A$2:$O17186,7,FALSE)</f>
        <v>Si</v>
      </c>
      <c r="I210" s="114" t="str">
        <f>VLOOKUP(E210,VIP!$A$2:$O9151,8,FALSE)</f>
        <v>Si</v>
      </c>
      <c r="J210" s="114" t="str">
        <f>VLOOKUP(E210,VIP!$A$2:$O9101,8,FALSE)</f>
        <v>Si</v>
      </c>
      <c r="K210" s="114" t="str">
        <f>VLOOKUP(E210,VIP!$A$2:$O12675,6,0)</f>
        <v>SI</v>
      </c>
      <c r="L210" s="115" t="s">
        <v>2431</v>
      </c>
      <c r="M210" s="113" t="s">
        <v>2465</v>
      </c>
      <c r="N210" s="113" t="s">
        <v>2472</v>
      </c>
      <c r="O210" s="114" t="s">
        <v>2497</v>
      </c>
      <c r="P210" s="114"/>
      <c r="Q210" s="116" t="s">
        <v>2431</v>
      </c>
    </row>
    <row r="211" spans="1:17" ht="18" x14ac:dyDescent="0.25">
      <c r="A211" s="114" t="str">
        <f>VLOOKUP(E211,'LISTADO ATM'!$A$2:$C$901,3,0)</f>
        <v>DISTRITO NACIONAL</v>
      </c>
      <c r="B211" s="109">
        <v>335836247</v>
      </c>
      <c r="C211" s="121">
        <v>44282.953472222223</v>
      </c>
      <c r="D211" s="114" t="s">
        <v>2468</v>
      </c>
      <c r="E211" s="108">
        <v>522</v>
      </c>
      <c r="F211" s="114" t="str">
        <f>VLOOKUP(E211,VIP!$A$2:$O12266,2,0)</f>
        <v>DRBR522</v>
      </c>
      <c r="G211" s="114" t="str">
        <f>VLOOKUP(E211,'LISTADO ATM'!$A$2:$B$900,2,0)</f>
        <v xml:space="preserve">ATM Oficina Galería 360 </v>
      </c>
      <c r="H211" s="114" t="str">
        <f>VLOOKUP(E211,VIP!$A$2:$O17187,7,FALSE)</f>
        <v>Si</v>
      </c>
      <c r="I211" s="114" t="str">
        <f>VLOOKUP(E211,VIP!$A$2:$O9152,8,FALSE)</f>
        <v>Si</v>
      </c>
      <c r="J211" s="114" t="str">
        <f>VLOOKUP(E211,VIP!$A$2:$O9102,8,FALSE)</f>
        <v>Si</v>
      </c>
      <c r="K211" s="114" t="str">
        <f>VLOOKUP(E211,VIP!$A$2:$O12676,6,0)</f>
        <v>SI</v>
      </c>
      <c r="L211" s="115" t="s">
        <v>2459</v>
      </c>
      <c r="M211" s="113" t="s">
        <v>2465</v>
      </c>
      <c r="N211" s="113" t="s">
        <v>2472</v>
      </c>
      <c r="O211" s="114" t="s">
        <v>2473</v>
      </c>
      <c r="P211" s="114"/>
      <c r="Q211" s="116" t="s">
        <v>2459</v>
      </c>
    </row>
    <row r="212" spans="1:17" ht="18" x14ac:dyDescent="0.25">
      <c r="A212" s="114" t="str">
        <f>VLOOKUP(E212,'LISTADO ATM'!$A$2:$C$901,3,0)</f>
        <v>DISTRITO NACIONAL</v>
      </c>
      <c r="B212" s="109">
        <v>335836248</v>
      </c>
      <c r="C212" s="121">
        <v>44282.959027777775</v>
      </c>
      <c r="D212" s="114" t="s">
        <v>2468</v>
      </c>
      <c r="E212" s="108">
        <v>884</v>
      </c>
      <c r="F212" s="114" t="str">
        <f>VLOOKUP(E212,VIP!$A$2:$O12267,2,0)</f>
        <v>DRBR884</v>
      </c>
      <c r="G212" s="114" t="str">
        <f>VLOOKUP(E212,'LISTADO ATM'!$A$2:$B$900,2,0)</f>
        <v xml:space="preserve">ATM UNP Olé Sabana Perdida </v>
      </c>
      <c r="H212" s="114" t="str">
        <f>VLOOKUP(E212,VIP!$A$2:$O17188,7,FALSE)</f>
        <v>Si</v>
      </c>
      <c r="I212" s="114" t="str">
        <f>VLOOKUP(E212,VIP!$A$2:$O9153,8,FALSE)</f>
        <v>Si</v>
      </c>
      <c r="J212" s="114" t="str">
        <f>VLOOKUP(E212,VIP!$A$2:$O9103,8,FALSE)</f>
        <v>Si</v>
      </c>
      <c r="K212" s="114" t="str">
        <f>VLOOKUP(E212,VIP!$A$2:$O12677,6,0)</f>
        <v>NO</v>
      </c>
      <c r="L212" s="115" t="s">
        <v>2459</v>
      </c>
      <c r="M212" s="113" t="s">
        <v>2465</v>
      </c>
      <c r="N212" s="113" t="s">
        <v>2472</v>
      </c>
      <c r="O212" s="114" t="s">
        <v>2473</v>
      </c>
      <c r="P212" s="114"/>
      <c r="Q212" s="116" t="s">
        <v>2459</v>
      </c>
    </row>
    <row r="213" spans="1:17" ht="18" x14ac:dyDescent="0.25">
      <c r="A213" s="114" t="str">
        <f>VLOOKUP(E213,'LISTADO ATM'!$A$2:$C$901,3,0)</f>
        <v>SUR</v>
      </c>
      <c r="B213" s="109">
        <v>335836249</v>
      </c>
      <c r="C213" s="121">
        <v>44282.961111111108</v>
      </c>
      <c r="D213" s="114" t="s">
        <v>2494</v>
      </c>
      <c r="E213" s="108">
        <v>871</v>
      </c>
      <c r="F213" s="114" t="str">
        <f>VLOOKUP(E213,VIP!$A$2:$O12268,2,0)</f>
        <v>DRBR871</v>
      </c>
      <c r="G213" s="114" t="str">
        <f>VLOOKUP(E213,'LISTADO ATM'!$A$2:$B$900,2,0)</f>
        <v>ATM Plaza Cultural San Juan</v>
      </c>
      <c r="H213" s="114" t="str">
        <f>VLOOKUP(E213,VIP!$A$2:$O17189,7,FALSE)</f>
        <v>N/A</v>
      </c>
      <c r="I213" s="114" t="str">
        <f>VLOOKUP(E213,VIP!$A$2:$O9154,8,FALSE)</f>
        <v>N/A</v>
      </c>
      <c r="J213" s="114" t="str">
        <f>VLOOKUP(E213,VIP!$A$2:$O9104,8,FALSE)</f>
        <v>N/A</v>
      </c>
      <c r="K213" s="114" t="str">
        <f>VLOOKUP(E213,VIP!$A$2:$O12678,6,0)</f>
        <v>N/A</v>
      </c>
      <c r="L213" s="115" t="s">
        <v>2459</v>
      </c>
      <c r="M213" s="113" t="s">
        <v>2465</v>
      </c>
      <c r="N213" s="113" t="s">
        <v>2472</v>
      </c>
      <c r="O213" s="114" t="s">
        <v>2495</v>
      </c>
      <c r="P213" s="114"/>
      <c r="Q213" s="116" t="s">
        <v>2459</v>
      </c>
    </row>
  </sheetData>
  <autoFilter ref="A4:Q213">
    <sortState ref="A5:Q213">
      <sortCondition ref="C4:C2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79 E1:E4 E147:E1048576">
    <cfRule type="duplicateValues" dxfId="1511" priority="128123"/>
  </conditionalFormatting>
  <conditionalFormatting sqref="E71:E79 E1:E4 E147:E1048576">
    <cfRule type="duplicateValues" dxfId="1510" priority="128129"/>
    <cfRule type="duplicateValues" dxfId="1509" priority="128130"/>
  </conditionalFormatting>
  <conditionalFormatting sqref="E71:E79 E147:E1048576">
    <cfRule type="duplicateValues" dxfId="1508" priority="128171"/>
    <cfRule type="duplicateValues" dxfId="1507" priority="128172"/>
  </conditionalFormatting>
  <conditionalFormatting sqref="E71:E79 E147:E1048576">
    <cfRule type="duplicateValues" dxfId="1506" priority="128192"/>
  </conditionalFormatting>
  <conditionalFormatting sqref="B71:B79 B1:B4 B147 B214:B1048576">
    <cfRule type="duplicateValues" dxfId="1505" priority="129563"/>
  </conditionalFormatting>
  <conditionalFormatting sqref="B71:B79 B147 B214:B1048576">
    <cfRule type="duplicateValues" dxfId="1504" priority="129569"/>
  </conditionalFormatting>
  <conditionalFormatting sqref="B71:B79 B1:B4 B147 B214:B1048576">
    <cfRule type="duplicateValues" dxfId="1503" priority="129575"/>
    <cfRule type="duplicateValues" dxfId="1502" priority="129576"/>
  </conditionalFormatting>
  <conditionalFormatting sqref="E71:E79 E1:E39 E147:E1048576">
    <cfRule type="duplicateValues" dxfId="1501" priority="1427"/>
  </conditionalFormatting>
  <conditionalFormatting sqref="E40">
    <cfRule type="duplicateValues" dxfId="1500" priority="1426"/>
  </conditionalFormatting>
  <conditionalFormatting sqref="E40">
    <cfRule type="duplicateValues" dxfId="1499" priority="1425"/>
  </conditionalFormatting>
  <conditionalFormatting sqref="E40">
    <cfRule type="duplicateValues" dxfId="1498" priority="1423"/>
    <cfRule type="duplicateValues" dxfId="1497" priority="1424"/>
  </conditionalFormatting>
  <conditionalFormatting sqref="B40">
    <cfRule type="duplicateValues" dxfId="1496" priority="1422"/>
  </conditionalFormatting>
  <conditionalFormatting sqref="B40">
    <cfRule type="duplicateValues" dxfId="1495" priority="1420"/>
    <cfRule type="duplicateValues" dxfId="1494" priority="1421"/>
  </conditionalFormatting>
  <conditionalFormatting sqref="E41:E65">
    <cfRule type="duplicateValues" dxfId="1493" priority="1419"/>
  </conditionalFormatting>
  <conditionalFormatting sqref="E41:E65">
    <cfRule type="duplicateValues" dxfId="1492" priority="1418"/>
  </conditionalFormatting>
  <conditionalFormatting sqref="E41:E65">
    <cfRule type="duplicateValues" dxfId="1491" priority="1416"/>
    <cfRule type="duplicateValues" dxfId="1490" priority="1417"/>
  </conditionalFormatting>
  <conditionalFormatting sqref="B41:B65">
    <cfRule type="duplicateValues" dxfId="1489" priority="1415"/>
  </conditionalFormatting>
  <conditionalFormatting sqref="B41:B65">
    <cfRule type="duplicateValues" dxfId="1488" priority="1413"/>
    <cfRule type="duplicateValues" dxfId="1487" priority="1414"/>
  </conditionalFormatting>
  <conditionalFormatting sqref="E71:E79 E1:E65 E147:E1048576">
    <cfRule type="duplicateValues" dxfId="1486" priority="1412"/>
  </conditionalFormatting>
  <conditionalFormatting sqref="E1:E79 E147:E1048576">
    <cfRule type="duplicateValues" dxfId="1485" priority="1398"/>
    <cfRule type="duplicateValues" dxfId="1484" priority="1400"/>
    <cfRule type="duplicateValues" dxfId="1483" priority="1403"/>
  </conditionalFormatting>
  <conditionalFormatting sqref="B147 B1:B79 B214:B1048576">
    <cfRule type="duplicateValues" dxfId="1482" priority="1399"/>
    <cfRule type="duplicateValues" dxfId="1481" priority="1401"/>
    <cfRule type="duplicateValues" dxfId="1480" priority="1402"/>
  </conditionalFormatting>
  <conditionalFormatting sqref="E80:E91">
    <cfRule type="duplicateValues" dxfId="1479" priority="1397"/>
  </conditionalFormatting>
  <conditionalFormatting sqref="E80:E91">
    <cfRule type="duplicateValues" dxfId="1478" priority="1395"/>
    <cfRule type="duplicateValues" dxfId="1477" priority="1396"/>
  </conditionalFormatting>
  <conditionalFormatting sqref="E80:E91">
    <cfRule type="duplicateValues" dxfId="1476" priority="1393"/>
    <cfRule type="duplicateValues" dxfId="1475" priority="1394"/>
  </conditionalFormatting>
  <conditionalFormatting sqref="E80:E91">
    <cfRule type="duplicateValues" dxfId="1474" priority="1392"/>
  </conditionalFormatting>
  <conditionalFormatting sqref="E80:E91">
    <cfRule type="duplicateValues" dxfId="1473" priority="1391"/>
  </conditionalFormatting>
  <conditionalFormatting sqref="E80:E91">
    <cfRule type="duplicateValues" dxfId="1472" priority="1390"/>
  </conditionalFormatting>
  <conditionalFormatting sqref="B80:B91">
    <cfRule type="duplicateValues" dxfId="1471" priority="1389"/>
  </conditionalFormatting>
  <conditionalFormatting sqref="B80:B91">
    <cfRule type="duplicateValues" dxfId="1470" priority="1388"/>
  </conditionalFormatting>
  <conditionalFormatting sqref="B80:B91">
    <cfRule type="duplicateValues" dxfId="1469" priority="1386"/>
    <cfRule type="duplicateValues" dxfId="1468" priority="1387"/>
  </conditionalFormatting>
  <conditionalFormatting sqref="B80:B91">
    <cfRule type="duplicateValues" dxfId="1467" priority="1385"/>
  </conditionalFormatting>
  <conditionalFormatting sqref="B80:B91">
    <cfRule type="duplicateValues" dxfId="1466" priority="1384"/>
  </conditionalFormatting>
  <conditionalFormatting sqref="E80:E91">
    <cfRule type="duplicateValues" dxfId="1465" priority="1383"/>
  </conditionalFormatting>
  <conditionalFormatting sqref="E80:E91">
    <cfRule type="duplicateValues" dxfId="1464" priority="1382"/>
  </conditionalFormatting>
  <conditionalFormatting sqref="E80:E91">
    <cfRule type="duplicateValues" dxfId="1463" priority="1381"/>
  </conditionalFormatting>
  <conditionalFormatting sqref="E80:E91">
    <cfRule type="duplicateValues" dxfId="1462" priority="1380"/>
  </conditionalFormatting>
  <conditionalFormatting sqref="E80:E91">
    <cfRule type="duplicateValues" dxfId="1461" priority="1378"/>
    <cfRule type="duplicateValues" dxfId="1460" priority="1379"/>
  </conditionalFormatting>
  <conditionalFormatting sqref="B80:B91">
    <cfRule type="duplicateValues" dxfId="1459" priority="1377"/>
  </conditionalFormatting>
  <conditionalFormatting sqref="B80:B91">
    <cfRule type="duplicateValues" dxfId="1458" priority="1375"/>
    <cfRule type="duplicateValues" dxfId="1457" priority="1376"/>
  </conditionalFormatting>
  <conditionalFormatting sqref="E80:E91">
    <cfRule type="duplicateValues" dxfId="1456" priority="1374"/>
  </conditionalFormatting>
  <conditionalFormatting sqref="E80:E91">
    <cfRule type="duplicateValues" dxfId="1455" priority="1371"/>
    <cfRule type="duplicateValues" dxfId="1454" priority="1372"/>
    <cfRule type="duplicateValues" dxfId="1453" priority="1373"/>
  </conditionalFormatting>
  <conditionalFormatting sqref="B80:B91">
    <cfRule type="duplicateValues" dxfId="1452" priority="1370"/>
  </conditionalFormatting>
  <conditionalFormatting sqref="B80:B91">
    <cfRule type="duplicateValues" dxfId="1451" priority="1368"/>
    <cfRule type="duplicateValues" dxfId="1450" priority="1369"/>
  </conditionalFormatting>
  <conditionalFormatting sqref="B80:B91">
    <cfRule type="duplicateValues" dxfId="1449" priority="1365"/>
    <cfRule type="duplicateValues" dxfId="1448" priority="1366"/>
    <cfRule type="duplicateValues" dxfId="1447" priority="1367"/>
  </conditionalFormatting>
  <conditionalFormatting sqref="E92:E95">
    <cfRule type="duplicateValues" dxfId="1446" priority="1364"/>
  </conditionalFormatting>
  <conditionalFormatting sqref="E92:E95">
    <cfRule type="duplicateValues" dxfId="1445" priority="1362"/>
    <cfRule type="duplicateValues" dxfId="1444" priority="1363"/>
  </conditionalFormatting>
  <conditionalFormatting sqref="E92:E95">
    <cfRule type="duplicateValues" dxfId="1443" priority="1360"/>
    <cfRule type="duplicateValues" dxfId="1442" priority="1361"/>
  </conditionalFormatting>
  <conditionalFormatting sqref="E92:E95">
    <cfRule type="duplicateValues" dxfId="1441" priority="1359"/>
  </conditionalFormatting>
  <conditionalFormatting sqref="E92:E95">
    <cfRule type="duplicateValues" dxfId="1440" priority="1358"/>
  </conditionalFormatting>
  <conditionalFormatting sqref="E92:E95">
    <cfRule type="duplicateValues" dxfId="1439" priority="1357"/>
  </conditionalFormatting>
  <conditionalFormatting sqref="B92:B95">
    <cfRule type="duplicateValues" dxfId="1438" priority="1356"/>
  </conditionalFormatting>
  <conditionalFormatting sqref="B92:B95">
    <cfRule type="duplicateValues" dxfId="1437" priority="1355"/>
  </conditionalFormatting>
  <conditionalFormatting sqref="B92:B95">
    <cfRule type="duplicateValues" dxfId="1436" priority="1353"/>
    <cfRule type="duplicateValues" dxfId="1435" priority="1354"/>
  </conditionalFormatting>
  <conditionalFormatting sqref="B92:B95">
    <cfRule type="duplicateValues" dxfId="1434" priority="1352"/>
  </conditionalFormatting>
  <conditionalFormatting sqref="B92:B95">
    <cfRule type="duplicateValues" dxfId="1433" priority="1351"/>
  </conditionalFormatting>
  <conditionalFormatting sqref="E92:E95">
    <cfRule type="duplicateValues" dxfId="1432" priority="1350"/>
  </conditionalFormatting>
  <conditionalFormatting sqref="E92:E95">
    <cfRule type="duplicateValues" dxfId="1431" priority="1349"/>
  </conditionalFormatting>
  <conditionalFormatting sqref="E92:E95">
    <cfRule type="duplicateValues" dxfId="1430" priority="1348"/>
  </conditionalFormatting>
  <conditionalFormatting sqref="E92:E95">
    <cfRule type="duplicateValues" dxfId="1429" priority="1347"/>
  </conditionalFormatting>
  <conditionalFormatting sqref="E92:E95">
    <cfRule type="duplicateValues" dxfId="1428" priority="1345"/>
    <cfRule type="duplicateValues" dxfId="1427" priority="1346"/>
  </conditionalFormatting>
  <conditionalFormatting sqref="B92:B95">
    <cfRule type="duplicateValues" dxfId="1426" priority="1344"/>
  </conditionalFormatting>
  <conditionalFormatting sqref="B92:B95">
    <cfRule type="duplicateValues" dxfId="1425" priority="1342"/>
    <cfRule type="duplicateValues" dxfId="1424" priority="1343"/>
  </conditionalFormatting>
  <conditionalFormatting sqref="E92:E95">
    <cfRule type="duplicateValues" dxfId="1423" priority="1341"/>
  </conditionalFormatting>
  <conditionalFormatting sqref="E92:E95">
    <cfRule type="duplicateValues" dxfId="1422" priority="1338"/>
    <cfRule type="duplicateValues" dxfId="1421" priority="1339"/>
    <cfRule type="duplicateValues" dxfId="1420" priority="1340"/>
  </conditionalFormatting>
  <conditionalFormatting sqref="B92:B95">
    <cfRule type="duplicateValues" dxfId="1419" priority="1337"/>
  </conditionalFormatting>
  <conditionalFormatting sqref="B92:B95">
    <cfRule type="duplicateValues" dxfId="1418" priority="1335"/>
    <cfRule type="duplicateValues" dxfId="1417" priority="1336"/>
  </conditionalFormatting>
  <conditionalFormatting sqref="B92:B95">
    <cfRule type="duplicateValues" dxfId="1416" priority="1332"/>
    <cfRule type="duplicateValues" dxfId="1415" priority="1333"/>
    <cfRule type="duplicateValues" dxfId="1414" priority="1334"/>
  </conditionalFormatting>
  <conditionalFormatting sqref="E1:E95 E147:E1048576">
    <cfRule type="duplicateValues" dxfId="1413" priority="1331"/>
  </conditionalFormatting>
  <conditionalFormatting sqref="B147 B1:B95 B214:B1048576">
    <cfRule type="duplicateValues" dxfId="1412" priority="1330"/>
  </conditionalFormatting>
  <conditionalFormatting sqref="E96:E101">
    <cfRule type="duplicateValues" dxfId="1411" priority="1329"/>
  </conditionalFormatting>
  <conditionalFormatting sqref="E96:E101">
    <cfRule type="duplicateValues" dxfId="1410" priority="1327"/>
    <cfRule type="duplicateValues" dxfId="1409" priority="1328"/>
  </conditionalFormatting>
  <conditionalFormatting sqref="E96:E101">
    <cfRule type="duplicateValues" dxfId="1408" priority="1325"/>
    <cfRule type="duplicateValues" dxfId="1407" priority="1326"/>
  </conditionalFormatting>
  <conditionalFormatting sqref="E96:E101">
    <cfRule type="duplicateValues" dxfId="1406" priority="1324"/>
  </conditionalFormatting>
  <conditionalFormatting sqref="E96:E101">
    <cfRule type="duplicateValues" dxfId="1405" priority="1323"/>
  </conditionalFormatting>
  <conditionalFormatting sqref="E96:E101">
    <cfRule type="duplicateValues" dxfId="1404" priority="1322"/>
  </conditionalFormatting>
  <conditionalFormatting sqref="B96:B101">
    <cfRule type="duplicateValues" dxfId="1403" priority="1321"/>
  </conditionalFormatting>
  <conditionalFormatting sqref="B96:B101">
    <cfRule type="duplicateValues" dxfId="1402" priority="1320"/>
  </conditionalFormatting>
  <conditionalFormatting sqref="B96:B101">
    <cfRule type="duplicateValues" dxfId="1401" priority="1318"/>
    <cfRule type="duplicateValues" dxfId="1400" priority="1319"/>
  </conditionalFormatting>
  <conditionalFormatting sqref="B96:B101">
    <cfRule type="duplicateValues" dxfId="1399" priority="1317"/>
  </conditionalFormatting>
  <conditionalFormatting sqref="B96:B101">
    <cfRule type="duplicateValues" dxfId="1398" priority="1316"/>
  </conditionalFormatting>
  <conditionalFormatting sqref="E96:E101">
    <cfRule type="duplicateValues" dxfId="1397" priority="1315"/>
  </conditionalFormatting>
  <conditionalFormatting sqref="E96:E101">
    <cfRule type="duplicateValues" dxfId="1396" priority="1314"/>
  </conditionalFormatting>
  <conditionalFormatting sqref="E96:E101">
    <cfRule type="duplicateValues" dxfId="1395" priority="1313"/>
  </conditionalFormatting>
  <conditionalFormatting sqref="E96:E101">
    <cfRule type="duplicateValues" dxfId="1394" priority="1312"/>
  </conditionalFormatting>
  <conditionalFormatting sqref="E96:E101">
    <cfRule type="duplicateValues" dxfId="1393" priority="1310"/>
    <cfRule type="duplicateValues" dxfId="1392" priority="1311"/>
  </conditionalFormatting>
  <conditionalFormatting sqref="B96:B101">
    <cfRule type="duplicateValues" dxfId="1391" priority="1309"/>
  </conditionalFormatting>
  <conditionalFormatting sqref="B96:B101">
    <cfRule type="duplicateValues" dxfId="1390" priority="1307"/>
    <cfRule type="duplicateValues" dxfId="1389" priority="1308"/>
  </conditionalFormatting>
  <conditionalFormatting sqref="E96:E101">
    <cfRule type="duplicateValues" dxfId="1388" priority="1306"/>
  </conditionalFormatting>
  <conditionalFormatting sqref="E96:E101">
    <cfRule type="duplicateValues" dxfId="1387" priority="1303"/>
    <cfRule type="duplicateValues" dxfId="1386" priority="1304"/>
    <cfRule type="duplicateValues" dxfId="1385" priority="1305"/>
  </conditionalFormatting>
  <conditionalFormatting sqref="B96:B101">
    <cfRule type="duplicateValues" dxfId="1384" priority="1302"/>
  </conditionalFormatting>
  <conditionalFormatting sqref="B96:B101">
    <cfRule type="duplicateValues" dxfId="1383" priority="1300"/>
    <cfRule type="duplicateValues" dxfId="1382" priority="1301"/>
  </conditionalFormatting>
  <conditionalFormatting sqref="B96:B101">
    <cfRule type="duplicateValues" dxfId="1381" priority="1297"/>
    <cfRule type="duplicateValues" dxfId="1380" priority="1298"/>
    <cfRule type="duplicateValues" dxfId="1379" priority="1299"/>
  </conditionalFormatting>
  <conditionalFormatting sqref="E96:E101">
    <cfRule type="duplicateValues" dxfId="1378" priority="1296"/>
  </conditionalFormatting>
  <conditionalFormatting sqref="B96:B101">
    <cfRule type="duplicateValues" dxfId="1377" priority="1295"/>
  </conditionalFormatting>
  <conditionalFormatting sqref="E1:E101 E147:E1048576">
    <cfRule type="duplicateValues" dxfId="1376" priority="1292"/>
    <cfRule type="duplicateValues" dxfId="1375" priority="1294"/>
  </conditionalFormatting>
  <conditionalFormatting sqref="B147 B1:B101 B214:B1048576">
    <cfRule type="duplicateValues" dxfId="1374" priority="1293"/>
  </conditionalFormatting>
  <conditionalFormatting sqref="E102:E179">
    <cfRule type="duplicateValues" dxfId="1373" priority="1291"/>
  </conditionalFormatting>
  <conditionalFormatting sqref="E102:E179">
    <cfRule type="duplicateValues" dxfId="1372" priority="1289"/>
    <cfRule type="duplicateValues" dxfId="1371" priority="1290"/>
  </conditionalFormatting>
  <conditionalFormatting sqref="E102:E179">
    <cfRule type="duplicateValues" dxfId="1370" priority="1287"/>
    <cfRule type="duplicateValues" dxfId="1369" priority="1288"/>
  </conditionalFormatting>
  <conditionalFormatting sqref="E102:E179">
    <cfRule type="duplicateValues" dxfId="1368" priority="1286"/>
  </conditionalFormatting>
  <conditionalFormatting sqref="E102:E179">
    <cfRule type="duplicateValues" dxfId="1367" priority="1285"/>
  </conditionalFormatting>
  <conditionalFormatting sqref="E102:E179">
    <cfRule type="duplicateValues" dxfId="1366" priority="1284"/>
  </conditionalFormatting>
  <conditionalFormatting sqref="B102:B104">
    <cfRule type="duplicateValues" dxfId="1365" priority="1283"/>
  </conditionalFormatting>
  <conditionalFormatting sqref="B102:B104">
    <cfRule type="duplicateValues" dxfId="1364" priority="1282"/>
  </conditionalFormatting>
  <conditionalFormatting sqref="B102:B104">
    <cfRule type="duplicateValues" dxfId="1363" priority="1280"/>
    <cfRule type="duplicateValues" dxfId="1362" priority="1281"/>
  </conditionalFormatting>
  <conditionalFormatting sqref="B102:B104">
    <cfRule type="duplicateValues" dxfId="1361" priority="1279"/>
  </conditionalFormatting>
  <conditionalFormatting sqref="B102:B104">
    <cfRule type="duplicateValues" dxfId="1360" priority="1278"/>
  </conditionalFormatting>
  <conditionalFormatting sqref="E102:E179">
    <cfRule type="duplicateValues" dxfId="1359" priority="1277"/>
  </conditionalFormatting>
  <conditionalFormatting sqref="E102:E179">
    <cfRule type="duplicateValues" dxfId="1358" priority="1276"/>
  </conditionalFormatting>
  <conditionalFormatting sqref="E102:E179">
    <cfRule type="duplicateValues" dxfId="1357" priority="1275"/>
  </conditionalFormatting>
  <conditionalFormatting sqref="E102:E179">
    <cfRule type="duplicateValues" dxfId="1356" priority="1274"/>
  </conditionalFormatting>
  <conditionalFormatting sqref="E102:E179">
    <cfRule type="duplicateValues" dxfId="1355" priority="1272"/>
    <cfRule type="duplicateValues" dxfId="1354" priority="1273"/>
  </conditionalFormatting>
  <conditionalFormatting sqref="B102:B104">
    <cfRule type="duplicateValues" dxfId="1353" priority="1271"/>
  </conditionalFormatting>
  <conditionalFormatting sqref="B102:B104">
    <cfRule type="duplicateValues" dxfId="1352" priority="1269"/>
    <cfRule type="duplicateValues" dxfId="1351" priority="1270"/>
  </conditionalFormatting>
  <conditionalFormatting sqref="E102:E179">
    <cfRule type="duplicateValues" dxfId="1350" priority="1268"/>
  </conditionalFormatting>
  <conditionalFormatting sqref="E102:E179">
    <cfRule type="duplicateValues" dxfId="1349" priority="1265"/>
    <cfRule type="duplicateValues" dxfId="1348" priority="1266"/>
    <cfRule type="duplicateValues" dxfId="1347" priority="1267"/>
  </conditionalFormatting>
  <conditionalFormatting sqref="B102:B104">
    <cfRule type="duplicateValues" dxfId="1346" priority="1264"/>
  </conditionalFormatting>
  <conditionalFormatting sqref="B102:B104">
    <cfRule type="duplicateValues" dxfId="1345" priority="1262"/>
    <cfRule type="duplicateValues" dxfId="1344" priority="1263"/>
  </conditionalFormatting>
  <conditionalFormatting sqref="B102:B104">
    <cfRule type="duplicateValues" dxfId="1343" priority="1259"/>
    <cfRule type="duplicateValues" dxfId="1342" priority="1260"/>
    <cfRule type="duplicateValues" dxfId="1341" priority="1261"/>
  </conditionalFormatting>
  <conditionalFormatting sqref="E102:E179">
    <cfRule type="duplicateValues" dxfId="1340" priority="1258"/>
  </conditionalFormatting>
  <conditionalFormatting sqref="B102:B104">
    <cfRule type="duplicateValues" dxfId="1339" priority="1257"/>
  </conditionalFormatting>
  <conditionalFormatting sqref="E102:E179">
    <cfRule type="duplicateValues" dxfId="1338" priority="1254"/>
    <cfRule type="duplicateValues" dxfId="1337" priority="1256"/>
  </conditionalFormatting>
  <conditionalFormatting sqref="B102:B104">
    <cfRule type="duplicateValues" dxfId="1336" priority="1255"/>
  </conditionalFormatting>
  <conditionalFormatting sqref="E105">
    <cfRule type="duplicateValues" dxfId="1335" priority="1253"/>
  </conditionalFormatting>
  <conditionalFormatting sqref="E105">
    <cfRule type="duplicateValues" dxfId="1334" priority="1251"/>
    <cfRule type="duplicateValues" dxfId="1333" priority="1252"/>
  </conditionalFormatting>
  <conditionalFormatting sqref="E105">
    <cfRule type="duplicateValues" dxfId="1332" priority="1249"/>
    <cfRule type="duplicateValues" dxfId="1331" priority="1250"/>
  </conditionalFormatting>
  <conditionalFormatting sqref="E105">
    <cfRule type="duplicateValues" dxfId="1330" priority="1248"/>
  </conditionalFormatting>
  <conditionalFormatting sqref="E105">
    <cfRule type="duplicateValues" dxfId="1329" priority="1247"/>
  </conditionalFormatting>
  <conditionalFormatting sqref="E105">
    <cfRule type="duplicateValues" dxfId="1328" priority="1246"/>
  </conditionalFormatting>
  <conditionalFormatting sqref="B105">
    <cfRule type="duplicateValues" dxfId="1327" priority="1245"/>
  </conditionalFormatting>
  <conditionalFormatting sqref="B105">
    <cfRule type="duplicateValues" dxfId="1326" priority="1244"/>
  </conditionalFormatting>
  <conditionalFormatting sqref="B105">
    <cfRule type="duplicateValues" dxfId="1325" priority="1242"/>
    <cfRule type="duplicateValues" dxfId="1324" priority="1243"/>
  </conditionalFormatting>
  <conditionalFormatting sqref="B105">
    <cfRule type="duplicateValues" dxfId="1323" priority="1241"/>
  </conditionalFormatting>
  <conditionalFormatting sqref="B105">
    <cfRule type="duplicateValues" dxfId="1322" priority="1240"/>
  </conditionalFormatting>
  <conditionalFormatting sqref="E105">
    <cfRule type="duplicateValues" dxfId="1321" priority="1239"/>
  </conditionalFormatting>
  <conditionalFormatting sqref="E105">
    <cfRule type="duplicateValues" dxfId="1320" priority="1238"/>
  </conditionalFormatting>
  <conditionalFormatting sqref="E105">
    <cfRule type="duplicateValues" dxfId="1319" priority="1237"/>
  </conditionalFormatting>
  <conditionalFormatting sqref="E105">
    <cfRule type="duplicateValues" dxfId="1318" priority="1236"/>
  </conditionalFormatting>
  <conditionalFormatting sqref="E105">
    <cfRule type="duplicateValues" dxfId="1317" priority="1234"/>
    <cfRule type="duplicateValues" dxfId="1316" priority="1235"/>
  </conditionalFormatting>
  <conditionalFormatting sqref="B105">
    <cfRule type="duplicateValues" dxfId="1315" priority="1233"/>
  </conditionalFormatting>
  <conditionalFormatting sqref="B105">
    <cfRule type="duplicateValues" dxfId="1314" priority="1231"/>
    <cfRule type="duplicateValues" dxfId="1313" priority="1232"/>
  </conditionalFormatting>
  <conditionalFormatting sqref="E105">
    <cfRule type="duplicateValues" dxfId="1312" priority="1230"/>
  </conditionalFormatting>
  <conditionalFormatting sqref="E105">
    <cfRule type="duplicateValues" dxfId="1311" priority="1227"/>
    <cfRule type="duplicateValues" dxfId="1310" priority="1228"/>
    <cfRule type="duplicateValues" dxfId="1309" priority="1229"/>
  </conditionalFormatting>
  <conditionalFormatting sqref="B105">
    <cfRule type="duplicateValues" dxfId="1308" priority="1226"/>
  </conditionalFormatting>
  <conditionalFormatting sqref="B105">
    <cfRule type="duplicateValues" dxfId="1307" priority="1224"/>
    <cfRule type="duplicateValues" dxfId="1306" priority="1225"/>
  </conditionalFormatting>
  <conditionalFormatting sqref="B105">
    <cfRule type="duplicateValues" dxfId="1305" priority="1221"/>
    <cfRule type="duplicateValues" dxfId="1304" priority="1222"/>
    <cfRule type="duplicateValues" dxfId="1303" priority="1223"/>
  </conditionalFormatting>
  <conditionalFormatting sqref="E105">
    <cfRule type="duplicateValues" dxfId="1302" priority="1220"/>
  </conditionalFormatting>
  <conditionalFormatting sqref="B105">
    <cfRule type="duplicateValues" dxfId="1301" priority="1219"/>
  </conditionalFormatting>
  <conditionalFormatting sqref="E105">
    <cfRule type="duplicateValues" dxfId="1300" priority="1216"/>
    <cfRule type="duplicateValues" dxfId="1299" priority="1218"/>
  </conditionalFormatting>
  <conditionalFormatting sqref="B105">
    <cfRule type="duplicateValues" dxfId="1298" priority="1217"/>
  </conditionalFormatting>
  <conditionalFormatting sqref="E106:E107">
    <cfRule type="duplicateValues" dxfId="1297" priority="1215"/>
  </conditionalFormatting>
  <conditionalFormatting sqref="E106:E107">
    <cfRule type="duplicateValues" dxfId="1296" priority="1213"/>
    <cfRule type="duplicateValues" dxfId="1295" priority="1214"/>
  </conditionalFormatting>
  <conditionalFormatting sqref="E106:E107">
    <cfRule type="duplicateValues" dxfId="1294" priority="1211"/>
    <cfRule type="duplicateValues" dxfId="1293" priority="1212"/>
  </conditionalFormatting>
  <conditionalFormatting sqref="E106:E107">
    <cfRule type="duplicateValues" dxfId="1292" priority="1210"/>
  </conditionalFormatting>
  <conditionalFormatting sqref="E106:E107">
    <cfRule type="duplicateValues" dxfId="1291" priority="1209"/>
  </conditionalFormatting>
  <conditionalFormatting sqref="E106:E107">
    <cfRule type="duplicateValues" dxfId="1290" priority="1208"/>
  </conditionalFormatting>
  <conditionalFormatting sqref="B106:B107">
    <cfRule type="duplicateValues" dxfId="1289" priority="1207"/>
  </conditionalFormatting>
  <conditionalFormatting sqref="B106:B107">
    <cfRule type="duplicateValues" dxfId="1288" priority="1206"/>
  </conditionalFormatting>
  <conditionalFormatting sqref="B106:B107">
    <cfRule type="duplicateValues" dxfId="1287" priority="1204"/>
    <cfRule type="duplicateValues" dxfId="1286" priority="1205"/>
  </conditionalFormatting>
  <conditionalFormatting sqref="B106:B107">
    <cfRule type="duplicateValues" dxfId="1285" priority="1203"/>
  </conditionalFormatting>
  <conditionalFormatting sqref="B106:B107">
    <cfRule type="duplicateValues" dxfId="1284" priority="1202"/>
  </conditionalFormatting>
  <conditionalFormatting sqref="E106:E107">
    <cfRule type="duplicateValues" dxfId="1283" priority="1201"/>
  </conditionalFormatting>
  <conditionalFormatting sqref="E106:E107">
    <cfRule type="duplicateValues" dxfId="1282" priority="1200"/>
  </conditionalFormatting>
  <conditionalFormatting sqref="E106:E107">
    <cfRule type="duplicateValues" dxfId="1281" priority="1199"/>
  </conditionalFormatting>
  <conditionalFormatting sqref="E106:E107">
    <cfRule type="duplicateValues" dxfId="1280" priority="1198"/>
  </conditionalFormatting>
  <conditionalFormatting sqref="E106:E107">
    <cfRule type="duplicateValues" dxfId="1279" priority="1196"/>
    <cfRule type="duplicateValues" dxfId="1278" priority="1197"/>
  </conditionalFormatting>
  <conditionalFormatting sqref="B106:B107">
    <cfRule type="duplicateValues" dxfId="1277" priority="1195"/>
  </conditionalFormatting>
  <conditionalFormatting sqref="B106:B107">
    <cfRule type="duplicateValues" dxfId="1276" priority="1193"/>
    <cfRule type="duplicateValues" dxfId="1275" priority="1194"/>
  </conditionalFormatting>
  <conditionalFormatting sqref="E106:E107">
    <cfRule type="duplicateValues" dxfId="1274" priority="1192"/>
  </conditionalFormatting>
  <conditionalFormatting sqref="E106:E107">
    <cfRule type="duplicateValues" dxfId="1273" priority="1189"/>
    <cfRule type="duplicateValues" dxfId="1272" priority="1190"/>
    <cfRule type="duplicateValues" dxfId="1271" priority="1191"/>
  </conditionalFormatting>
  <conditionalFormatting sqref="B106:B107">
    <cfRule type="duplicateValues" dxfId="1270" priority="1188"/>
  </conditionalFormatting>
  <conditionalFormatting sqref="B106:B107">
    <cfRule type="duplicateValues" dxfId="1269" priority="1186"/>
    <cfRule type="duplicateValues" dxfId="1268" priority="1187"/>
  </conditionalFormatting>
  <conditionalFormatting sqref="B106:B107">
    <cfRule type="duplicateValues" dxfId="1267" priority="1183"/>
    <cfRule type="duplicateValues" dxfId="1266" priority="1184"/>
    <cfRule type="duplicateValues" dxfId="1265" priority="1185"/>
  </conditionalFormatting>
  <conditionalFormatting sqref="E106:E107">
    <cfRule type="duplicateValues" dxfId="1264" priority="1182"/>
  </conditionalFormatting>
  <conditionalFormatting sqref="B106:B107">
    <cfRule type="duplicateValues" dxfId="1263" priority="1181"/>
  </conditionalFormatting>
  <conditionalFormatting sqref="E106:E107">
    <cfRule type="duplicateValues" dxfId="1262" priority="1178"/>
    <cfRule type="duplicateValues" dxfId="1261" priority="1180"/>
  </conditionalFormatting>
  <conditionalFormatting sqref="B106:B107">
    <cfRule type="duplicateValues" dxfId="1260" priority="1179"/>
  </conditionalFormatting>
  <conditionalFormatting sqref="B147 B1:B107 B214:B1048576">
    <cfRule type="duplicateValues" dxfId="1259" priority="1177"/>
  </conditionalFormatting>
  <conditionalFormatting sqref="E1:E1048576">
    <cfRule type="duplicateValues" dxfId="1258" priority="1176"/>
  </conditionalFormatting>
  <conditionalFormatting sqref="E108">
    <cfRule type="duplicateValues" dxfId="1257" priority="1175"/>
  </conditionalFormatting>
  <conditionalFormatting sqref="E108">
    <cfRule type="duplicateValues" dxfId="1256" priority="1173"/>
    <cfRule type="duplicateValues" dxfId="1255" priority="1174"/>
  </conditionalFormatting>
  <conditionalFormatting sqref="E108">
    <cfRule type="duplicateValues" dxfId="1254" priority="1171"/>
    <cfRule type="duplicateValues" dxfId="1253" priority="1172"/>
  </conditionalFormatting>
  <conditionalFormatting sqref="E108">
    <cfRule type="duplicateValues" dxfId="1252" priority="1170"/>
  </conditionalFormatting>
  <conditionalFormatting sqref="E108">
    <cfRule type="duplicateValues" dxfId="1251" priority="1169"/>
  </conditionalFormatting>
  <conditionalFormatting sqref="E108">
    <cfRule type="duplicateValues" dxfId="1250" priority="1168"/>
  </conditionalFormatting>
  <conditionalFormatting sqref="B108">
    <cfRule type="duplicateValues" dxfId="1249" priority="1167"/>
  </conditionalFormatting>
  <conditionalFormatting sqref="B108">
    <cfRule type="duplicateValues" dxfId="1248" priority="1166"/>
  </conditionalFormatting>
  <conditionalFormatting sqref="B108">
    <cfRule type="duplicateValues" dxfId="1247" priority="1164"/>
    <cfRule type="duplicateValues" dxfId="1246" priority="1165"/>
  </conditionalFormatting>
  <conditionalFormatting sqref="B108">
    <cfRule type="duplicateValues" dxfId="1245" priority="1163"/>
  </conditionalFormatting>
  <conditionalFormatting sqref="B108">
    <cfRule type="duplicateValues" dxfId="1244" priority="1162"/>
  </conditionalFormatting>
  <conditionalFormatting sqref="E108">
    <cfRule type="duplicateValues" dxfId="1243" priority="1161"/>
  </conditionalFormatting>
  <conditionalFormatting sqref="E108">
    <cfRule type="duplicateValues" dxfId="1242" priority="1160"/>
  </conditionalFormatting>
  <conditionalFormatting sqref="E108">
    <cfRule type="duplicateValues" dxfId="1241" priority="1159"/>
  </conditionalFormatting>
  <conditionalFormatting sqref="E108">
    <cfRule type="duplicateValues" dxfId="1240" priority="1158"/>
  </conditionalFormatting>
  <conditionalFormatting sqref="E108">
    <cfRule type="duplicateValues" dxfId="1239" priority="1156"/>
    <cfRule type="duplicateValues" dxfId="1238" priority="1157"/>
  </conditionalFormatting>
  <conditionalFormatting sqref="B108">
    <cfRule type="duplicateValues" dxfId="1237" priority="1155"/>
  </conditionalFormatting>
  <conditionalFormatting sqref="B108">
    <cfRule type="duplicateValues" dxfId="1236" priority="1153"/>
    <cfRule type="duplicateValues" dxfId="1235" priority="1154"/>
  </conditionalFormatting>
  <conditionalFormatting sqref="E108">
    <cfRule type="duplicateValues" dxfId="1234" priority="1152"/>
  </conditionalFormatting>
  <conditionalFormatting sqref="E108">
    <cfRule type="duplicateValues" dxfId="1233" priority="1149"/>
    <cfRule type="duplicateValues" dxfId="1232" priority="1150"/>
    <cfRule type="duplicateValues" dxfId="1231" priority="1151"/>
  </conditionalFormatting>
  <conditionalFormatting sqref="B108">
    <cfRule type="duplicateValues" dxfId="1230" priority="1148"/>
  </conditionalFormatting>
  <conditionalFormatting sqref="B108">
    <cfRule type="duplicateValues" dxfId="1229" priority="1146"/>
    <cfRule type="duplicateValues" dxfId="1228" priority="1147"/>
  </conditionalFormatting>
  <conditionalFormatting sqref="B108">
    <cfRule type="duplicateValues" dxfId="1227" priority="1143"/>
    <cfRule type="duplicateValues" dxfId="1226" priority="1144"/>
    <cfRule type="duplicateValues" dxfId="1225" priority="1145"/>
  </conditionalFormatting>
  <conditionalFormatting sqref="E108">
    <cfRule type="duplicateValues" dxfId="1224" priority="1142"/>
  </conditionalFormatting>
  <conditionalFormatting sqref="B108">
    <cfRule type="duplicateValues" dxfId="1223" priority="1141"/>
  </conditionalFormatting>
  <conditionalFormatting sqref="E108">
    <cfRule type="duplicateValues" dxfId="1222" priority="1138"/>
    <cfRule type="duplicateValues" dxfId="1221" priority="1140"/>
  </conditionalFormatting>
  <conditionalFormatting sqref="B108">
    <cfRule type="duplicateValues" dxfId="1220" priority="1139"/>
  </conditionalFormatting>
  <conditionalFormatting sqref="B108">
    <cfRule type="duplicateValues" dxfId="1219" priority="1137"/>
  </conditionalFormatting>
  <conditionalFormatting sqref="E108">
    <cfRule type="duplicateValues" dxfId="1218" priority="1136"/>
  </conditionalFormatting>
  <conditionalFormatting sqref="B147 B1:B108 B214:B1048576">
    <cfRule type="duplicateValues" dxfId="1217" priority="1134"/>
  </conditionalFormatting>
  <conditionalFormatting sqref="E5:E39">
    <cfRule type="duplicateValues" dxfId="1216" priority="130382"/>
  </conditionalFormatting>
  <conditionalFormatting sqref="E5:E39">
    <cfRule type="duplicateValues" dxfId="1215" priority="130384"/>
    <cfRule type="duplicateValues" dxfId="1214" priority="130385"/>
  </conditionalFormatting>
  <conditionalFormatting sqref="B5:B39">
    <cfRule type="duplicateValues" dxfId="1213" priority="130388"/>
  </conditionalFormatting>
  <conditionalFormatting sqref="B5:B39">
    <cfRule type="duplicateValues" dxfId="1212" priority="130390"/>
    <cfRule type="duplicateValues" dxfId="1211" priority="130391"/>
  </conditionalFormatting>
  <conditionalFormatting sqref="E109:E179">
    <cfRule type="duplicateValues" dxfId="1210" priority="1133"/>
  </conditionalFormatting>
  <conditionalFormatting sqref="E109:E179">
    <cfRule type="duplicateValues" dxfId="1209" priority="1131"/>
    <cfRule type="duplicateValues" dxfId="1208" priority="1132"/>
  </conditionalFormatting>
  <conditionalFormatting sqref="E109:E179">
    <cfRule type="duplicateValues" dxfId="1207" priority="1129"/>
    <cfRule type="duplicateValues" dxfId="1206" priority="1130"/>
  </conditionalFormatting>
  <conditionalFormatting sqref="E109:E179">
    <cfRule type="duplicateValues" dxfId="1205" priority="1128"/>
  </conditionalFormatting>
  <conditionalFormatting sqref="E109:E179">
    <cfRule type="duplicateValues" dxfId="1204" priority="1127"/>
  </conditionalFormatting>
  <conditionalFormatting sqref="E109:E179">
    <cfRule type="duplicateValues" dxfId="1203" priority="1126"/>
  </conditionalFormatting>
  <conditionalFormatting sqref="B109:B143">
    <cfRule type="duplicateValues" dxfId="1202" priority="1125"/>
  </conditionalFormatting>
  <conditionalFormatting sqref="B109:B143">
    <cfRule type="duplicateValues" dxfId="1201" priority="1124"/>
  </conditionalFormatting>
  <conditionalFormatting sqref="B109:B143">
    <cfRule type="duplicateValues" dxfId="1200" priority="1122"/>
    <cfRule type="duplicateValues" dxfId="1199" priority="1123"/>
  </conditionalFormatting>
  <conditionalFormatting sqref="B109:B143">
    <cfRule type="duplicateValues" dxfId="1198" priority="1121"/>
  </conditionalFormatting>
  <conditionalFormatting sqref="B109:B143">
    <cfRule type="duplicateValues" dxfId="1197" priority="1120"/>
  </conditionalFormatting>
  <conditionalFormatting sqref="E109:E179">
    <cfRule type="duplicateValues" dxfId="1196" priority="1119"/>
  </conditionalFormatting>
  <conditionalFormatting sqref="E109:E179">
    <cfRule type="duplicateValues" dxfId="1195" priority="1118"/>
  </conditionalFormatting>
  <conditionalFormatting sqref="E109:E179">
    <cfRule type="duplicateValues" dxfId="1194" priority="1117"/>
  </conditionalFormatting>
  <conditionalFormatting sqref="E109:E179">
    <cfRule type="duplicateValues" dxfId="1193" priority="1116"/>
  </conditionalFormatting>
  <conditionalFormatting sqref="E109:E179">
    <cfRule type="duplicateValues" dxfId="1192" priority="1114"/>
    <cfRule type="duplicateValues" dxfId="1191" priority="1115"/>
  </conditionalFormatting>
  <conditionalFormatting sqref="B109:B143">
    <cfRule type="duplicateValues" dxfId="1190" priority="1113"/>
  </conditionalFormatting>
  <conditionalFormatting sqref="B109:B143">
    <cfRule type="duplicateValues" dxfId="1189" priority="1111"/>
    <cfRule type="duplicateValues" dxfId="1188" priority="1112"/>
  </conditionalFormatting>
  <conditionalFormatting sqref="E109:E179">
    <cfRule type="duplicateValues" dxfId="1187" priority="1110"/>
  </conditionalFormatting>
  <conditionalFormatting sqref="E109:E179">
    <cfRule type="duplicateValues" dxfId="1186" priority="1107"/>
    <cfRule type="duplicateValues" dxfId="1185" priority="1108"/>
    <cfRule type="duplicateValues" dxfId="1184" priority="1109"/>
  </conditionalFormatting>
  <conditionalFormatting sqref="B109:B143">
    <cfRule type="duplicateValues" dxfId="1183" priority="1106"/>
  </conditionalFormatting>
  <conditionalFormatting sqref="B109:B143">
    <cfRule type="duplicateValues" dxfId="1182" priority="1104"/>
    <cfRule type="duplicateValues" dxfId="1181" priority="1105"/>
  </conditionalFormatting>
  <conditionalFormatting sqref="B109:B143">
    <cfRule type="duplicateValues" dxfId="1180" priority="1101"/>
    <cfRule type="duplicateValues" dxfId="1179" priority="1102"/>
    <cfRule type="duplicateValues" dxfId="1178" priority="1103"/>
  </conditionalFormatting>
  <conditionalFormatting sqref="E109:E179">
    <cfRule type="duplicateValues" dxfId="1177" priority="1100"/>
  </conditionalFormatting>
  <conditionalFormatting sqref="B109:B143">
    <cfRule type="duplicateValues" dxfId="1176" priority="1099"/>
  </conditionalFormatting>
  <conditionalFormatting sqref="E109:E179">
    <cfRule type="duplicateValues" dxfId="1175" priority="1096"/>
    <cfRule type="duplicateValues" dxfId="1174" priority="1098"/>
  </conditionalFormatting>
  <conditionalFormatting sqref="B109:B143">
    <cfRule type="duplicateValues" dxfId="1173" priority="1097"/>
  </conditionalFormatting>
  <conditionalFormatting sqref="B109:B143">
    <cfRule type="duplicateValues" dxfId="1172" priority="1095"/>
  </conditionalFormatting>
  <conditionalFormatting sqref="E109:E179">
    <cfRule type="duplicateValues" dxfId="1171" priority="1094"/>
  </conditionalFormatting>
  <conditionalFormatting sqref="E109:E179">
    <cfRule type="duplicateValues" dxfId="1170" priority="1093"/>
  </conditionalFormatting>
  <conditionalFormatting sqref="B109:B143">
    <cfRule type="duplicateValues" dxfId="1169" priority="1092"/>
  </conditionalFormatting>
  <conditionalFormatting sqref="E144:E179">
    <cfRule type="duplicateValues" dxfId="1168" priority="1091"/>
  </conditionalFormatting>
  <conditionalFormatting sqref="E144:E179">
    <cfRule type="duplicateValues" dxfId="1167" priority="1089"/>
    <cfRule type="duplicateValues" dxfId="1166" priority="1090"/>
  </conditionalFormatting>
  <conditionalFormatting sqref="E144:E179">
    <cfRule type="duplicateValues" dxfId="1165" priority="1087"/>
    <cfRule type="duplicateValues" dxfId="1164" priority="1088"/>
  </conditionalFormatting>
  <conditionalFormatting sqref="E144:E179">
    <cfRule type="duplicateValues" dxfId="1163" priority="1086"/>
  </conditionalFormatting>
  <conditionalFormatting sqref="E144:E179">
    <cfRule type="duplicateValues" dxfId="1162" priority="1085"/>
  </conditionalFormatting>
  <conditionalFormatting sqref="E144:E179">
    <cfRule type="duplicateValues" dxfId="1161" priority="1084"/>
  </conditionalFormatting>
  <conditionalFormatting sqref="E144:E179">
    <cfRule type="duplicateValues" dxfId="1160" priority="1083"/>
  </conditionalFormatting>
  <conditionalFormatting sqref="E144:E179">
    <cfRule type="duplicateValues" dxfId="1159" priority="1082"/>
  </conditionalFormatting>
  <conditionalFormatting sqref="E144:E179">
    <cfRule type="duplicateValues" dxfId="1158" priority="1081"/>
  </conditionalFormatting>
  <conditionalFormatting sqref="E144:E179">
    <cfRule type="duplicateValues" dxfId="1157" priority="1080"/>
  </conditionalFormatting>
  <conditionalFormatting sqref="E144:E179">
    <cfRule type="duplicateValues" dxfId="1156" priority="1078"/>
    <cfRule type="duplicateValues" dxfId="1155" priority="1079"/>
  </conditionalFormatting>
  <conditionalFormatting sqref="E144:E179">
    <cfRule type="duplicateValues" dxfId="1154" priority="1077"/>
  </conditionalFormatting>
  <conditionalFormatting sqref="E144:E179">
    <cfRule type="duplicateValues" dxfId="1153" priority="1074"/>
    <cfRule type="duplicateValues" dxfId="1152" priority="1075"/>
    <cfRule type="duplicateValues" dxfId="1151" priority="1076"/>
  </conditionalFormatting>
  <conditionalFormatting sqref="E144:E179">
    <cfRule type="duplicateValues" dxfId="1150" priority="1073"/>
  </conditionalFormatting>
  <conditionalFormatting sqref="E144:E179">
    <cfRule type="duplicateValues" dxfId="1149" priority="1071"/>
    <cfRule type="duplicateValues" dxfId="1148" priority="1072"/>
  </conditionalFormatting>
  <conditionalFormatting sqref="E144:E179">
    <cfRule type="duplicateValues" dxfId="1147" priority="1070"/>
  </conditionalFormatting>
  <conditionalFormatting sqref="E144:E179">
    <cfRule type="duplicateValues" dxfId="1146" priority="1069"/>
  </conditionalFormatting>
  <conditionalFormatting sqref="E144:E179">
    <cfRule type="duplicateValues" dxfId="1145" priority="1068"/>
  </conditionalFormatting>
  <conditionalFormatting sqref="E144:E179">
    <cfRule type="duplicateValues" dxfId="1144" priority="1066"/>
    <cfRule type="duplicateValues" dxfId="1143" priority="1067"/>
  </conditionalFormatting>
  <conditionalFormatting sqref="E144:E179">
    <cfRule type="duplicateValues" dxfId="1142" priority="1064"/>
    <cfRule type="duplicateValues" dxfId="1141" priority="1065"/>
  </conditionalFormatting>
  <conditionalFormatting sqref="E144:E179">
    <cfRule type="duplicateValues" dxfId="1140" priority="1063"/>
  </conditionalFormatting>
  <conditionalFormatting sqref="E144:E179">
    <cfRule type="duplicateValues" dxfId="1139" priority="1062"/>
  </conditionalFormatting>
  <conditionalFormatting sqref="E144:E179">
    <cfRule type="duplicateValues" dxfId="1138" priority="1061"/>
  </conditionalFormatting>
  <conditionalFormatting sqref="B144:B147">
    <cfRule type="duplicateValues" dxfId="1137" priority="1060"/>
  </conditionalFormatting>
  <conditionalFormatting sqref="B144:B147">
    <cfRule type="duplicateValues" dxfId="1136" priority="1059"/>
  </conditionalFormatting>
  <conditionalFormatting sqref="B144:B147">
    <cfRule type="duplicateValues" dxfId="1135" priority="1057"/>
    <cfRule type="duplicateValues" dxfId="1134" priority="1058"/>
  </conditionalFormatting>
  <conditionalFormatting sqref="B144:B147">
    <cfRule type="duplicateValues" dxfId="1133" priority="1056"/>
  </conditionalFormatting>
  <conditionalFormatting sqref="B144:B147">
    <cfRule type="duplicateValues" dxfId="1132" priority="1055"/>
  </conditionalFormatting>
  <conditionalFormatting sqref="E144:E179">
    <cfRule type="duplicateValues" dxfId="1131" priority="1054"/>
  </conditionalFormatting>
  <conditionalFormatting sqref="E144:E179">
    <cfRule type="duplicateValues" dxfId="1130" priority="1053"/>
  </conditionalFormatting>
  <conditionalFormatting sqref="E144:E179">
    <cfRule type="duplicateValues" dxfId="1129" priority="1052"/>
  </conditionalFormatting>
  <conditionalFormatting sqref="E144:E179">
    <cfRule type="duplicateValues" dxfId="1128" priority="1051"/>
  </conditionalFormatting>
  <conditionalFormatting sqref="E144:E179">
    <cfRule type="duplicateValues" dxfId="1127" priority="1049"/>
    <cfRule type="duplicateValues" dxfId="1126" priority="1050"/>
  </conditionalFormatting>
  <conditionalFormatting sqref="B144:B147">
    <cfRule type="duplicateValues" dxfId="1125" priority="1048"/>
  </conditionalFormatting>
  <conditionalFormatting sqref="B144:B147">
    <cfRule type="duplicateValues" dxfId="1124" priority="1046"/>
    <cfRule type="duplicateValues" dxfId="1123" priority="1047"/>
  </conditionalFormatting>
  <conditionalFormatting sqref="E144:E179">
    <cfRule type="duplicateValues" dxfId="1122" priority="1045"/>
  </conditionalFormatting>
  <conditionalFormatting sqref="E144:E179">
    <cfRule type="duplicateValues" dxfId="1121" priority="1042"/>
    <cfRule type="duplicateValues" dxfId="1120" priority="1043"/>
    <cfRule type="duplicateValues" dxfId="1119" priority="1044"/>
  </conditionalFormatting>
  <conditionalFormatting sqref="B144:B147">
    <cfRule type="duplicateValues" dxfId="1118" priority="1041"/>
  </conditionalFormatting>
  <conditionalFormatting sqref="B144:B147">
    <cfRule type="duplicateValues" dxfId="1117" priority="1039"/>
    <cfRule type="duplicateValues" dxfId="1116" priority="1040"/>
  </conditionalFormatting>
  <conditionalFormatting sqref="B144:B147">
    <cfRule type="duplicateValues" dxfId="1115" priority="1036"/>
    <cfRule type="duplicateValues" dxfId="1114" priority="1037"/>
    <cfRule type="duplicateValues" dxfId="1113" priority="1038"/>
  </conditionalFormatting>
  <conditionalFormatting sqref="E144:E179">
    <cfRule type="duplicateValues" dxfId="1112" priority="1035"/>
  </conditionalFormatting>
  <conditionalFormatting sqref="B144:B147">
    <cfRule type="duplicateValues" dxfId="1111" priority="1034"/>
  </conditionalFormatting>
  <conditionalFormatting sqref="E144:E179">
    <cfRule type="duplicateValues" dxfId="1110" priority="1031"/>
    <cfRule type="duplicateValues" dxfId="1109" priority="1033"/>
  </conditionalFormatting>
  <conditionalFormatting sqref="B144:B147">
    <cfRule type="duplicateValues" dxfId="1108" priority="1032"/>
  </conditionalFormatting>
  <conditionalFormatting sqref="B144:B147">
    <cfRule type="duplicateValues" dxfId="1107" priority="1030"/>
  </conditionalFormatting>
  <conditionalFormatting sqref="E144:E179">
    <cfRule type="duplicateValues" dxfId="1106" priority="1029"/>
  </conditionalFormatting>
  <conditionalFormatting sqref="E144:E179">
    <cfRule type="duplicateValues" dxfId="1105" priority="1028"/>
  </conditionalFormatting>
  <conditionalFormatting sqref="B144:B147">
    <cfRule type="duplicateValues" dxfId="1104" priority="1027"/>
  </conditionalFormatting>
  <conditionalFormatting sqref="B214:B1048576 B1:B147">
    <cfRule type="duplicateValues" dxfId="1103" priority="1024"/>
    <cfRule type="duplicateValues" dxfId="1102" priority="1025"/>
  </conditionalFormatting>
  <conditionalFormatting sqref="B149:B168">
    <cfRule type="duplicateValues" dxfId="1101" priority="1023"/>
  </conditionalFormatting>
  <conditionalFormatting sqref="B149:B168">
    <cfRule type="duplicateValues" dxfId="1100" priority="1022"/>
  </conditionalFormatting>
  <conditionalFormatting sqref="B149:B168">
    <cfRule type="duplicateValues" dxfId="1099" priority="1020"/>
    <cfRule type="duplicateValues" dxfId="1098" priority="1021"/>
  </conditionalFormatting>
  <conditionalFormatting sqref="B149:B168">
    <cfRule type="duplicateValues" dxfId="1097" priority="1017"/>
    <cfRule type="duplicateValues" dxfId="1096" priority="1018"/>
    <cfRule type="duplicateValues" dxfId="1095" priority="1019"/>
  </conditionalFormatting>
  <conditionalFormatting sqref="B149:B168">
    <cfRule type="duplicateValues" dxfId="1094" priority="1016"/>
  </conditionalFormatting>
  <conditionalFormatting sqref="B149:B168">
    <cfRule type="duplicateValues" dxfId="1093" priority="1015"/>
  </conditionalFormatting>
  <conditionalFormatting sqref="B149:B168">
    <cfRule type="duplicateValues" dxfId="1092" priority="1014"/>
  </conditionalFormatting>
  <conditionalFormatting sqref="B149:B168">
    <cfRule type="duplicateValues" dxfId="1091" priority="1013"/>
  </conditionalFormatting>
  <conditionalFormatting sqref="B149:B168">
    <cfRule type="duplicateValues" dxfId="1090" priority="1012"/>
  </conditionalFormatting>
  <conditionalFormatting sqref="B149:B168">
    <cfRule type="duplicateValues" dxfId="1089" priority="1011"/>
  </conditionalFormatting>
  <conditionalFormatting sqref="B149:B168">
    <cfRule type="duplicateValues" dxfId="1088" priority="1009"/>
    <cfRule type="duplicateValues" dxfId="1087" priority="1010"/>
  </conditionalFormatting>
  <conditionalFormatting sqref="B149:B168">
    <cfRule type="duplicateValues" dxfId="1086" priority="1008"/>
  </conditionalFormatting>
  <conditionalFormatting sqref="B149:B168">
    <cfRule type="duplicateValues" dxfId="1085" priority="1007"/>
  </conditionalFormatting>
  <conditionalFormatting sqref="B149:B168">
    <cfRule type="duplicateValues" dxfId="1084" priority="1006"/>
  </conditionalFormatting>
  <conditionalFormatting sqref="B149:B168">
    <cfRule type="duplicateValues" dxfId="1083" priority="1004"/>
    <cfRule type="duplicateValues" dxfId="1082" priority="1005"/>
  </conditionalFormatting>
  <conditionalFormatting sqref="B149:B168">
    <cfRule type="duplicateValues" dxfId="1081" priority="1003"/>
  </conditionalFormatting>
  <conditionalFormatting sqref="B149:B168">
    <cfRule type="duplicateValues" dxfId="1080" priority="1001"/>
    <cfRule type="duplicateValues" dxfId="1079" priority="1002"/>
  </conditionalFormatting>
  <conditionalFormatting sqref="B149:B168">
    <cfRule type="duplicateValues" dxfId="1078" priority="998"/>
    <cfRule type="duplicateValues" dxfId="1077" priority="999"/>
    <cfRule type="duplicateValues" dxfId="1076" priority="1000"/>
  </conditionalFormatting>
  <conditionalFormatting sqref="B149:B168">
    <cfRule type="duplicateValues" dxfId="1075" priority="997"/>
  </conditionalFormatting>
  <conditionalFormatting sqref="B149:B168">
    <cfRule type="duplicateValues" dxfId="1074" priority="996"/>
  </conditionalFormatting>
  <conditionalFormatting sqref="B149:B168">
    <cfRule type="duplicateValues" dxfId="1073" priority="995"/>
  </conditionalFormatting>
  <conditionalFormatting sqref="B149:B168">
    <cfRule type="duplicateValues" dxfId="1072" priority="994"/>
  </conditionalFormatting>
  <conditionalFormatting sqref="B149:B168">
    <cfRule type="duplicateValues" dxfId="1071" priority="992"/>
    <cfRule type="duplicateValues" dxfId="1070" priority="993"/>
  </conditionalFormatting>
  <conditionalFormatting sqref="B148">
    <cfRule type="duplicateValues" dxfId="1069" priority="991"/>
  </conditionalFormatting>
  <conditionalFormatting sqref="B148">
    <cfRule type="duplicateValues" dxfId="1068" priority="990"/>
  </conditionalFormatting>
  <conditionalFormatting sqref="B148">
    <cfRule type="duplicateValues" dxfId="1067" priority="988"/>
    <cfRule type="duplicateValues" dxfId="1066" priority="989"/>
  </conditionalFormatting>
  <conditionalFormatting sqref="B148">
    <cfRule type="duplicateValues" dxfId="1065" priority="985"/>
    <cfRule type="duplicateValues" dxfId="1064" priority="986"/>
    <cfRule type="duplicateValues" dxfId="1063" priority="987"/>
  </conditionalFormatting>
  <conditionalFormatting sqref="B148">
    <cfRule type="duplicateValues" dxfId="1062" priority="984"/>
  </conditionalFormatting>
  <conditionalFormatting sqref="B148">
    <cfRule type="duplicateValues" dxfId="1061" priority="983"/>
  </conditionalFormatting>
  <conditionalFormatting sqref="B148">
    <cfRule type="duplicateValues" dxfId="1060" priority="982"/>
  </conditionalFormatting>
  <conditionalFormatting sqref="B148">
    <cfRule type="duplicateValues" dxfId="1059" priority="981"/>
  </conditionalFormatting>
  <conditionalFormatting sqref="B148">
    <cfRule type="duplicateValues" dxfId="1058" priority="980"/>
  </conditionalFormatting>
  <conditionalFormatting sqref="B148">
    <cfRule type="duplicateValues" dxfId="1057" priority="979"/>
  </conditionalFormatting>
  <conditionalFormatting sqref="B148">
    <cfRule type="duplicateValues" dxfId="1056" priority="977"/>
    <cfRule type="duplicateValues" dxfId="1055" priority="978"/>
  </conditionalFormatting>
  <conditionalFormatting sqref="B148">
    <cfRule type="duplicateValues" dxfId="1054" priority="976"/>
  </conditionalFormatting>
  <conditionalFormatting sqref="B148">
    <cfRule type="duplicateValues" dxfId="1053" priority="975"/>
  </conditionalFormatting>
  <conditionalFormatting sqref="B148">
    <cfRule type="duplicateValues" dxfId="1052" priority="974"/>
  </conditionalFormatting>
  <conditionalFormatting sqref="B148">
    <cfRule type="duplicateValues" dxfId="1051" priority="972"/>
    <cfRule type="duplicateValues" dxfId="1050" priority="973"/>
  </conditionalFormatting>
  <conditionalFormatting sqref="B148">
    <cfRule type="duplicateValues" dxfId="1049" priority="971"/>
  </conditionalFormatting>
  <conditionalFormatting sqref="B148">
    <cfRule type="duplicateValues" dxfId="1048" priority="969"/>
    <cfRule type="duplicateValues" dxfId="1047" priority="970"/>
  </conditionalFormatting>
  <conditionalFormatting sqref="B148">
    <cfRule type="duplicateValues" dxfId="1046" priority="966"/>
    <cfRule type="duplicateValues" dxfId="1045" priority="967"/>
    <cfRule type="duplicateValues" dxfId="1044" priority="968"/>
  </conditionalFormatting>
  <conditionalFormatting sqref="B148">
    <cfRule type="duplicateValues" dxfId="1043" priority="965"/>
  </conditionalFormatting>
  <conditionalFormatting sqref="B148">
    <cfRule type="duplicateValues" dxfId="1042" priority="964"/>
  </conditionalFormatting>
  <conditionalFormatting sqref="B148">
    <cfRule type="duplicateValues" dxfId="1041" priority="963"/>
  </conditionalFormatting>
  <conditionalFormatting sqref="B148">
    <cfRule type="duplicateValues" dxfId="1040" priority="962"/>
  </conditionalFormatting>
  <conditionalFormatting sqref="B148">
    <cfRule type="duplicateValues" dxfId="1039" priority="960"/>
    <cfRule type="duplicateValues" dxfId="1038" priority="961"/>
  </conditionalFormatting>
  <conditionalFormatting sqref="B1:B168 B214:B1048576">
    <cfRule type="duplicateValues" dxfId="1037" priority="959"/>
  </conditionalFormatting>
  <conditionalFormatting sqref="E66:E79">
    <cfRule type="duplicateValues" dxfId="1036" priority="130481"/>
  </conditionalFormatting>
  <conditionalFormatting sqref="E66:E79">
    <cfRule type="duplicateValues" dxfId="1035" priority="130485"/>
    <cfRule type="duplicateValues" dxfId="1034" priority="130486"/>
  </conditionalFormatting>
  <conditionalFormatting sqref="B66:B79">
    <cfRule type="duplicateValues" dxfId="1033" priority="130489"/>
  </conditionalFormatting>
  <conditionalFormatting sqref="B66:B79">
    <cfRule type="duplicateValues" dxfId="1032" priority="130491"/>
    <cfRule type="duplicateValues" dxfId="1031" priority="130492"/>
  </conditionalFormatting>
  <conditionalFormatting sqref="B5:B79">
    <cfRule type="duplicateValues" dxfId="1030" priority="130540"/>
  </conditionalFormatting>
  <conditionalFormatting sqref="B5:B79">
    <cfRule type="duplicateValues" dxfId="1029" priority="130542"/>
    <cfRule type="duplicateValues" dxfId="1028" priority="130543"/>
  </conditionalFormatting>
  <conditionalFormatting sqref="B169:B179">
    <cfRule type="duplicateValues" dxfId="1027" priority="958"/>
  </conditionalFormatting>
  <conditionalFormatting sqref="B169:B179">
    <cfRule type="duplicateValues" dxfId="1026" priority="957"/>
  </conditionalFormatting>
  <conditionalFormatting sqref="B169:B179">
    <cfRule type="duplicateValues" dxfId="1025" priority="955"/>
    <cfRule type="duplicateValues" dxfId="1024" priority="956"/>
  </conditionalFormatting>
  <conditionalFormatting sqref="B169:B179">
    <cfRule type="duplicateValues" dxfId="1023" priority="952"/>
    <cfRule type="duplicateValues" dxfId="1022" priority="953"/>
    <cfRule type="duplicateValues" dxfId="1021" priority="954"/>
  </conditionalFormatting>
  <conditionalFormatting sqref="B169:B179">
    <cfRule type="duplicateValues" dxfId="1020" priority="951"/>
  </conditionalFormatting>
  <conditionalFormatting sqref="B169:B179">
    <cfRule type="duplicateValues" dxfId="1019" priority="950"/>
  </conditionalFormatting>
  <conditionalFormatting sqref="B169:B179">
    <cfRule type="duplicateValues" dxfId="1018" priority="949"/>
  </conditionalFormatting>
  <conditionalFormatting sqref="B169:B179">
    <cfRule type="duplicateValues" dxfId="1017" priority="948"/>
  </conditionalFormatting>
  <conditionalFormatting sqref="B169:B179">
    <cfRule type="duplicateValues" dxfId="1016" priority="947"/>
  </conditionalFormatting>
  <conditionalFormatting sqref="B169:B179">
    <cfRule type="duplicateValues" dxfId="1015" priority="946"/>
  </conditionalFormatting>
  <conditionalFormatting sqref="B169:B179">
    <cfRule type="duplicateValues" dxfId="1014" priority="944"/>
    <cfRule type="duplicateValues" dxfId="1013" priority="945"/>
  </conditionalFormatting>
  <conditionalFormatting sqref="B169:B179">
    <cfRule type="duplicateValues" dxfId="1012" priority="943"/>
  </conditionalFormatting>
  <conditionalFormatting sqref="B169:B179">
    <cfRule type="duplicateValues" dxfId="1011" priority="942"/>
  </conditionalFormatting>
  <conditionalFormatting sqref="B169:B179">
    <cfRule type="duplicateValues" dxfId="1010" priority="941"/>
  </conditionalFormatting>
  <conditionalFormatting sqref="B169:B179">
    <cfRule type="duplicateValues" dxfId="1009" priority="939"/>
    <cfRule type="duplicateValues" dxfId="1008" priority="940"/>
  </conditionalFormatting>
  <conditionalFormatting sqref="B169:B179">
    <cfRule type="duplicateValues" dxfId="1007" priority="938"/>
  </conditionalFormatting>
  <conditionalFormatting sqref="B169:B179">
    <cfRule type="duplicateValues" dxfId="1006" priority="936"/>
    <cfRule type="duplicateValues" dxfId="1005" priority="937"/>
  </conditionalFormatting>
  <conditionalFormatting sqref="B169:B179">
    <cfRule type="duplicateValues" dxfId="1004" priority="933"/>
    <cfRule type="duplicateValues" dxfId="1003" priority="934"/>
    <cfRule type="duplicateValues" dxfId="1002" priority="935"/>
  </conditionalFormatting>
  <conditionalFormatting sqref="B169:B179">
    <cfRule type="duplicateValues" dxfId="1001" priority="932"/>
  </conditionalFormatting>
  <conditionalFormatting sqref="B169:B179">
    <cfRule type="duplicateValues" dxfId="1000" priority="931"/>
  </conditionalFormatting>
  <conditionalFormatting sqref="B169:B179">
    <cfRule type="duplicateValues" dxfId="999" priority="930"/>
  </conditionalFormatting>
  <conditionalFormatting sqref="B169:B179">
    <cfRule type="duplicateValues" dxfId="998" priority="929"/>
  </conditionalFormatting>
  <conditionalFormatting sqref="B169:B179">
    <cfRule type="duplicateValues" dxfId="997" priority="927"/>
    <cfRule type="duplicateValues" dxfId="996" priority="928"/>
  </conditionalFormatting>
  <conditionalFormatting sqref="B169:B179">
    <cfRule type="duplicateValues" dxfId="995" priority="926"/>
  </conditionalFormatting>
  <conditionalFormatting sqref="E182:E198">
    <cfRule type="duplicateValues" dxfId="994" priority="834"/>
    <cfRule type="duplicateValues" dxfId="993" priority="835"/>
  </conditionalFormatting>
  <conditionalFormatting sqref="E182:E198">
    <cfRule type="duplicateValues" dxfId="992" priority="833"/>
  </conditionalFormatting>
  <conditionalFormatting sqref="E1:E1048576">
    <cfRule type="duplicateValues" dxfId="991" priority="832"/>
  </conditionalFormatting>
  <conditionalFormatting sqref="B180:B191">
    <cfRule type="duplicateValues" dxfId="990" priority="831"/>
  </conditionalFormatting>
  <conditionalFormatting sqref="B180:B191">
    <cfRule type="duplicateValues" dxfId="989" priority="830"/>
  </conditionalFormatting>
  <conditionalFormatting sqref="B180:B191">
    <cfRule type="duplicateValues" dxfId="988" priority="828"/>
    <cfRule type="duplicateValues" dxfId="987" priority="829"/>
  </conditionalFormatting>
  <conditionalFormatting sqref="B180:B191">
    <cfRule type="duplicateValues" dxfId="986" priority="825"/>
    <cfRule type="duplicateValues" dxfId="985" priority="826"/>
    <cfRule type="duplicateValues" dxfId="984" priority="827"/>
  </conditionalFormatting>
  <conditionalFormatting sqref="B180:B191">
    <cfRule type="duplicateValues" dxfId="983" priority="824"/>
  </conditionalFormatting>
  <conditionalFormatting sqref="B180:B191">
    <cfRule type="duplicateValues" dxfId="982" priority="823"/>
  </conditionalFormatting>
  <conditionalFormatting sqref="B180:B191">
    <cfRule type="duplicateValues" dxfId="981" priority="822"/>
  </conditionalFormatting>
  <conditionalFormatting sqref="B180:B191">
    <cfRule type="duplicateValues" dxfId="980" priority="821"/>
  </conditionalFormatting>
  <conditionalFormatting sqref="B180:B191">
    <cfRule type="duplicateValues" dxfId="979" priority="820"/>
  </conditionalFormatting>
  <conditionalFormatting sqref="B180:B191">
    <cfRule type="duplicateValues" dxfId="978" priority="819"/>
  </conditionalFormatting>
  <conditionalFormatting sqref="B180:B191">
    <cfRule type="duplicateValues" dxfId="977" priority="817"/>
    <cfRule type="duplicateValues" dxfId="976" priority="818"/>
  </conditionalFormatting>
  <conditionalFormatting sqref="B180:B191">
    <cfRule type="duplicateValues" dxfId="975" priority="816"/>
  </conditionalFormatting>
  <conditionalFormatting sqref="B180:B191">
    <cfRule type="duplicateValues" dxfId="974" priority="815"/>
  </conditionalFormatting>
  <conditionalFormatting sqref="B180:B191">
    <cfRule type="duplicateValues" dxfId="973" priority="814"/>
  </conditionalFormatting>
  <conditionalFormatting sqref="B180:B191">
    <cfRule type="duplicateValues" dxfId="972" priority="812"/>
    <cfRule type="duplicateValues" dxfId="971" priority="813"/>
  </conditionalFormatting>
  <conditionalFormatting sqref="B180:B191">
    <cfRule type="duplicateValues" dxfId="970" priority="811"/>
  </conditionalFormatting>
  <conditionalFormatting sqref="B180:B191">
    <cfRule type="duplicateValues" dxfId="969" priority="809"/>
    <cfRule type="duplicateValues" dxfId="968" priority="810"/>
  </conditionalFormatting>
  <conditionalFormatting sqref="B180:B191">
    <cfRule type="duplicateValues" dxfId="967" priority="806"/>
    <cfRule type="duplicateValues" dxfId="966" priority="807"/>
    <cfRule type="duplicateValues" dxfId="965" priority="808"/>
  </conditionalFormatting>
  <conditionalFormatting sqref="B180:B191">
    <cfRule type="duplicateValues" dxfId="964" priority="805"/>
  </conditionalFormatting>
  <conditionalFormatting sqref="B180:B191">
    <cfRule type="duplicateValues" dxfId="963" priority="804"/>
  </conditionalFormatting>
  <conditionalFormatting sqref="B180:B191">
    <cfRule type="duplicateValues" dxfId="962" priority="803"/>
  </conditionalFormatting>
  <conditionalFormatting sqref="B180:B191">
    <cfRule type="duplicateValues" dxfId="961" priority="802"/>
  </conditionalFormatting>
  <conditionalFormatting sqref="B180:B191">
    <cfRule type="duplicateValues" dxfId="960" priority="800"/>
    <cfRule type="duplicateValues" dxfId="959" priority="801"/>
  </conditionalFormatting>
  <conditionalFormatting sqref="B180:B191">
    <cfRule type="duplicateValues" dxfId="958" priority="799"/>
  </conditionalFormatting>
  <conditionalFormatting sqref="E180:E183">
    <cfRule type="duplicateValues" dxfId="957" priority="798"/>
  </conditionalFormatting>
  <conditionalFormatting sqref="E180:E183">
    <cfRule type="duplicateValues" dxfId="956" priority="796"/>
    <cfRule type="duplicateValues" dxfId="955" priority="797"/>
  </conditionalFormatting>
  <conditionalFormatting sqref="E180:E183">
    <cfRule type="duplicateValues" dxfId="954" priority="794"/>
    <cfRule type="duplicateValues" dxfId="953" priority="795"/>
  </conditionalFormatting>
  <conditionalFormatting sqref="E180:E183">
    <cfRule type="duplicateValues" dxfId="952" priority="793"/>
  </conditionalFormatting>
  <conditionalFormatting sqref="E180:E183">
    <cfRule type="duplicateValues" dxfId="951" priority="792"/>
  </conditionalFormatting>
  <conditionalFormatting sqref="E180:E183">
    <cfRule type="duplicateValues" dxfId="950" priority="791"/>
  </conditionalFormatting>
  <conditionalFormatting sqref="E180:E183">
    <cfRule type="duplicateValues" dxfId="949" priority="790"/>
  </conditionalFormatting>
  <conditionalFormatting sqref="E180:E183">
    <cfRule type="duplicateValues" dxfId="948" priority="789"/>
  </conditionalFormatting>
  <conditionalFormatting sqref="E180:E183">
    <cfRule type="duplicateValues" dxfId="947" priority="788"/>
  </conditionalFormatting>
  <conditionalFormatting sqref="E180:E183">
    <cfRule type="duplicateValues" dxfId="946" priority="787"/>
  </conditionalFormatting>
  <conditionalFormatting sqref="E180:E183">
    <cfRule type="duplicateValues" dxfId="945" priority="785"/>
    <cfRule type="duplicateValues" dxfId="944" priority="786"/>
  </conditionalFormatting>
  <conditionalFormatting sqref="E180:E183">
    <cfRule type="duplicateValues" dxfId="943" priority="784"/>
  </conditionalFormatting>
  <conditionalFormatting sqref="E180:E183">
    <cfRule type="duplicateValues" dxfId="942" priority="781"/>
    <cfRule type="duplicateValues" dxfId="941" priority="782"/>
    <cfRule type="duplicateValues" dxfId="940" priority="783"/>
  </conditionalFormatting>
  <conditionalFormatting sqref="E180:E183">
    <cfRule type="duplicateValues" dxfId="939" priority="780"/>
  </conditionalFormatting>
  <conditionalFormatting sqref="E180:E183">
    <cfRule type="duplicateValues" dxfId="938" priority="778"/>
    <cfRule type="duplicateValues" dxfId="937" priority="779"/>
  </conditionalFormatting>
  <conditionalFormatting sqref="E180:E183">
    <cfRule type="duplicateValues" dxfId="936" priority="777"/>
  </conditionalFormatting>
  <conditionalFormatting sqref="E180:E183">
    <cfRule type="duplicateValues" dxfId="935" priority="775"/>
    <cfRule type="duplicateValues" dxfId="934" priority="776"/>
  </conditionalFormatting>
  <conditionalFormatting sqref="E180:E183">
    <cfRule type="duplicateValues" dxfId="933" priority="773"/>
    <cfRule type="duplicateValues" dxfId="932" priority="774"/>
  </conditionalFormatting>
  <conditionalFormatting sqref="E180:E183">
    <cfRule type="duplicateValues" dxfId="931" priority="772"/>
  </conditionalFormatting>
  <conditionalFormatting sqref="E180:E183">
    <cfRule type="duplicateValues" dxfId="930" priority="771"/>
  </conditionalFormatting>
  <conditionalFormatting sqref="E180:E183">
    <cfRule type="duplicateValues" dxfId="929" priority="770"/>
  </conditionalFormatting>
  <conditionalFormatting sqref="E180:E183">
    <cfRule type="duplicateValues" dxfId="928" priority="769"/>
  </conditionalFormatting>
  <conditionalFormatting sqref="E180:E183">
    <cfRule type="duplicateValues" dxfId="927" priority="768"/>
  </conditionalFormatting>
  <conditionalFormatting sqref="E180:E183">
    <cfRule type="duplicateValues" dxfId="926" priority="767"/>
  </conditionalFormatting>
  <conditionalFormatting sqref="E180:E183">
    <cfRule type="duplicateValues" dxfId="925" priority="766"/>
  </conditionalFormatting>
  <conditionalFormatting sqref="E180:E183">
    <cfRule type="duplicateValues" dxfId="924" priority="764"/>
    <cfRule type="duplicateValues" dxfId="923" priority="765"/>
  </conditionalFormatting>
  <conditionalFormatting sqref="E180:E183">
    <cfRule type="duplicateValues" dxfId="922" priority="763"/>
  </conditionalFormatting>
  <conditionalFormatting sqref="E180:E183">
    <cfRule type="duplicateValues" dxfId="921" priority="760"/>
    <cfRule type="duplicateValues" dxfId="920" priority="761"/>
    <cfRule type="duplicateValues" dxfId="919" priority="762"/>
  </conditionalFormatting>
  <conditionalFormatting sqref="E180:E183">
    <cfRule type="duplicateValues" dxfId="918" priority="759"/>
  </conditionalFormatting>
  <conditionalFormatting sqref="E180:E183">
    <cfRule type="duplicateValues" dxfId="917" priority="757"/>
    <cfRule type="duplicateValues" dxfId="916" priority="758"/>
  </conditionalFormatting>
  <conditionalFormatting sqref="E180:E183">
    <cfRule type="duplicateValues" dxfId="915" priority="756"/>
  </conditionalFormatting>
  <conditionalFormatting sqref="E180:E183">
    <cfRule type="duplicateValues" dxfId="914" priority="755"/>
  </conditionalFormatting>
  <conditionalFormatting sqref="E180:E183">
    <cfRule type="duplicateValues" dxfId="913" priority="754"/>
  </conditionalFormatting>
  <conditionalFormatting sqref="E180:E183">
    <cfRule type="duplicateValues" dxfId="912" priority="752"/>
    <cfRule type="duplicateValues" dxfId="911" priority="753"/>
  </conditionalFormatting>
  <conditionalFormatting sqref="E180:E183">
    <cfRule type="duplicateValues" dxfId="910" priority="750"/>
    <cfRule type="duplicateValues" dxfId="909" priority="751"/>
  </conditionalFormatting>
  <conditionalFormatting sqref="E180:E183">
    <cfRule type="duplicateValues" dxfId="908" priority="749"/>
  </conditionalFormatting>
  <conditionalFormatting sqref="E180:E183">
    <cfRule type="duplicateValues" dxfId="907" priority="748"/>
  </conditionalFormatting>
  <conditionalFormatting sqref="E180:E183">
    <cfRule type="duplicateValues" dxfId="906" priority="747"/>
  </conditionalFormatting>
  <conditionalFormatting sqref="E180:E183">
    <cfRule type="duplicateValues" dxfId="905" priority="746"/>
  </conditionalFormatting>
  <conditionalFormatting sqref="E180:E183">
    <cfRule type="duplicateValues" dxfId="904" priority="745"/>
  </conditionalFormatting>
  <conditionalFormatting sqref="E180:E183">
    <cfRule type="duplicateValues" dxfId="903" priority="744"/>
  </conditionalFormatting>
  <conditionalFormatting sqref="E180:E183">
    <cfRule type="duplicateValues" dxfId="902" priority="743"/>
  </conditionalFormatting>
  <conditionalFormatting sqref="E180:E183">
    <cfRule type="duplicateValues" dxfId="901" priority="741"/>
    <cfRule type="duplicateValues" dxfId="900" priority="742"/>
  </conditionalFormatting>
  <conditionalFormatting sqref="E180:E183">
    <cfRule type="duplicateValues" dxfId="899" priority="740"/>
  </conditionalFormatting>
  <conditionalFormatting sqref="E180:E183">
    <cfRule type="duplicateValues" dxfId="898" priority="737"/>
    <cfRule type="duplicateValues" dxfId="897" priority="738"/>
    <cfRule type="duplicateValues" dxfId="896" priority="739"/>
  </conditionalFormatting>
  <conditionalFormatting sqref="E180:E183">
    <cfRule type="duplicateValues" dxfId="895" priority="736"/>
  </conditionalFormatting>
  <conditionalFormatting sqref="E180:E183">
    <cfRule type="duplicateValues" dxfId="894" priority="734"/>
    <cfRule type="duplicateValues" dxfId="893" priority="735"/>
  </conditionalFormatting>
  <conditionalFormatting sqref="E180:E183">
    <cfRule type="duplicateValues" dxfId="892" priority="733"/>
  </conditionalFormatting>
  <conditionalFormatting sqref="E180:E183">
    <cfRule type="duplicateValues" dxfId="891" priority="732"/>
  </conditionalFormatting>
  <conditionalFormatting sqref="E180:E183">
    <cfRule type="duplicateValues" dxfId="890" priority="731"/>
  </conditionalFormatting>
  <conditionalFormatting sqref="E180:E183">
    <cfRule type="duplicateValues" dxfId="889" priority="729"/>
    <cfRule type="duplicateValues" dxfId="888" priority="730"/>
  </conditionalFormatting>
  <conditionalFormatting sqref="E180:E183">
    <cfRule type="duplicateValues" dxfId="887" priority="727"/>
    <cfRule type="duplicateValues" dxfId="886" priority="728"/>
  </conditionalFormatting>
  <conditionalFormatting sqref="E180:E183">
    <cfRule type="duplicateValues" dxfId="885" priority="726"/>
  </conditionalFormatting>
  <conditionalFormatting sqref="E180:E183">
    <cfRule type="duplicateValues" dxfId="884" priority="725"/>
  </conditionalFormatting>
  <conditionalFormatting sqref="E180:E183">
    <cfRule type="duplicateValues" dxfId="883" priority="724"/>
  </conditionalFormatting>
  <conditionalFormatting sqref="E180:E183">
    <cfRule type="duplicateValues" dxfId="882" priority="723"/>
  </conditionalFormatting>
  <conditionalFormatting sqref="E180:E183">
    <cfRule type="duplicateValues" dxfId="881" priority="722"/>
  </conditionalFormatting>
  <conditionalFormatting sqref="E180:E183">
    <cfRule type="duplicateValues" dxfId="880" priority="721"/>
  </conditionalFormatting>
  <conditionalFormatting sqref="E180:E183">
    <cfRule type="duplicateValues" dxfId="879" priority="720"/>
  </conditionalFormatting>
  <conditionalFormatting sqref="E180:E183">
    <cfRule type="duplicateValues" dxfId="878" priority="718"/>
    <cfRule type="duplicateValues" dxfId="877" priority="719"/>
  </conditionalFormatting>
  <conditionalFormatting sqref="E180:E183">
    <cfRule type="duplicateValues" dxfId="876" priority="717"/>
  </conditionalFormatting>
  <conditionalFormatting sqref="E180:E183">
    <cfRule type="duplicateValues" dxfId="875" priority="714"/>
    <cfRule type="duplicateValues" dxfId="874" priority="715"/>
    <cfRule type="duplicateValues" dxfId="873" priority="716"/>
  </conditionalFormatting>
  <conditionalFormatting sqref="E180:E183">
    <cfRule type="duplicateValues" dxfId="872" priority="713"/>
  </conditionalFormatting>
  <conditionalFormatting sqref="E180:E183">
    <cfRule type="duplicateValues" dxfId="871" priority="711"/>
    <cfRule type="duplicateValues" dxfId="870" priority="712"/>
  </conditionalFormatting>
  <conditionalFormatting sqref="E180:E183">
    <cfRule type="duplicateValues" dxfId="869" priority="710"/>
  </conditionalFormatting>
  <conditionalFormatting sqref="E180:E183">
    <cfRule type="duplicateValues" dxfId="868" priority="709"/>
  </conditionalFormatting>
  <conditionalFormatting sqref="E185:E191">
    <cfRule type="duplicateValues" dxfId="867" priority="708"/>
  </conditionalFormatting>
  <conditionalFormatting sqref="E185:E191">
    <cfRule type="duplicateValues" dxfId="866" priority="706"/>
    <cfRule type="duplicateValues" dxfId="865" priority="707"/>
  </conditionalFormatting>
  <conditionalFormatting sqref="E185:E191">
    <cfRule type="duplicateValues" dxfId="864" priority="704"/>
    <cfRule type="duplicateValues" dxfId="863" priority="705"/>
  </conditionalFormatting>
  <conditionalFormatting sqref="E185:E191">
    <cfRule type="duplicateValues" dxfId="862" priority="703"/>
  </conditionalFormatting>
  <conditionalFormatting sqref="E185:E191">
    <cfRule type="duplicateValues" dxfId="861" priority="702"/>
  </conditionalFormatting>
  <conditionalFormatting sqref="E185:E191">
    <cfRule type="duplicateValues" dxfId="860" priority="701"/>
  </conditionalFormatting>
  <conditionalFormatting sqref="E185:E191">
    <cfRule type="duplicateValues" dxfId="859" priority="700"/>
  </conditionalFormatting>
  <conditionalFormatting sqref="E185:E191">
    <cfRule type="duplicateValues" dxfId="858" priority="699"/>
  </conditionalFormatting>
  <conditionalFormatting sqref="E185:E191">
    <cfRule type="duplicateValues" dxfId="857" priority="698"/>
  </conditionalFormatting>
  <conditionalFormatting sqref="E185:E191">
    <cfRule type="duplicateValues" dxfId="856" priority="697"/>
  </conditionalFormatting>
  <conditionalFormatting sqref="E185:E191">
    <cfRule type="duplicateValues" dxfId="855" priority="695"/>
    <cfRule type="duplicateValues" dxfId="854" priority="696"/>
  </conditionalFormatting>
  <conditionalFormatting sqref="E185:E191">
    <cfRule type="duplicateValues" dxfId="853" priority="694"/>
  </conditionalFormatting>
  <conditionalFormatting sqref="E185:E191">
    <cfRule type="duplicateValues" dxfId="852" priority="691"/>
    <cfRule type="duplicateValues" dxfId="851" priority="692"/>
    <cfRule type="duplicateValues" dxfId="850" priority="693"/>
  </conditionalFormatting>
  <conditionalFormatting sqref="E185:E191">
    <cfRule type="duplicateValues" dxfId="849" priority="690"/>
  </conditionalFormatting>
  <conditionalFormatting sqref="E185:E191">
    <cfRule type="duplicateValues" dxfId="848" priority="688"/>
    <cfRule type="duplicateValues" dxfId="847" priority="689"/>
  </conditionalFormatting>
  <conditionalFormatting sqref="E185:E191">
    <cfRule type="duplicateValues" dxfId="846" priority="687"/>
  </conditionalFormatting>
  <conditionalFormatting sqref="E185:E191">
    <cfRule type="duplicateValues" dxfId="845" priority="685"/>
    <cfRule type="duplicateValues" dxfId="844" priority="686"/>
  </conditionalFormatting>
  <conditionalFormatting sqref="E185:E191">
    <cfRule type="duplicateValues" dxfId="843" priority="683"/>
    <cfRule type="duplicateValues" dxfId="842" priority="684"/>
  </conditionalFormatting>
  <conditionalFormatting sqref="E185:E191">
    <cfRule type="duplicateValues" dxfId="841" priority="682"/>
  </conditionalFormatting>
  <conditionalFormatting sqref="E185:E191">
    <cfRule type="duplicateValues" dxfId="840" priority="681"/>
  </conditionalFormatting>
  <conditionalFormatting sqref="E185:E191">
    <cfRule type="duplicateValues" dxfId="839" priority="680"/>
  </conditionalFormatting>
  <conditionalFormatting sqref="E185:E191">
    <cfRule type="duplicateValues" dxfId="838" priority="679"/>
  </conditionalFormatting>
  <conditionalFormatting sqref="E185:E191">
    <cfRule type="duplicateValues" dxfId="837" priority="678"/>
  </conditionalFormatting>
  <conditionalFormatting sqref="E185:E191">
    <cfRule type="duplicateValues" dxfId="836" priority="677"/>
  </conditionalFormatting>
  <conditionalFormatting sqref="E185:E191">
    <cfRule type="duplicateValues" dxfId="835" priority="676"/>
  </conditionalFormatting>
  <conditionalFormatting sqref="E185:E191">
    <cfRule type="duplicateValues" dxfId="834" priority="674"/>
    <cfRule type="duplicateValues" dxfId="833" priority="675"/>
  </conditionalFormatting>
  <conditionalFormatting sqref="E185:E191">
    <cfRule type="duplicateValues" dxfId="832" priority="673"/>
  </conditionalFormatting>
  <conditionalFormatting sqref="E185:E191">
    <cfRule type="duplicateValues" dxfId="831" priority="670"/>
    <cfRule type="duplicateValues" dxfId="830" priority="671"/>
    <cfRule type="duplicateValues" dxfId="829" priority="672"/>
  </conditionalFormatting>
  <conditionalFormatting sqref="E185:E191">
    <cfRule type="duplicateValues" dxfId="828" priority="669"/>
  </conditionalFormatting>
  <conditionalFormatting sqref="E185:E191">
    <cfRule type="duplicateValues" dxfId="827" priority="667"/>
    <cfRule type="duplicateValues" dxfId="826" priority="668"/>
  </conditionalFormatting>
  <conditionalFormatting sqref="E185:E191">
    <cfRule type="duplicateValues" dxfId="825" priority="666"/>
  </conditionalFormatting>
  <conditionalFormatting sqref="E185:E191">
    <cfRule type="duplicateValues" dxfId="824" priority="665"/>
  </conditionalFormatting>
  <conditionalFormatting sqref="E185:E191">
    <cfRule type="duplicateValues" dxfId="823" priority="664"/>
  </conditionalFormatting>
  <conditionalFormatting sqref="E185:E191">
    <cfRule type="duplicateValues" dxfId="822" priority="662"/>
    <cfRule type="duplicateValues" dxfId="821" priority="663"/>
  </conditionalFormatting>
  <conditionalFormatting sqref="E185:E191">
    <cfRule type="duplicateValues" dxfId="820" priority="660"/>
    <cfRule type="duplicateValues" dxfId="819" priority="661"/>
  </conditionalFormatting>
  <conditionalFormatting sqref="E185:E191">
    <cfRule type="duplicateValues" dxfId="818" priority="659"/>
  </conditionalFormatting>
  <conditionalFormatting sqref="E185:E191">
    <cfRule type="duplicateValues" dxfId="817" priority="658"/>
  </conditionalFormatting>
  <conditionalFormatting sqref="E185:E191">
    <cfRule type="duplicateValues" dxfId="816" priority="657"/>
  </conditionalFormatting>
  <conditionalFormatting sqref="E185:E191">
    <cfRule type="duplicateValues" dxfId="815" priority="656"/>
  </conditionalFormatting>
  <conditionalFormatting sqref="E185:E191">
    <cfRule type="duplicateValues" dxfId="814" priority="655"/>
  </conditionalFormatting>
  <conditionalFormatting sqref="E185:E191">
    <cfRule type="duplicateValues" dxfId="813" priority="654"/>
  </conditionalFormatting>
  <conditionalFormatting sqref="E185:E191">
    <cfRule type="duplicateValues" dxfId="812" priority="653"/>
  </conditionalFormatting>
  <conditionalFormatting sqref="E185:E191">
    <cfRule type="duplicateValues" dxfId="811" priority="651"/>
    <cfRule type="duplicateValues" dxfId="810" priority="652"/>
  </conditionalFormatting>
  <conditionalFormatting sqref="E185:E191">
    <cfRule type="duplicateValues" dxfId="809" priority="650"/>
  </conditionalFormatting>
  <conditionalFormatting sqref="E185:E191">
    <cfRule type="duplicateValues" dxfId="808" priority="647"/>
    <cfRule type="duplicateValues" dxfId="807" priority="648"/>
    <cfRule type="duplicateValues" dxfId="806" priority="649"/>
  </conditionalFormatting>
  <conditionalFormatting sqref="E185:E191">
    <cfRule type="duplicateValues" dxfId="805" priority="646"/>
  </conditionalFormatting>
  <conditionalFormatting sqref="E185:E191">
    <cfRule type="duplicateValues" dxfId="804" priority="644"/>
    <cfRule type="duplicateValues" dxfId="803" priority="645"/>
  </conditionalFormatting>
  <conditionalFormatting sqref="E185:E191">
    <cfRule type="duplicateValues" dxfId="802" priority="643"/>
  </conditionalFormatting>
  <conditionalFormatting sqref="E185:E191">
    <cfRule type="duplicateValues" dxfId="801" priority="642"/>
  </conditionalFormatting>
  <conditionalFormatting sqref="E185:E191">
    <cfRule type="duplicateValues" dxfId="800" priority="641"/>
  </conditionalFormatting>
  <conditionalFormatting sqref="E185:E191">
    <cfRule type="duplicateValues" dxfId="799" priority="639"/>
    <cfRule type="duplicateValues" dxfId="798" priority="640"/>
  </conditionalFormatting>
  <conditionalFormatting sqref="E185:E191">
    <cfRule type="duplicateValues" dxfId="797" priority="637"/>
    <cfRule type="duplicateValues" dxfId="796" priority="638"/>
  </conditionalFormatting>
  <conditionalFormatting sqref="E185:E191">
    <cfRule type="duplicateValues" dxfId="795" priority="636"/>
  </conditionalFormatting>
  <conditionalFormatting sqref="E185:E191">
    <cfRule type="duplicateValues" dxfId="794" priority="635"/>
  </conditionalFormatting>
  <conditionalFormatting sqref="E185:E191">
    <cfRule type="duplicateValues" dxfId="793" priority="634"/>
  </conditionalFormatting>
  <conditionalFormatting sqref="E185:E191">
    <cfRule type="duplicateValues" dxfId="792" priority="633"/>
  </conditionalFormatting>
  <conditionalFormatting sqref="E185:E191">
    <cfRule type="duplicateValues" dxfId="791" priority="632"/>
  </conditionalFormatting>
  <conditionalFormatting sqref="E185:E191">
    <cfRule type="duplicateValues" dxfId="790" priority="631"/>
  </conditionalFormatting>
  <conditionalFormatting sqref="E185:E191">
    <cfRule type="duplicateValues" dxfId="789" priority="630"/>
  </conditionalFormatting>
  <conditionalFormatting sqref="E185:E191">
    <cfRule type="duplicateValues" dxfId="788" priority="628"/>
    <cfRule type="duplicateValues" dxfId="787" priority="629"/>
  </conditionalFormatting>
  <conditionalFormatting sqref="E185:E191">
    <cfRule type="duplicateValues" dxfId="786" priority="627"/>
  </conditionalFormatting>
  <conditionalFormatting sqref="E185:E191">
    <cfRule type="duplicateValues" dxfId="785" priority="624"/>
    <cfRule type="duplicateValues" dxfId="784" priority="625"/>
    <cfRule type="duplicateValues" dxfId="783" priority="626"/>
  </conditionalFormatting>
  <conditionalFormatting sqref="E185:E191">
    <cfRule type="duplicateValues" dxfId="782" priority="623"/>
  </conditionalFormatting>
  <conditionalFormatting sqref="E185:E191">
    <cfRule type="duplicateValues" dxfId="781" priority="621"/>
    <cfRule type="duplicateValues" dxfId="780" priority="622"/>
  </conditionalFormatting>
  <conditionalFormatting sqref="E185:E191">
    <cfRule type="duplicateValues" dxfId="779" priority="620"/>
  </conditionalFormatting>
  <conditionalFormatting sqref="E185:E191">
    <cfRule type="duplicateValues" dxfId="778" priority="619"/>
  </conditionalFormatting>
  <conditionalFormatting sqref="E184">
    <cfRule type="duplicateValues" dxfId="777" priority="618"/>
  </conditionalFormatting>
  <conditionalFormatting sqref="E184">
    <cfRule type="duplicateValues" dxfId="776" priority="616"/>
    <cfRule type="duplicateValues" dxfId="775" priority="617"/>
  </conditionalFormatting>
  <conditionalFormatting sqref="E184">
    <cfRule type="duplicateValues" dxfId="774" priority="614"/>
    <cfRule type="duplicateValues" dxfId="773" priority="615"/>
  </conditionalFormatting>
  <conditionalFormatting sqref="E184">
    <cfRule type="duplicateValues" dxfId="772" priority="613"/>
  </conditionalFormatting>
  <conditionalFormatting sqref="E184">
    <cfRule type="duplicateValues" dxfId="771" priority="612"/>
  </conditionalFormatting>
  <conditionalFormatting sqref="E184">
    <cfRule type="duplicateValues" dxfId="770" priority="611"/>
  </conditionalFormatting>
  <conditionalFormatting sqref="E184">
    <cfRule type="duplicateValues" dxfId="769" priority="610"/>
  </conditionalFormatting>
  <conditionalFormatting sqref="E184">
    <cfRule type="duplicateValues" dxfId="768" priority="609"/>
  </conditionalFormatting>
  <conditionalFormatting sqref="E184">
    <cfRule type="duplicateValues" dxfId="767" priority="608"/>
  </conditionalFormatting>
  <conditionalFormatting sqref="E184">
    <cfRule type="duplicateValues" dxfId="766" priority="607"/>
  </conditionalFormatting>
  <conditionalFormatting sqref="E184">
    <cfRule type="duplicateValues" dxfId="765" priority="605"/>
    <cfRule type="duplicateValues" dxfId="764" priority="606"/>
  </conditionalFormatting>
  <conditionalFormatting sqref="E184">
    <cfRule type="duplicateValues" dxfId="763" priority="604"/>
  </conditionalFormatting>
  <conditionalFormatting sqref="E184">
    <cfRule type="duplicateValues" dxfId="762" priority="601"/>
    <cfRule type="duplicateValues" dxfId="761" priority="602"/>
    <cfRule type="duplicateValues" dxfId="760" priority="603"/>
  </conditionalFormatting>
  <conditionalFormatting sqref="E184">
    <cfRule type="duplicateValues" dxfId="759" priority="600"/>
  </conditionalFormatting>
  <conditionalFormatting sqref="E184">
    <cfRule type="duplicateValues" dxfId="758" priority="598"/>
    <cfRule type="duplicateValues" dxfId="757" priority="599"/>
  </conditionalFormatting>
  <conditionalFormatting sqref="E184">
    <cfRule type="duplicateValues" dxfId="756" priority="597"/>
  </conditionalFormatting>
  <conditionalFormatting sqref="E184">
    <cfRule type="duplicateValues" dxfId="755" priority="595"/>
    <cfRule type="duplicateValues" dxfId="754" priority="596"/>
  </conditionalFormatting>
  <conditionalFormatting sqref="E184">
    <cfRule type="duplicateValues" dxfId="753" priority="593"/>
    <cfRule type="duplicateValues" dxfId="752" priority="594"/>
  </conditionalFormatting>
  <conditionalFormatting sqref="E184">
    <cfRule type="duplicateValues" dxfId="751" priority="592"/>
  </conditionalFormatting>
  <conditionalFormatting sqref="E184">
    <cfRule type="duplicateValues" dxfId="750" priority="591"/>
  </conditionalFormatting>
  <conditionalFormatting sqref="E184">
    <cfRule type="duplicateValues" dxfId="749" priority="590"/>
  </conditionalFormatting>
  <conditionalFormatting sqref="E184">
    <cfRule type="duplicateValues" dxfId="748" priority="589"/>
  </conditionalFormatting>
  <conditionalFormatting sqref="E184">
    <cfRule type="duplicateValues" dxfId="747" priority="588"/>
  </conditionalFormatting>
  <conditionalFormatting sqref="E184">
    <cfRule type="duplicateValues" dxfId="746" priority="587"/>
  </conditionalFormatting>
  <conditionalFormatting sqref="E184">
    <cfRule type="duplicateValues" dxfId="745" priority="586"/>
  </conditionalFormatting>
  <conditionalFormatting sqref="E184">
    <cfRule type="duplicateValues" dxfId="744" priority="584"/>
    <cfRule type="duplicateValues" dxfId="743" priority="585"/>
  </conditionalFormatting>
  <conditionalFormatting sqref="E184">
    <cfRule type="duplicateValues" dxfId="742" priority="583"/>
  </conditionalFormatting>
  <conditionalFormatting sqref="E184">
    <cfRule type="duplicateValues" dxfId="741" priority="580"/>
    <cfRule type="duplicateValues" dxfId="740" priority="581"/>
    <cfRule type="duplicateValues" dxfId="739" priority="582"/>
  </conditionalFormatting>
  <conditionalFormatting sqref="E184">
    <cfRule type="duplicateValues" dxfId="738" priority="579"/>
  </conditionalFormatting>
  <conditionalFormatting sqref="E184">
    <cfRule type="duplicateValues" dxfId="737" priority="577"/>
    <cfRule type="duplicateValues" dxfId="736" priority="578"/>
  </conditionalFormatting>
  <conditionalFormatting sqref="E184">
    <cfRule type="duplicateValues" dxfId="735" priority="576"/>
  </conditionalFormatting>
  <conditionalFormatting sqref="E184">
    <cfRule type="duplicateValues" dxfId="734" priority="575"/>
  </conditionalFormatting>
  <conditionalFormatting sqref="E184">
    <cfRule type="duplicateValues" dxfId="733" priority="574"/>
  </conditionalFormatting>
  <conditionalFormatting sqref="E184">
    <cfRule type="duplicateValues" dxfId="732" priority="572"/>
    <cfRule type="duplicateValues" dxfId="731" priority="573"/>
  </conditionalFormatting>
  <conditionalFormatting sqref="E184">
    <cfRule type="duplicateValues" dxfId="730" priority="570"/>
    <cfRule type="duplicateValues" dxfId="729" priority="571"/>
  </conditionalFormatting>
  <conditionalFormatting sqref="E184">
    <cfRule type="duplicateValues" dxfId="728" priority="569"/>
  </conditionalFormatting>
  <conditionalFormatting sqref="E184">
    <cfRule type="duplicateValues" dxfId="727" priority="568"/>
  </conditionalFormatting>
  <conditionalFormatting sqref="E184">
    <cfRule type="duplicateValues" dxfId="726" priority="567"/>
  </conditionalFormatting>
  <conditionalFormatting sqref="E184">
    <cfRule type="duplicateValues" dxfId="725" priority="566"/>
  </conditionalFormatting>
  <conditionalFormatting sqref="E184">
    <cfRule type="duplicateValues" dxfId="724" priority="565"/>
  </conditionalFormatting>
  <conditionalFormatting sqref="E184">
    <cfRule type="duplicateValues" dxfId="723" priority="564"/>
  </conditionalFormatting>
  <conditionalFormatting sqref="E184">
    <cfRule type="duplicateValues" dxfId="722" priority="563"/>
  </conditionalFormatting>
  <conditionalFormatting sqref="E184">
    <cfRule type="duplicateValues" dxfId="721" priority="561"/>
    <cfRule type="duplicateValues" dxfId="720" priority="562"/>
  </conditionalFormatting>
  <conditionalFormatting sqref="E184">
    <cfRule type="duplicateValues" dxfId="719" priority="560"/>
  </conditionalFormatting>
  <conditionalFormatting sqref="E184">
    <cfRule type="duplicateValues" dxfId="718" priority="557"/>
    <cfRule type="duplicateValues" dxfId="717" priority="558"/>
    <cfRule type="duplicateValues" dxfId="716" priority="559"/>
  </conditionalFormatting>
  <conditionalFormatting sqref="E184">
    <cfRule type="duplicateValues" dxfId="715" priority="556"/>
  </conditionalFormatting>
  <conditionalFormatting sqref="E184">
    <cfRule type="duplicateValues" dxfId="714" priority="554"/>
    <cfRule type="duplicateValues" dxfId="713" priority="555"/>
  </conditionalFormatting>
  <conditionalFormatting sqref="E184">
    <cfRule type="duplicateValues" dxfId="712" priority="553"/>
  </conditionalFormatting>
  <conditionalFormatting sqref="E184">
    <cfRule type="duplicateValues" dxfId="711" priority="552"/>
  </conditionalFormatting>
  <conditionalFormatting sqref="E184">
    <cfRule type="duplicateValues" dxfId="710" priority="551"/>
  </conditionalFormatting>
  <conditionalFormatting sqref="E184">
    <cfRule type="duplicateValues" dxfId="709" priority="549"/>
    <cfRule type="duplicateValues" dxfId="708" priority="550"/>
  </conditionalFormatting>
  <conditionalFormatting sqref="E184">
    <cfRule type="duplicateValues" dxfId="707" priority="547"/>
    <cfRule type="duplicateValues" dxfId="706" priority="548"/>
  </conditionalFormatting>
  <conditionalFormatting sqref="E184">
    <cfRule type="duplicateValues" dxfId="705" priority="546"/>
  </conditionalFormatting>
  <conditionalFormatting sqref="E184">
    <cfRule type="duplicateValues" dxfId="704" priority="545"/>
  </conditionalFormatting>
  <conditionalFormatting sqref="E184">
    <cfRule type="duplicateValues" dxfId="703" priority="544"/>
  </conditionalFormatting>
  <conditionalFormatting sqref="E184">
    <cfRule type="duplicateValues" dxfId="702" priority="543"/>
  </conditionalFormatting>
  <conditionalFormatting sqref="E184">
    <cfRule type="duplicateValues" dxfId="701" priority="542"/>
  </conditionalFormatting>
  <conditionalFormatting sqref="E184">
    <cfRule type="duplicateValues" dxfId="700" priority="541"/>
  </conditionalFormatting>
  <conditionalFormatting sqref="E184">
    <cfRule type="duplicateValues" dxfId="699" priority="540"/>
  </conditionalFormatting>
  <conditionalFormatting sqref="E184">
    <cfRule type="duplicateValues" dxfId="698" priority="538"/>
    <cfRule type="duplicateValues" dxfId="697" priority="539"/>
  </conditionalFormatting>
  <conditionalFormatting sqref="E184">
    <cfRule type="duplicateValues" dxfId="696" priority="537"/>
  </conditionalFormatting>
  <conditionalFormatting sqref="E184">
    <cfRule type="duplicateValues" dxfId="695" priority="534"/>
    <cfRule type="duplicateValues" dxfId="694" priority="535"/>
    <cfRule type="duplicateValues" dxfId="693" priority="536"/>
  </conditionalFormatting>
  <conditionalFormatting sqref="E184">
    <cfRule type="duplicateValues" dxfId="692" priority="533"/>
  </conditionalFormatting>
  <conditionalFormatting sqref="E184">
    <cfRule type="duplicateValues" dxfId="691" priority="531"/>
    <cfRule type="duplicateValues" dxfId="690" priority="532"/>
  </conditionalFormatting>
  <conditionalFormatting sqref="E184">
    <cfRule type="duplicateValues" dxfId="689" priority="530"/>
  </conditionalFormatting>
  <conditionalFormatting sqref="E184">
    <cfRule type="duplicateValues" dxfId="688" priority="529"/>
  </conditionalFormatting>
  <conditionalFormatting sqref="B192:B210">
    <cfRule type="duplicateValues" dxfId="687" priority="528"/>
  </conditionalFormatting>
  <conditionalFormatting sqref="B192:B210">
    <cfRule type="duplicateValues" dxfId="686" priority="527"/>
  </conditionalFormatting>
  <conditionalFormatting sqref="B192:B210">
    <cfRule type="duplicateValues" dxfId="685" priority="525"/>
    <cfRule type="duplicateValues" dxfId="684" priority="526"/>
  </conditionalFormatting>
  <conditionalFormatting sqref="B192:B210">
    <cfRule type="duplicateValues" dxfId="683" priority="522"/>
    <cfRule type="duplicateValues" dxfId="682" priority="523"/>
    <cfRule type="duplicateValues" dxfId="681" priority="524"/>
  </conditionalFormatting>
  <conditionalFormatting sqref="B192:B210">
    <cfRule type="duplicateValues" dxfId="680" priority="521"/>
  </conditionalFormatting>
  <conditionalFormatting sqref="B192:B210">
    <cfRule type="duplicateValues" dxfId="679" priority="520"/>
  </conditionalFormatting>
  <conditionalFormatting sqref="B192:B210">
    <cfRule type="duplicateValues" dxfId="678" priority="519"/>
  </conditionalFormatting>
  <conditionalFormatting sqref="B192:B210">
    <cfRule type="duplicateValues" dxfId="677" priority="518"/>
  </conditionalFormatting>
  <conditionalFormatting sqref="B192:B210">
    <cfRule type="duplicateValues" dxfId="676" priority="517"/>
  </conditionalFormatting>
  <conditionalFormatting sqref="B192:B210">
    <cfRule type="duplicateValues" dxfId="675" priority="516"/>
  </conditionalFormatting>
  <conditionalFormatting sqref="B192:B210">
    <cfRule type="duplicateValues" dxfId="674" priority="514"/>
    <cfRule type="duplicateValues" dxfId="673" priority="515"/>
  </conditionalFormatting>
  <conditionalFormatting sqref="B192:B210">
    <cfRule type="duplicateValues" dxfId="672" priority="513"/>
  </conditionalFormatting>
  <conditionalFormatting sqref="B192:B210">
    <cfRule type="duplicateValues" dxfId="671" priority="512"/>
  </conditionalFormatting>
  <conditionalFormatting sqref="B192:B210">
    <cfRule type="duplicateValues" dxfId="670" priority="511"/>
  </conditionalFormatting>
  <conditionalFormatting sqref="B192:B210">
    <cfRule type="duplicateValues" dxfId="669" priority="509"/>
    <cfRule type="duplicateValues" dxfId="668" priority="510"/>
  </conditionalFormatting>
  <conditionalFormatting sqref="B192:B210">
    <cfRule type="duplicateValues" dxfId="667" priority="508"/>
  </conditionalFormatting>
  <conditionalFormatting sqref="B192:B210">
    <cfRule type="duplicateValues" dxfId="666" priority="506"/>
    <cfRule type="duplicateValues" dxfId="665" priority="507"/>
  </conditionalFormatting>
  <conditionalFormatting sqref="B192:B210">
    <cfRule type="duplicateValues" dxfId="664" priority="503"/>
    <cfRule type="duplicateValues" dxfId="663" priority="504"/>
    <cfRule type="duplicateValues" dxfId="662" priority="505"/>
  </conditionalFormatting>
  <conditionalFormatting sqref="B192:B210">
    <cfRule type="duplicateValues" dxfId="661" priority="502"/>
  </conditionalFormatting>
  <conditionalFormatting sqref="B192:B210">
    <cfRule type="duplicateValues" dxfId="660" priority="501"/>
  </conditionalFormatting>
  <conditionalFormatting sqref="B192:B210">
    <cfRule type="duplicateValues" dxfId="659" priority="500"/>
  </conditionalFormatting>
  <conditionalFormatting sqref="B192:B210">
    <cfRule type="duplicateValues" dxfId="658" priority="499"/>
  </conditionalFormatting>
  <conditionalFormatting sqref="B192:B210">
    <cfRule type="duplicateValues" dxfId="657" priority="497"/>
    <cfRule type="duplicateValues" dxfId="656" priority="498"/>
  </conditionalFormatting>
  <conditionalFormatting sqref="B192:B210">
    <cfRule type="duplicateValues" dxfId="655" priority="496"/>
  </conditionalFormatting>
  <conditionalFormatting sqref="E192:E198">
    <cfRule type="duplicateValues" dxfId="654" priority="495"/>
  </conditionalFormatting>
  <conditionalFormatting sqref="E192:E198">
    <cfRule type="duplicateValues" dxfId="653" priority="493"/>
    <cfRule type="duplicateValues" dxfId="652" priority="494"/>
  </conditionalFormatting>
  <conditionalFormatting sqref="E192:E198">
    <cfRule type="duplicateValues" dxfId="651" priority="491"/>
    <cfRule type="duplicateValues" dxfId="650" priority="492"/>
  </conditionalFormatting>
  <conditionalFormatting sqref="E192:E198">
    <cfRule type="duplicateValues" dxfId="649" priority="490"/>
  </conditionalFormatting>
  <conditionalFormatting sqref="E192:E198">
    <cfRule type="duplicateValues" dxfId="648" priority="489"/>
  </conditionalFormatting>
  <conditionalFormatting sqref="E192:E198">
    <cfRule type="duplicateValues" dxfId="647" priority="488"/>
  </conditionalFormatting>
  <conditionalFormatting sqref="E192:E198">
    <cfRule type="duplicateValues" dxfId="646" priority="487"/>
  </conditionalFormatting>
  <conditionalFormatting sqref="E192:E198">
    <cfRule type="duplicateValues" dxfId="645" priority="486"/>
  </conditionalFormatting>
  <conditionalFormatting sqref="E192:E198">
    <cfRule type="duplicateValues" dxfId="644" priority="485"/>
  </conditionalFormatting>
  <conditionalFormatting sqref="E192:E198">
    <cfRule type="duplicateValues" dxfId="643" priority="484"/>
  </conditionalFormatting>
  <conditionalFormatting sqref="E192:E198">
    <cfRule type="duplicateValues" dxfId="642" priority="482"/>
    <cfRule type="duplicateValues" dxfId="641" priority="483"/>
  </conditionalFormatting>
  <conditionalFormatting sqref="E192:E198">
    <cfRule type="duplicateValues" dxfId="640" priority="481"/>
  </conditionalFormatting>
  <conditionalFormatting sqref="E192:E198">
    <cfRule type="duplicateValues" dxfId="639" priority="478"/>
    <cfRule type="duplicateValues" dxfId="638" priority="479"/>
    <cfRule type="duplicateValues" dxfId="637" priority="480"/>
  </conditionalFormatting>
  <conditionalFormatting sqref="E192:E198">
    <cfRule type="duplicateValues" dxfId="636" priority="477"/>
  </conditionalFormatting>
  <conditionalFormatting sqref="E192:E198">
    <cfRule type="duplicateValues" dxfId="635" priority="475"/>
    <cfRule type="duplicateValues" dxfId="634" priority="476"/>
  </conditionalFormatting>
  <conditionalFormatting sqref="E192:E198">
    <cfRule type="duplicateValues" dxfId="633" priority="474"/>
  </conditionalFormatting>
  <conditionalFormatting sqref="E192:E198">
    <cfRule type="duplicateValues" dxfId="632" priority="472"/>
    <cfRule type="duplicateValues" dxfId="631" priority="473"/>
  </conditionalFormatting>
  <conditionalFormatting sqref="E192:E198">
    <cfRule type="duplicateValues" dxfId="630" priority="470"/>
    <cfRule type="duplicateValues" dxfId="629" priority="471"/>
  </conditionalFormatting>
  <conditionalFormatting sqref="E192:E198">
    <cfRule type="duplicateValues" dxfId="628" priority="469"/>
  </conditionalFormatting>
  <conditionalFormatting sqref="E192:E198">
    <cfRule type="duplicateValues" dxfId="627" priority="468"/>
  </conditionalFormatting>
  <conditionalFormatting sqref="E192:E198">
    <cfRule type="duplicateValues" dxfId="626" priority="467"/>
  </conditionalFormatting>
  <conditionalFormatting sqref="E192:E198">
    <cfRule type="duplicateValues" dxfId="625" priority="466"/>
  </conditionalFormatting>
  <conditionalFormatting sqref="E192:E198">
    <cfRule type="duplicateValues" dxfId="624" priority="465"/>
  </conditionalFormatting>
  <conditionalFormatting sqref="E192:E198">
    <cfRule type="duplicateValues" dxfId="623" priority="464"/>
  </conditionalFormatting>
  <conditionalFormatting sqref="E192:E198">
    <cfRule type="duplicateValues" dxfId="622" priority="463"/>
  </conditionalFormatting>
  <conditionalFormatting sqref="E192:E198">
    <cfRule type="duplicateValues" dxfId="621" priority="461"/>
    <cfRule type="duplicateValues" dxfId="620" priority="462"/>
  </conditionalFormatting>
  <conditionalFormatting sqref="E192:E198">
    <cfRule type="duplicateValues" dxfId="619" priority="460"/>
  </conditionalFormatting>
  <conditionalFormatting sqref="E192:E198">
    <cfRule type="duplicateValues" dxfId="618" priority="457"/>
    <cfRule type="duplicateValues" dxfId="617" priority="458"/>
    <cfRule type="duplicateValues" dxfId="616" priority="459"/>
  </conditionalFormatting>
  <conditionalFormatting sqref="E192:E198">
    <cfRule type="duplicateValues" dxfId="615" priority="456"/>
  </conditionalFormatting>
  <conditionalFormatting sqref="E192:E198">
    <cfRule type="duplicateValues" dxfId="614" priority="454"/>
    <cfRule type="duplicateValues" dxfId="613" priority="455"/>
  </conditionalFormatting>
  <conditionalFormatting sqref="E192:E198">
    <cfRule type="duplicateValues" dxfId="612" priority="453"/>
  </conditionalFormatting>
  <conditionalFormatting sqref="E192:E198">
    <cfRule type="duplicateValues" dxfId="611" priority="452"/>
  </conditionalFormatting>
  <conditionalFormatting sqref="E192:E198">
    <cfRule type="duplicateValues" dxfId="610" priority="451"/>
  </conditionalFormatting>
  <conditionalFormatting sqref="E192:E198">
    <cfRule type="duplicateValues" dxfId="609" priority="449"/>
    <cfRule type="duplicateValues" dxfId="608" priority="450"/>
  </conditionalFormatting>
  <conditionalFormatting sqref="E192:E198">
    <cfRule type="duplicateValues" dxfId="607" priority="447"/>
    <cfRule type="duplicateValues" dxfId="606" priority="448"/>
  </conditionalFormatting>
  <conditionalFormatting sqref="E192:E198">
    <cfRule type="duplicateValues" dxfId="605" priority="446"/>
  </conditionalFormatting>
  <conditionalFormatting sqref="E192:E198">
    <cfRule type="duplicateValues" dxfId="604" priority="445"/>
  </conditionalFormatting>
  <conditionalFormatting sqref="E192:E198">
    <cfRule type="duplicateValues" dxfId="603" priority="444"/>
  </conditionalFormatting>
  <conditionalFormatting sqref="E192:E198">
    <cfRule type="duplicateValues" dxfId="602" priority="443"/>
  </conditionalFormatting>
  <conditionalFormatting sqref="E192:E198">
    <cfRule type="duplicateValues" dxfId="601" priority="442"/>
  </conditionalFormatting>
  <conditionalFormatting sqref="E192:E198">
    <cfRule type="duplicateValues" dxfId="600" priority="441"/>
  </conditionalFormatting>
  <conditionalFormatting sqref="E192:E198">
    <cfRule type="duplicateValues" dxfId="599" priority="440"/>
  </conditionalFormatting>
  <conditionalFormatting sqref="E192:E198">
    <cfRule type="duplicateValues" dxfId="598" priority="438"/>
    <cfRule type="duplicateValues" dxfId="597" priority="439"/>
  </conditionalFormatting>
  <conditionalFormatting sqref="E192:E198">
    <cfRule type="duplicateValues" dxfId="596" priority="437"/>
  </conditionalFormatting>
  <conditionalFormatting sqref="E192:E198">
    <cfRule type="duplicateValues" dxfId="595" priority="434"/>
    <cfRule type="duplicateValues" dxfId="594" priority="435"/>
    <cfRule type="duplicateValues" dxfId="593" priority="436"/>
  </conditionalFormatting>
  <conditionalFormatting sqref="E192:E198">
    <cfRule type="duplicateValues" dxfId="592" priority="433"/>
  </conditionalFormatting>
  <conditionalFormatting sqref="E192:E198">
    <cfRule type="duplicateValues" dxfId="591" priority="431"/>
    <cfRule type="duplicateValues" dxfId="590" priority="432"/>
  </conditionalFormatting>
  <conditionalFormatting sqref="E192:E198">
    <cfRule type="duplicateValues" dxfId="589" priority="430"/>
  </conditionalFormatting>
  <conditionalFormatting sqref="E192:E198">
    <cfRule type="duplicateValues" dxfId="588" priority="429"/>
  </conditionalFormatting>
  <conditionalFormatting sqref="E192:E198">
    <cfRule type="duplicateValues" dxfId="587" priority="428"/>
  </conditionalFormatting>
  <conditionalFormatting sqref="E192:E198">
    <cfRule type="duplicateValues" dxfId="586" priority="426"/>
    <cfRule type="duplicateValues" dxfId="585" priority="427"/>
  </conditionalFormatting>
  <conditionalFormatting sqref="E192:E198">
    <cfRule type="duplicateValues" dxfId="584" priority="424"/>
    <cfRule type="duplicateValues" dxfId="583" priority="425"/>
  </conditionalFormatting>
  <conditionalFormatting sqref="E192:E198">
    <cfRule type="duplicateValues" dxfId="582" priority="423"/>
  </conditionalFormatting>
  <conditionalFormatting sqref="E192:E198">
    <cfRule type="duplicateValues" dxfId="581" priority="422"/>
  </conditionalFormatting>
  <conditionalFormatting sqref="E192:E198">
    <cfRule type="duplicateValues" dxfId="580" priority="421"/>
  </conditionalFormatting>
  <conditionalFormatting sqref="E192:E198">
    <cfRule type="duplicateValues" dxfId="579" priority="420"/>
  </conditionalFormatting>
  <conditionalFormatting sqref="E192:E198">
    <cfRule type="duplicateValues" dxfId="578" priority="419"/>
  </conditionalFormatting>
  <conditionalFormatting sqref="E192:E198">
    <cfRule type="duplicateValues" dxfId="577" priority="418"/>
  </conditionalFormatting>
  <conditionalFormatting sqref="E192:E198">
    <cfRule type="duplicateValues" dxfId="576" priority="417"/>
  </conditionalFormatting>
  <conditionalFormatting sqref="E192:E198">
    <cfRule type="duplicateValues" dxfId="575" priority="415"/>
    <cfRule type="duplicateValues" dxfId="574" priority="416"/>
  </conditionalFormatting>
  <conditionalFormatting sqref="E192:E198">
    <cfRule type="duplicateValues" dxfId="573" priority="414"/>
  </conditionalFormatting>
  <conditionalFormatting sqref="E192:E198">
    <cfRule type="duplicateValues" dxfId="572" priority="411"/>
    <cfRule type="duplicateValues" dxfId="571" priority="412"/>
    <cfRule type="duplicateValues" dxfId="570" priority="413"/>
  </conditionalFormatting>
  <conditionalFormatting sqref="E192:E198">
    <cfRule type="duplicateValues" dxfId="569" priority="410"/>
  </conditionalFormatting>
  <conditionalFormatting sqref="E192:E198">
    <cfRule type="duplicateValues" dxfId="568" priority="408"/>
    <cfRule type="duplicateValues" dxfId="567" priority="409"/>
  </conditionalFormatting>
  <conditionalFormatting sqref="E192:E198">
    <cfRule type="duplicateValues" dxfId="566" priority="407"/>
  </conditionalFormatting>
  <conditionalFormatting sqref="E192:E198">
    <cfRule type="duplicateValues" dxfId="565" priority="406"/>
  </conditionalFormatting>
  <conditionalFormatting sqref="E200:E210">
    <cfRule type="duplicateValues" dxfId="564" priority="404"/>
    <cfRule type="duplicateValues" dxfId="563" priority="405"/>
  </conditionalFormatting>
  <conditionalFormatting sqref="E200:E210">
    <cfRule type="duplicateValues" dxfId="562" priority="403"/>
  </conditionalFormatting>
  <conditionalFormatting sqref="E200:E210">
    <cfRule type="duplicateValues" dxfId="561" priority="402"/>
  </conditionalFormatting>
  <conditionalFormatting sqref="E200:E210">
    <cfRule type="duplicateValues" dxfId="560" priority="400"/>
    <cfRule type="duplicateValues" dxfId="559" priority="401"/>
  </conditionalFormatting>
  <conditionalFormatting sqref="E200:E210">
    <cfRule type="duplicateValues" dxfId="558" priority="398"/>
    <cfRule type="duplicateValues" dxfId="557" priority="399"/>
  </conditionalFormatting>
  <conditionalFormatting sqref="E200:E210">
    <cfRule type="duplicateValues" dxfId="556" priority="397"/>
  </conditionalFormatting>
  <conditionalFormatting sqref="E200:E210">
    <cfRule type="duplicateValues" dxfId="555" priority="396"/>
  </conditionalFormatting>
  <conditionalFormatting sqref="E200:E210">
    <cfRule type="duplicateValues" dxfId="554" priority="395"/>
  </conditionalFormatting>
  <conditionalFormatting sqref="E200:E210">
    <cfRule type="duplicateValues" dxfId="553" priority="394"/>
  </conditionalFormatting>
  <conditionalFormatting sqref="E200:E210">
    <cfRule type="duplicateValues" dxfId="552" priority="393"/>
  </conditionalFormatting>
  <conditionalFormatting sqref="E200:E210">
    <cfRule type="duplicateValues" dxfId="551" priority="392"/>
  </conditionalFormatting>
  <conditionalFormatting sqref="E200:E210">
    <cfRule type="duplicateValues" dxfId="550" priority="391"/>
  </conditionalFormatting>
  <conditionalFormatting sqref="E200:E210">
    <cfRule type="duplicateValues" dxfId="549" priority="389"/>
    <cfRule type="duplicateValues" dxfId="548" priority="390"/>
  </conditionalFormatting>
  <conditionalFormatting sqref="E200:E210">
    <cfRule type="duplicateValues" dxfId="547" priority="388"/>
  </conditionalFormatting>
  <conditionalFormatting sqref="E200:E210">
    <cfRule type="duplicateValues" dxfId="546" priority="385"/>
    <cfRule type="duplicateValues" dxfId="545" priority="386"/>
    <cfRule type="duplicateValues" dxfId="544" priority="387"/>
  </conditionalFormatting>
  <conditionalFormatting sqref="E200:E210">
    <cfRule type="duplicateValues" dxfId="543" priority="384"/>
  </conditionalFormatting>
  <conditionalFormatting sqref="E200:E210">
    <cfRule type="duplicateValues" dxfId="542" priority="382"/>
    <cfRule type="duplicateValues" dxfId="541" priority="383"/>
  </conditionalFormatting>
  <conditionalFormatting sqref="E200:E210">
    <cfRule type="duplicateValues" dxfId="540" priority="381"/>
  </conditionalFormatting>
  <conditionalFormatting sqref="E200:E210">
    <cfRule type="duplicateValues" dxfId="539" priority="379"/>
    <cfRule type="duplicateValues" dxfId="538" priority="380"/>
  </conditionalFormatting>
  <conditionalFormatting sqref="E200:E210">
    <cfRule type="duplicateValues" dxfId="537" priority="377"/>
    <cfRule type="duplicateValues" dxfId="536" priority="378"/>
  </conditionalFormatting>
  <conditionalFormatting sqref="E200:E210">
    <cfRule type="duplicateValues" dxfId="535" priority="376"/>
  </conditionalFormatting>
  <conditionalFormatting sqref="E200:E210">
    <cfRule type="duplicateValues" dxfId="534" priority="375"/>
  </conditionalFormatting>
  <conditionalFormatting sqref="E200:E210">
    <cfRule type="duplicateValues" dxfId="533" priority="374"/>
  </conditionalFormatting>
  <conditionalFormatting sqref="E200:E210">
    <cfRule type="duplicateValues" dxfId="532" priority="373"/>
  </conditionalFormatting>
  <conditionalFormatting sqref="E200:E210">
    <cfRule type="duplicateValues" dxfId="531" priority="372"/>
  </conditionalFormatting>
  <conditionalFormatting sqref="E200:E210">
    <cfRule type="duplicateValues" dxfId="530" priority="371"/>
  </conditionalFormatting>
  <conditionalFormatting sqref="E200:E210">
    <cfRule type="duplicateValues" dxfId="529" priority="370"/>
  </conditionalFormatting>
  <conditionalFormatting sqref="E200:E210">
    <cfRule type="duplicateValues" dxfId="528" priority="368"/>
    <cfRule type="duplicateValues" dxfId="527" priority="369"/>
  </conditionalFormatting>
  <conditionalFormatting sqref="E200:E210">
    <cfRule type="duplicateValues" dxfId="526" priority="367"/>
  </conditionalFormatting>
  <conditionalFormatting sqref="E200:E210">
    <cfRule type="duplicateValues" dxfId="525" priority="364"/>
    <cfRule type="duplicateValues" dxfId="524" priority="365"/>
    <cfRule type="duplicateValues" dxfId="523" priority="366"/>
  </conditionalFormatting>
  <conditionalFormatting sqref="E200:E210">
    <cfRule type="duplicateValues" dxfId="522" priority="363"/>
  </conditionalFormatting>
  <conditionalFormatting sqref="E200:E210">
    <cfRule type="duplicateValues" dxfId="521" priority="361"/>
    <cfRule type="duplicateValues" dxfId="520" priority="362"/>
  </conditionalFormatting>
  <conditionalFormatting sqref="E200:E210">
    <cfRule type="duplicateValues" dxfId="519" priority="360"/>
  </conditionalFormatting>
  <conditionalFormatting sqref="E200:E210">
    <cfRule type="duplicateValues" dxfId="518" priority="359"/>
  </conditionalFormatting>
  <conditionalFormatting sqref="E200:E210">
    <cfRule type="duplicateValues" dxfId="517" priority="358"/>
  </conditionalFormatting>
  <conditionalFormatting sqref="E200:E210">
    <cfRule type="duplicateValues" dxfId="516" priority="356"/>
    <cfRule type="duplicateValues" dxfId="515" priority="357"/>
  </conditionalFormatting>
  <conditionalFormatting sqref="E200:E210">
    <cfRule type="duplicateValues" dxfId="514" priority="354"/>
    <cfRule type="duplicateValues" dxfId="513" priority="355"/>
  </conditionalFormatting>
  <conditionalFormatting sqref="E200:E210">
    <cfRule type="duplicateValues" dxfId="512" priority="353"/>
  </conditionalFormatting>
  <conditionalFormatting sqref="E200:E210">
    <cfRule type="duplicateValues" dxfId="511" priority="352"/>
  </conditionalFormatting>
  <conditionalFormatting sqref="E200:E210">
    <cfRule type="duplicateValues" dxfId="510" priority="351"/>
  </conditionalFormatting>
  <conditionalFormatting sqref="E200:E210">
    <cfRule type="duplicateValues" dxfId="509" priority="350"/>
  </conditionalFormatting>
  <conditionalFormatting sqref="E200:E210">
    <cfRule type="duplicateValues" dxfId="508" priority="349"/>
  </conditionalFormatting>
  <conditionalFormatting sqref="E200:E210">
    <cfRule type="duplicateValues" dxfId="507" priority="348"/>
  </conditionalFormatting>
  <conditionalFormatting sqref="E200:E210">
    <cfRule type="duplicateValues" dxfId="506" priority="347"/>
  </conditionalFormatting>
  <conditionalFormatting sqref="E200:E210">
    <cfRule type="duplicateValues" dxfId="505" priority="345"/>
    <cfRule type="duplicateValues" dxfId="504" priority="346"/>
  </conditionalFormatting>
  <conditionalFormatting sqref="E200:E210">
    <cfRule type="duplicateValues" dxfId="503" priority="344"/>
  </conditionalFormatting>
  <conditionalFormatting sqref="E200:E210">
    <cfRule type="duplicateValues" dxfId="502" priority="341"/>
    <cfRule type="duplicateValues" dxfId="501" priority="342"/>
    <cfRule type="duplicateValues" dxfId="500" priority="343"/>
  </conditionalFormatting>
  <conditionalFormatting sqref="E200:E210">
    <cfRule type="duplicateValues" dxfId="499" priority="340"/>
  </conditionalFormatting>
  <conditionalFormatting sqref="E200:E210">
    <cfRule type="duplicateValues" dxfId="498" priority="338"/>
    <cfRule type="duplicateValues" dxfId="497" priority="339"/>
  </conditionalFormatting>
  <conditionalFormatting sqref="E200:E210">
    <cfRule type="duplicateValues" dxfId="496" priority="337"/>
  </conditionalFormatting>
  <conditionalFormatting sqref="E200:E210">
    <cfRule type="duplicateValues" dxfId="495" priority="336"/>
  </conditionalFormatting>
  <conditionalFormatting sqref="E200:E210">
    <cfRule type="duplicateValues" dxfId="494" priority="335"/>
  </conditionalFormatting>
  <conditionalFormatting sqref="E200:E210">
    <cfRule type="duplicateValues" dxfId="493" priority="333"/>
    <cfRule type="duplicateValues" dxfId="492" priority="334"/>
  </conditionalFormatting>
  <conditionalFormatting sqref="E200:E210">
    <cfRule type="duplicateValues" dxfId="491" priority="331"/>
    <cfRule type="duplicateValues" dxfId="490" priority="332"/>
  </conditionalFormatting>
  <conditionalFormatting sqref="E200:E210">
    <cfRule type="duplicateValues" dxfId="489" priority="330"/>
  </conditionalFormatting>
  <conditionalFormatting sqref="E200:E210">
    <cfRule type="duplicateValues" dxfId="488" priority="329"/>
  </conditionalFormatting>
  <conditionalFormatting sqref="E200:E210">
    <cfRule type="duplicateValues" dxfId="487" priority="328"/>
  </conditionalFormatting>
  <conditionalFormatting sqref="E200:E210">
    <cfRule type="duplicateValues" dxfId="486" priority="327"/>
  </conditionalFormatting>
  <conditionalFormatting sqref="E200:E210">
    <cfRule type="duplicateValues" dxfId="485" priority="326"/>
  </conditionalFormatting>
  <conditionalFormatting sqref="E200:E210">
    <cfRule type="duplicateValues" dxfId="484" priority="325"/>
  </conditionalFormatting>
  <conditionalFormatting sqref="E200:E210">
    <cfRule type="duplicateValues" dxfId="483" priority="324"/>
  </conditionalFormatting>
  <conditionalFormatting sqref="E200:E210">
    <cfRule type="duplicateValues" dxfId="482" priority="322"/>
    <cfRule type="duplicateValues" dxfId="481" priority="323"/>
  </conditionalFormatting>
  <conditionalFormatting sqref="E200:E210">
    <cfRule type="duplicateValues" dxfId="480" priority="321"/>
  </conditionalFormatting>
  <conditionalFormatting sqref="E200:E210">
    <cfRule type="duplicateValues" dxfId="479" priority="318"/>
    <cfRule type="duplicateValues" dxfId="478" priority="319"/>
    <cfRule type="duplicateValues" dxfId="477" priority="320"/>
  </conditionalFormatting>
  <conditionalFormatting sqref="E200:E210">
    <cfRule type="duplicateValues" dxfId="476" priority="317"/>
  </conditionalFormatting>
  <conditionalFormatting sqref="E200:E210">
    <cfRule type="duplicateValues" dxfId="475" priority="315"/>
    <cfRule type="duplicateValues" dxfId="474" priority="316"/>
  </conditionalFormatting>
  <conditionalFormatting sqref="E200:E210">
    <cfRule type="duplicateValues" dxfId="473" priority="314"/>
  </conditionalFormatting>
  <conditionalFormatting sqref="E200:E210">
    <cfRule type="duplicateValues" dxfId="472" priority="313"/>
  </conditionalFormatting>
  <conditionalFormatting sqref="E199">
    <cfRule type="duplicateValues" dxfId="471" priority="311"/>
    <cfRule type="duplicateValues" dxfId="470" priority="312"/>
  </conditionalFormatting>
  <conditionalFormatting sqref="E199">
    <cfRule type="duplicateValues" dxfId="469" priority="310"/>
  </conditionalFormatting>
  <conditionalFormatting sqref="E199">
    <cfRule type="duplicateValues" dxfId="468" priority="309"/>
  </conditionalFormatting>
  <conditionalFormatting sqref="E199">
    <cfRule type="duplicateValues" dxfId="467" priority="307"/>
    <cfRule type="duplicateValues" dxfId="466" priority="308"/>
  </conditionalFormatting>
  <conditionalFormatting sqref="E199">
    <cfRule type="duplicateValues" dxfId="465" priority="305"/>
    <cfRule type="duplicateValues" dxfId="464" priority="306"/>
  </conditionalFormatting>
  <conditionalFormatting sqref="E199">
    <cfRule type="duplicateValues" dxfId="463" priority="304"/>
  </conditionalFormatting>
  <conditionalFormatting sqref="E199">
    <cfRule type="duplicateValues" dxfId="462" priority="303"/>
  </conditionalFormatting>
  <conditionalFormatting sqref="E199">
    <cfRule type="duplicateValues" dxfId="461" priority="302"/>
  </conditionalFormatting>
  <conditionalFormatting sqref="E199">
    <cfRule type="duplicateValues" dxfId="460" priority="301"/>
  </conditionalFormatting>
  <conditionalFormatting sqref="E199">
    <cfRule type="duplicateValues" dxfId="459" priority="300"/>
  </conditionalFormatting>
  <conditionalFormatting sqref="E199">
    <cfRule type="duplicateValues" dxfId="458" priority="299"/>
  </conditionalFormatting>
  <conditionalFormatting sqref="E199">
    <cfRule type="duplicateValues" dxfId="457" priority="298"/>
  </conditionalFormatting>
  <conditionalFormatting sqref="E199">
    <cfRule type="duplicateValues" dxfId="456" priority="296"/>
    <cfRule type="duplicateValues" dxfId="455" priority="297"/>
  </conditionalFormatting>
  <conditionalFormatting sqref="E199">
    <cfRule type="duplicateValues" dxfId="454" priority="295"/>
  </conditionalFormatting>
  <conditionalFormatting sqref="E199">
    <cfRule type="duplicateValues" dxfId="453" priority="292"/>
    <cfRule type="duplicateValues" dxfId="452" priority="293"/>
    <cfRule type="duplicateValues" dxfId="451" priority="294"/>
  </conditionalFormatting>
  <conditionalFormatting sqref="E199">
    <cfRule type="duplicateValues" dxfId="450" priority="291"/>
  </conditionalFormatting>
  <conditionalFormatting sqref="E199">
    <cfRule type="duplicateValues" dxfId="449" priority="289"/>
    <cfRule type="duplicateValues" dxfId="448" priority="290"/>
  </conditionalFormatting>
  <conditionalFormatting sqref="E199">
    <cfRule type="duplicateValues" dxfId="447" priority="288"/>
  </conditionalFormatting>
  <conditionalFormatting sqref="E199">
    <cfRule type="duplicateValues" dxfId="446" priority="286"/>
    <cfRule type="duplicateValues" dxfId="445" priority="287"/>
  </conditionalFormatting>
  <conditionalFormatting sqref="E199">
    <cfRule type="duplicateValues" dxfId="444" priority="284"/>
    <cfRule type="duplicateValues" dxfId="443" priority="285"/>
  </conditionalFormatting>
  <conditionalFormatting sqref="E199">
    <cfRule type="duplicateValues" dxfId="442" priority="283"/>
  </conditionalFormatting>
  <conditionalFormatting sqref="E199">
    <cfRule type="duplicateValues" dxfId="441" priority="282"/>
  </conditionalFormatting>
  <conditionalFormatting sqref="E199">
    <cfRule type="duplicateValues" dxfId="440" priority="281"/>
  </conditionalFormatting>
  <conditionalFormatting sqref="E199">
    <cfRule type="duplicateValues" dxfId="439" priority="280"/>
  </conditionalFormatting>
  <conditionalFormatting sqref="E199">
    <cfRule type="duplicateValues" dxfId="438" priority="279"/>
  </conditionalFormatting>
  <conditionalFormatting sqref="E199">
    <cfRule type="duplicateValues" dxfId="437" priority="278"/>
  </conditionalFormatting>
  <conditionalFormatting sqref="E199">
    <cfRule type="duplicateValues" dxfId="436" priority="277"/>
  </conditionalFormatting>
  <conditionalFormatting sqref="E199">
    <cfRule type="duplicateValues" dxfId="435" priority="275"/>
    <cfRule type="duplicateValues" dxfId="434" priority="276"/>
  </conditionalFormatting>
  <conditionalFormatting sqref="E199">
    <cfRule type="duplicateValues" dxfId="433" priority="274"/>
  </conditionalFormatting>
  <conditionalFormatting sqref="E199">
    <cfRule type="duplicateValues" dxfId="432" priority="271"/>
    <cfRule type="duplicateValues" dxfId="431" priority="272"/>
    <cfRule type="duplicateValues" dxfId="430" priority="273"/>
  </conditionalFormatting>
  <conditionalFormatting sqref="E199">
    <cfRule type="duplicateValues" dxfId="429" priority="270"/>
  </conditionalFormatting>
  <conditionalFormatting sqref="E199">
    <cfRule type="duplicateValues" dxfId="428" priority="268"/>
    <cfRule type="duplicateValues" dxfId="427" priority="269"/>
  </conditionalFormatting>
  <conditionalFormatting sqref="E199">
    <cfRule type="duplicateValues" dxfId="426" priority="267"/>
  </conditionalFormatting>
  <conditionalFormatting sqref="E199">
    <cfRule type="duplicateValues" dxfId="425" priority="266"/>
  </conditionalFormatting>
  <conditionalFormatting sqref="E199">
    <cfRule type="duplicateValues" dxfId="424" priority="265"/>
  </conditionalFormatting>
  <conditionalFormatting sqref="E199">
    <cfRule type="duplicateValues" dxfId="423" priority="263"/>
    <cfRule type="duplicateValues" dxfId="422" priority="264"/>
  </conditionalFormatting>
  <conditionalFormatting sqref="E199">
    <cfRule type="duplicateValues" dxfId="421" priority="261"/>
    <cfRule type="duplicateValues" dxfId="420" priority="262"/>
  </conditionalFormatting>
  <conditionalFormatting sqref="E199">
    <cfRule type="duplicateValues" dxfId="419" priority="260"/>
  </conditionalFormatting>
  <conditionalFormatting sqref="E199">
    <cfRule type="duplicateValues" dxfId="418" priority="259"/>
  </conditionalFormatting>
  <conditionalFormatting sqref="E199">
    <cfRule type="duplicateValues" dxfId="417" priority="258"/>
  </conditionalFormatting>
  <conditionalFormatting sqref="E199">
    <cfRule type="duplicateValues" dxfId="416" priority="257"/>
  </conditionalFormatting>
  <conditionalFormatting sqref="E199">
    <cfRule type="duplicateValues" dxfId="415" priority="256"/>
  </conditionalFormatting>
  <conditionalFormatting sqref="E199">
    <cfRule type="duplicateValues" dxfId="414" priority="255"/>
  </conditionalFormatting>
  <conditionalFormatting sqref="E199">
    <cfRule type="duplicateValues" dxfId="413" priority="254"/>
  </conditionalFormatting>
  <conditionalFormatting sqref="E199">
    <cfRule type="duplicateValues" dxfId="412" priority="252"/>
    <cfRule type="duplicateValues" dxfId="411" priority="253"/>
  </conditionalFormatting>
  <conditionalFormatting sqref="E199">
    <cfRule type="duplicateValues" dxfId="410" priority="251"/>
  </conditionalFormatting>
  <conditionalFormatting sqref="E199">
    <cfRule type="duplicateValues" dxfId="409" priority="248"/>
    <cfRule type="duplicateValues" dxfId="408" priority="249"/>
    <cfRule type="duplicateValues" dxfId="407" priority="250"/>
  </conditionalFormatting>
  <conditionalFormatting sqref="E199">
    <cfRule type="duplicateValues" dxfId="406" priority="247"/>
  </conditionalFormatting>
  <conditionalFormatting sqref="E199">
    <cfRule type="duplicateValues" dxfId="405" priority="245"/>
    <cfRule type="duplicateValues" dxfId="404" priority="246"/>
  </conditionalFormatting>
  <conditionalFormatting sqref="E199">
    <cfRule type="duplicateValues" dxfId="403" priority="244"/>
  </conditionalFormatting>
  <conditionalFormatting sqref="E199">
    <cfRule type="duplicateValues" dxfId="402" priority="243"/>
  </conditionalFormatting>
  <conditionalFormatting sqref="E199">
    <cfRule type="duplicateValues" dxfId="401" priority="242"/>
  </conditionalFormatting>
  <conditionalFormatting sqref="E199">
    <cfRule type="duplicateValues" dxfId="400" priority="240"/>
    <cfRule type="duplicateValues" dxfId="399" priority="241"/>
  </conditionalFormatting>
  <conditionalFormatting sqref="E199">
    <cfRule type="duplicateValues" dxfId="398" priority="238"/>
    <cfRule type="duplicateValues" dxfId="397" priority="239"/>
  </conditionalFormatting>
  <conditionalFormatting sqref="E199">
    <cfRule type="duplicateValues" dxfId="396" priority="237"/>
  </conditionalFormatting>
  <conditionalFormatting sqref="E199">
    <cfRule type="duplicateValues" dxfId="395" priority="236"/>
  </conditionalFormatting>
  <conditionalFormatting sqref="E199">
    <cfRule type="duplicateValues" dxfId="394" priority="235"/>
  </conditionalFormatting>
  <conditionalFormatting sqref="E199">
    <cfRule type="duplicateValues" dxfId="393" priority="234"/>
  </conditionalFormatting>
  <conditionalFormatting sqref="E199">
    <cfRule type="duplicateValues" dxfId="392" priority="233"/>
  </conditionalFormatting>
  <conditionalFormatting sqref="E199">
    <cfRule type="duplicateValues" dxfId="391" priority="232"/>
  </conditionalFormatting>
  <conditionalFormatting sqref="E199">
    <cfRule type="duplicateValues" dxfId="390" priority="231"/>
  </conditionalFormatting>
  <conditionalFormatting sqref="E199">
    <cfRule type="duplicateValues" dxfId="389" priority="229"/>
    <cfRule type="duplicateValues" dxfId="388" priority="230"/>
  </conditionalFormatting>
  <conditionalFormatting sqref="E199">
    <cfRule type="duplicateValues" dxfId="387" priority="228"/>
  </conditionalFormatting>
  <conditionalFormatting sqref="E199">
    <cfRule type="duplicateValues" dxfId="386" priority="225"/>
    <cfRule type="duplicateValues" dxfId="385" priority="226"/>
    <cfRule type="duplicateValues" dxfId="384" priority="227"/>
  </conditionalFormatting>
  <conditionalFormatting sqref="E199">
    <cfRule type="duplicateValues" dxfId="383" priority="224"/>
  </conditionalFormatting>
  <conditionalFormatting sqref="E199">
    <cfRule type="duplicateValues" dxfId="382" priority="222"/>
    <cfRule type="duplicateValues" dxfId="381" priority="223"/>
  </conditionalFormatting>
  <conditionalFormatting sqref="E199">
    <cfRule type="duplicateValues" dxfId="380" priority="221"/>
  </conditionalFormatting>
  <conditionalFormatting sqref="E199">
    <cfRule type="duplicateValues" dxfId="379" priority="220"/>
  </conditionalFormatting>
  <conditionalFormatting sqref="B211:B213">
    <cfRule type="duplicateValues" dxfId="378" priority="219"/>
  </conditionalFormatting>
  <conditionalFormatting sqref="B211:B213">
    <cfRule type="duplicateValues" dxfId="377" priority="218"/>
  </conditionalFormatting>
  <conditionalFormatting sqref="B211:B213">
    <cfRule type="duplicateValues" dxfId="376" priority="216"/>
    <cfRule type="duplicateValues" dxfId="375" priority="217"/>
  </conditionalFormatting>
  <conditionalFormatting sqref="B211:B213">
    <cfRule type="duplicateValues" dxfId="374" priority="213"/>
    <cfRule type="duplicateValues" dxfId="373" priority="214"/>
    <cfRule type="duplicateValues" dxfId="372" priority="215"/>
  </conditionalFormatting>
  <conditionalFormatting sqref="B211:B213">
    <cfRule type="duplicateValues" dxfId="371" priority="212"/>
  </conditionalFormatting>
  <conditionalFormatting sqref="B211:B213">
    <cfRule type="duplicateValues" dxfId="370" priority="211"/>
  </conditionalFormatting>
  <conditionalFormatting sqref="B211:B213">
    <cfRule type="duplicateValues" dxfId="369" priority="210"/>
  </conditionalFormatting>
  <conditionalFormatting sqref="B211:B213">
    <cfRule type="duplicateValues" dxfId="368" priority="209"/>
  </conditionalFormatting>
  <conditionalFormatting sqref="B211:B213">
    <cfRule type="duplicateValues" dxfId="367" priority="208"/>
  </conditionalFormatting>
  <conditionalFormatting sqref="B211:B213">
    <cfRule type="duplicateValues" dxfId="366" priority="207"/>
  </conditionalFormatting>
  <conditionalFormatting sqref="B211:B213">
    <cfRule type="duplicateValues" dxfId="365" priority="205"/>
    <cfRule type="duplicateValues" dxfId="364" priority="206"/>
  </conditionalFormatting>
  <conditionalFormatting sqref="B211:B213">
    <cfRule type="duplicateValues" dxfId="363" priority="204"/>
  </conditionalFormatting>
  <conditionalFormatting sqref="B211:B213">
    <cfRule type="duplicateValues" dxfId="362" priority="203"/>
  </conditionalFormatting>
  <conditionalFormatting sqref="B211:B213">
    <cfRule type="duplicateValues" dxfId="361" priority="202"/>
  </conditionalFormatting>
  <conditionalFormatting sqref="B211:B213">
    <cfRule type="duplicateValues" dxfId="360" priority="200"/>
    <cfRule type="duplicateValues" dxfId="359" priority="201"/>
  </conditionalFormatting>
  <conditionalFormatting sqref="B211:B213">
    <cfRule type="duplicateValues" dxfId="358" priority="199"/>
  </conditionalFormatting>
  <conditionalFormatting sqref="B211:B213">
    <cfRule type="duplicateValues" dxfId="357" priority="197"/>
    <cfRule type="duplicateValues" dxfId="356" priority="198"/>
  </conditionalFormatting>
  <conditionalFormatting sqref="B211:B213">
    <cfRule type="duplicateValues" dxfId="355" priority="194"/>
    <cfRule type="duplicateValues" dxfId="354" priority="195"/>
    <cfRule type="duplicateValues" dxfId="353" priority="196"/>
  </conditionalFormatting>
  <conditionalFormatting sqref="B211:B213">
    <cfRule type="duplicateValues" dxfId="352" priority="193"/>
  </conditionalFormatting>
  <conditionalFormatting sqref="B211:B213">
    <cfRule type="duplicateValues" dxfId="351" priority="192"/>
  </conditionalFormatting>
  <conditionalFormatting sqref="B211:B213">
    <cfRule type="duplicateValues" dxfId="350" priority="191"/>
  </conditionalFormatting>
  <conditionalFormatting sqref="B211:B213">
    <cfRule type="duplicateValues" dxfId="349" priority="190"/>
  </conditionalFormatting>
  <conditionalFormatting sqref="B211:B213">
    <cfRule type="duplicateValues" dxfId="348" priority="188"/>
    <cfRule type="duplicateValues" dxfId="347" priority="189"/>
  </conditionalFormatting>
  <conditionalFormatting sqref="B211:B213">
    <cfRule type="duplicateValues" dxfId="346" priority="187"/>
  </conditionalFormatting>
  <conditionalFormatting sqref="E211:E212">
    <cfRule type="duplicateValues" dxfId="345" priority="185"/>
    <cfRule type="duplicateValues" dxfId="344" priority="186"/>
  </conditionalFormatting>
  <conditionalFormatting sqref="E211:E212">
    <cfRule type="duplicateValues" dxfId="343" priority="184"/>
  </conditionalFormatting>
  <conditionalFormatting sqref="E211:E212">
    <cfRule type="duplicateValues" dxfId="342" priority="183"/>
  </conditionalFormatting>
  <conditionalFormatting sqref="E211:E212">
    <cfRule type="duplicateValues" dxfId="341" priority="181"/>
    <cfRule type="duplicateValues" dxfId="340" priority="182"/>
  </conditionalFormatting>
  <conditionalFormatting sqref="E211:E212">
    <cfRule type="duplicateValues" dxfId="339" priority="179"/>
    <cfRule type="duplicateValues" dxfId="338" priority="180"/>
  </conditionalFormatting>
  <conditionalFormatting sqref="E211:E212">
    <cfRule type="duplicateValues" dxfId="337" priority="178"/>
  </conditionalFormatting>
  <conditionalFormatting sqref="E211:E212">
    <cfRule type="duplicateValues" dxfId="336" priority="177"/>
  </conditionalFormatting>
  <conditionalFormatting sqref="E211:E212">
    <cfRule type="duplicateValues" dxfId="335" priority="176"/>
  </conditionalFormatting>
  <conditionalFormatting sqref="E211:E212">
    <cfRule type="duplicateValues" dxfId="334" priority="175"/>
  </conditionalFormatting>
  <conditionalFormatting sqref="E211:E212">
    <cfRule type="duplicateValues" dxfId="333" priority="174"/>
  </conditionalFormatting>
  <conditionalFormatting sqref="E211:E212">
    <cfRule type="duplicateValues" dxfId="332" priority="173"/>
  </conditionalFormatting>
  <conditionalFormatting sqref="E211:E212">
    <cfRule type="duplicateValues" dxfId="331" priority="172"/>
  </conditionalFormatting>
  <conditionalFormatting sqref="E211:E212">
    <cfRule type="duplicateValues" dxfId="330" priority="170"/>
    <cfRule type="duplicateValues" dxfId="329" priority="171"/>
  </conditionalFormatting>
  <conditionalFormatting sqref="E211:E212">
    <cfRule type="duplicateValues" dxfId="328" priority="169"/>
  </conditionalFormatting>
  <conditionalFormatting sqref="E211:E212">
    <cfRule type="duplicateValues" dxfId="327" priority="166"/>
    <cfRule type="duplicateValues" dxfId="326" priority="167"/>
    <cfRule type="duplicateValues" dxfId="325" priority="168"/>
  </conditionalFormatting>
  <conditionalFormatting sqref="E211:E212">
    <cfRule type="duplicateValues" dxfId="324" priority="165"/>
  </conditionalFormatting>
  <conditionalFormatting sqref="E211:E212">
    <cfRule type="duplicateValues" dxfId="323" priority="163"/>
    <cfRule type="duplicateValues" dxfId="322" priority="164"/>
  </conditionalFormatting>
  <conditionalFormatting sqref="E211:E212">
    <cfRule type="duplicateValues" dxfId="321" priority="162"/>
  </conditionalFormatting>
  <conditionalFormatting sqref="E211:E212">
    <cfRule type="duplicateValues" dxfId="320" priority="160"/>
    <cfRule type="duplicateValues" dxfId="319" priority="161"/>
  </conditionalFormatting>
  <conditionalFormatting sqref="E211:E212">
    <cfRule type="duplicateValues" dxfId="318" priority="158"/>
    <cfRule type="duplicateValues" dxfId="317" priority="159"/>
  </conditionalFormatting>
  <conditionalFormatting sqref="E211:E212">
    <cfRule type="duplicateValues" dxfId="316" priority="157"/>
  </conditionalFormatting>
  <conditionalFormatting sqref="E211:E212">
    <cfRule type="duplicateValues" dxfId="315" priority="156"/>
  </conditionalFormatting>
  <conditionalFormatting sqref="E211:E212">
    <cfRule type="duplicateValues" dxfId="314" priority="155"/>
  </conditionalFormatting>
  <conditionalFormatting sqref="E211:E212">
    <cfRule type="duplicateValues" dxfId="313" priority="154"/>
  </conditionalFormatting>
  <conditionalFormatting sqref="E211:E212">
    <cfRule type="duplicateValues" dxfId="312" priority="153"/>
  </conditionalFormatting>
  <conditionalFormatting sqref="E211:E212">
    <cfRule type="duplicateValues" dxfId="311" priority="152"/>
  </conditionalFormatting>
  <conditionalFormatting sqref="E211:E212">
    <cfRule type="duplicateValues" dxfId="310" priority="151"/>
  </conditionalFormatting>
  <conditionalFormatting sqref="E211:E212">
    <cfRule type="duplicateValues" dxfId="309" priority="149"/>
    <cfRule type="duplicateValues" dxfId="308" priority="150"/>
  </conditionalFormatting>
  <conditionalFormatting sqref="E211:E212">
    <cfRule type="duplicateValues" dxfId="307" priority="148"/>
  </conditionalFormatting>
  <conditionalFormatting sqref="E211:E212">
    <cfRule type="duplicateValues" dxfId="306" priority="145"/>
    <cfRule type="duplicateValues" dxfId="305" priority="146"/>
    <cfRule type="duplicateValues" dxfId="304" priority="147"/>
  </conditionalFormatting>
  <conditionalFormatting sqref="E211:E212">
    <cfRule type="duplicateValues" dxfId="303" priority="144"/>
  </conditionalFormatting>
  <conditionalFormatting sqref="E211:E212">
    <cfRule type="duplicateValues" dxfId="302" priority="142"/>
    <cfRule type="duplicateValues" dxfId="301" priority="143"/>
  </conditionalFormatting>
  <conditionalFormatting sqref="E211:E212">
    <cfRule type="duplicateValues" dxfId="300" priority="141"/>
  </conditionalFormatting>
  <conditionalFormatting sqref="E211:E212">
    <cfRule type="duplicateValues" dxfId="299" priority="140"/>
  </conditionalFormatting>
  <conditionalFormatting sqref="E211:E212">
    <cfRule type="duplicateValues" dxfId="298" priority="139"/>
  </conditionalFormatting>
  <conditionalFormatting sqref="E211:E212">
    <cfRule type="duplicateValues" dxfId="297" priority="137"/>
    <cfRule type="duplicateValues" dxfId="296" priority="138"/>
  </conditionalFormatting>
  <conditionalFormatting sqref="E211:E212">
    <cfRule type="duplicateValues" dxfId="295" priority="135"/>
    <cfRule type="duplicateValues" dxfId="294" priority="136"/>
  </conditionalFormatting>
  <conditionalFormatting sqref="E211:E212">
    <cfRule type="duplicateValues" dxfId="293" priority="134"/>
  </conditionalFormatting>
  <conditionalFormatting sqref="E211:E212">
    <cfRule type="duplicateValues" dxfId="292" priority="133"/>
  </conditionalFormatting>
  <conditionalFormatting sqref="E211:E212">
    <cfRule type="duplicateValues" dxfId="291" priority="132"/>
  </conditionalFormatting>
  <conditionalFormatting sqref="E211:E212">
    <cfRule type="duplicateValues" dxfId="290" priority="131"/>
  </conditionalFormatting>
  <conditionalFormatting sqref="E211:E212">
    <cfRule type="duplicateValues" dxfId="289" priority="130"/>
  </conditionalFormatting>
  <conditionalFormatting sqref="E211:E212">
    <cfRule type="duplicateValues" dxfId="288" priority="129"/>
  </conditionalFormatting>
  <conditionalFormatting sqref="E211:E212">
    <cfRule type="duplicateValues" dxfId="287" priority="128"/>
  </conditionalFormatting>
  <conditionalFormatting sqref="E211:E212">
    <cfRule type="duplicateValues" dxfId="286" priority="126"/>
    <cfRule type="duplicateValues" dxfId="285" priority="127"/>
  </conditionalFormatting>
  <conditionalFormatting sqref="E211:E212">
    <cfRule type="duplicateValues" dxfId="284" priority="125"/>
  </conditionalFormatting>
  <conditionalFormatting sqref="E211:E212">
    <cfRule type="duplicateValues" dxfId="283" priority="122"/>
    <cfRule type="duplicateValues" dxfId="282" priority="123"/>
    <cfRule type="duplicateValues" dxfId="281" priority="124"/>
  </conditionalFormatting>
  <conditionalFormatting sqref="E211:E212">
    <cfRule type="duplicateValues" dxfId="280" priority="121"/>
  </conditionalFormatting>
  <conditionalFormatting sqref="E211:E212">
    <cfRule type="duplicateValues" dxfId="279" priority="119"/>
    <cfRule type="duplicateValues" dxfId="278" priority="120"/>
  </conditionalFormatting>
  <conditionalFormatting sqref="E211:E212">
    <cfRule type="duplicateValues" dxfId="277" priority="118"/>
  </conditionalFormatting>
  <conditionalFormatting sqref="E211:E212">
    <cfRule type="duplicateValues" dxfId="276" priority="117"/>
  </conditionalFormatting>
  <conditionalFormatting sqref="E211:E212">
    <cfRule type="duplicateValues" dxfId="275" priority="116"/>
  </conditionalFormatting>
  <conditionalFormatting sqref="E211:E212">
    <cfRule type="duplicateValues" dxfId="274" priority="114"/>
    <cfRule type="duplicateValues" dxfId="273" priority="115"/>
  </conditionalFormatting>
  <conditionalFormatting sqref="E211:E212">
    <cfRule type="duplicateValues" dxfId="272" priority="112"/>
    <cfRule type="duplicateValues" dxfId="271" priority="113"/>
  </conditionalFormatting>
  <conditionalFormatting sqref="E211:E212">
    <cfRule type="duplicateValues" dxfId="270" priority="111"/>
  </conditionalFormatting>
  <conditionalFormatting sqref="E211:E212">
    <cfRule type="duplicateValues" dxfId="269" priority="110"/>
  </conditionalFormatting>
  <conditionalFormatting sqref="E211:E212">
    <cfRule type="duplicateValues" dxfId="268" priority="109"/>
  </conditionalFormatting>
  <conditionalFormatting sqref="E211:E212">
    <cfRule type="duplicateValues" dxfId="267" priority="108"/>
  </conditionalFormatting>
  <conditionalFormatting sqref="E211:E212">
    <cfRule type="duplicateValues" dxfId="266" priority="107"/>
  </conditionalFormatting>
  <conditionalFormatting sqref="E211:E212">
    <cfRule type="duplicateValues" dxfId="265" priority="106"/>
  </conditionalFormatting>
  <conditionalFormatting sqref="E211:E212">
    <cfRule type="duplicateValues" dxfId="264" priority="105"/>
  </conditionalFormatting>
  <conditionalFormatting sqref="E211:E212">
    <cfRule type="duplicateValues" dxfId="263" priority="103"/>
    <cfRule type="duplicateValues" dxfId="262" priority="104"/>
  </conditionalFormatting>
  <conditionalFormatting sqref="E211:E212">
    <cfRule type="duplicateValues" dxfId="261" priority="102"/>
  </conditionalFormatting>
  <conditionalFormatting sqref="E211:E212">
    <cfRule type="duplicateValues" dxfId="260" priority="99"/>
    <cfRule type="duplicateValues" dxfId="259" priority="100"/>
    <cfRule type="duplicateValues" dxfId="258" priority="101"/>
  </conditionalFormatting>
  <conditionalFormatting sqref="E211:E212">
    <cfRule type="duplicateValues" dxfId="257" priority="98"/>
  </conditionalFormatting>
  <conditionalFormatting sqref="E211:E212">
    <cfRule type="duplicateValues" dxfId="256" priority="96"/>
    <cfRule type="duplicateValues" dxfId="255" priority="97"/>
  </conditionalFormatting>
  <conditionalFormatting sqref="E211:E212">
    <cfRule type="duplicateValues" dxfId="254" priority="95"/>
  </conditionalFormatting>
  <conditionalFormatting sqref="E211:E212">
    <cfRule type="duplicateValues" dxfId="253" priority="94"/>
  </conditionalFormatting>
  <conditionalFormatting sqref="E213">
    <cfRule type="duplicateValues" dxfId="252" priority="92"/>
    <cfRule type="duplicateValues" dxfId="251" priority="93"/>
  </conditionalFormatting>
  <conditionalFormatting sqref="E213">
    <cfRule type="duplicateValues" dxfId="250" priority="91"/>
  </conditionalFormatting>
  <conditionalFormatting sqref="E213">
    <cfRule type="duplicateValues" dxfId="249" priority="90"/>
  </conditionalFormatting>
  <conditionalFormatting sqref="E213">
    <cfRule type="duplicateValues" dxfId="248" priority="88"/>
    <cfRule type="duplicateValues" dxfId="247" priority="89"/>
  </conditionalFormatting>
  <conditionalFormatting sqref="E213">
    <cfRule type="duplicateValues" dxfId="246" priority="86"/>
    <cfRule type="duplicateValues" dxfId="245" priority="87"/>
  </conditionalFormatting>
  <conditionalFormatting sqref="E213">
    <cfRule type="duplicateValues" dxfId="244" priority="85"/>
  </conditionalFormatting>
  <conditionalFormatting sqref="E213">
    <cfRule type="duplicateValues" dxfId="243" priority="84"/>
  </conditionalFormatting>
  <conditionalFormatting sqref="E213">
    <cfRule type="duplicateValues" dxfId="242" priority="83"/>
  </conditionalFormatting>
  <conditionalFormatting sqref="E213">
    <cfRule type="duplicateValues" dxfId="241" priority="82"/>
  </conditionalFormatting>
  <conditionalFormatting sqref="E213">
    <cfRule type="duplicateValues" dxfId="240" priority="81"/>
  </conditionalFormatting>
  <conditionalFormatting sqref="E213">
    <cfRule type="duplicateValues" dxfId="239" priority="80"/>
  </conditionalFormatting>
  <conditionalFormatting sqref="E213">
    <cfRule type="duplicateValues" dxfId="238" priority="79"/>
  </conditionalFormatting>
  <conditionalFormatting sqref="E213">
    <cfRule type="duplicateValues" dxfId="237" priority="77"/>
    <cfRule type="duplicateValues" dxfId="236" priority="78"/>
  </conditionalFormatting>
  <conditionalFormatting sqref="E213">
    <cfRule type="duplicateValues" dxfId="235" priority="76"/>
  </conditionalFormatting>
  <conditionalFormatting sqref="E213">
    <cfRule type="duplicateValues" dxfId="234" priority="73"/>
    <cfRule type="duplicateValues" dxfId="233" priority="74"/>
    <cfRule type="duplicateValues" dxfId="232" priority="75"/>
  </conditionalFormatting>
  <conditionalFormatting sqref="E213">
    <cfRule type="duplicateValues" dxfId="231" priority="72"/>
  </conditionalFormatting>
  <conditionalFormatting sqref="E213">
    <cfRule type="duplicateValues" dxfId="230" priority="70"/>
    <cfRule type="duplicateValues" dxfId="229" priority="71"/>
  </conditionalFormatting>
  <conditionalFormatting sqref="E213">
    <cfRule type="duplicateValues" dxfId="228" priority="69"/>
  </conditionalFormatting>
  <conditionalFormatting sqref="E213">
    <cfRule type="duplicateValues" dxfId="227" priority="67"/>
    <cfRule type="duplicateValues" dxfId="226" priority="68"/>
  </conditionalFormatting>
  <conditionalFormatting sqref="E213">
    <cfRule type="duplicateValues" dxfId="225" priority="65"/>
    <cfRule type="duplicateValues" dxfId="224" priority="66"/>
  </conditionalFormatting>
  <conditionalFormatting sqref="E213">
    <cfRule type="duplicateValues" dxfId="223" priority="64"/>
  </conditionalFormatting>
  <conditionalFormatting sqref="E213">
    <cfRule type="duplicateValues" dxfId="222" priority="63"/>
  </conditionalFormatting>
  <conditionalFormatting sqref="E213">
    <cfRule type="duplicateValues" dxfId="221" priority="62"/>
  </conditionalFormatting>
  <conditionalFormatting sqref="E213">
    <cfRule type="duplicateValues" dxfId="220" priority="61"/>
  </conditionalFormatting>
  <conditionalFormatting sqref="E213">
    <cfRule type="duplicateValues" dxfId="219" priority="60"/>
  </conditionalFormatting>
  <conditionalFormatting sqref="E213">
    <cfRule type="duplicateValues" dxfId="218" priority="59"/>
  </conditionalFormatting>
  <conditionalFormatting sqref="E213">
    <cfRule type="duplicateValues" dxfId="217" priority="58"/>
  </conditionalFormatting>
  <conditionalFormatting sqref="E213">
    <cfRule type="duplicateValues" dxfId="216" priority="56"/>
    <cfRule type="duplicateValues" dxfId="215" priority="57"/>
  </conditionalFormatting>
  <conditionalFormatting sqref="E213">
    <cfRule type="duplicateValues" dxfId="214" priority="55"/>
  </conditionalFormatting>
  <conditionalFormatting sqref="E213">
    <cfRule type="duplicateValues" dxfId="213" priority="52"/>
    <cfRule type="duplicateValues" dxfId="212" priority="53"/>
    <cfRule type="duplicateValues" dxfId="211" priority="54"/>
  </conditionalFormatting>
  <conditionalFormatting sqref="E213">
    <cfRule type="duplicateValues" dxfId="210" priority="51"/>
  </conditionalFormatting>
  <conditionalFormatting sqref="E213">
    <cfRule type="duplicateValues" dxfId="209" priority="49"/>
    <cfRule type="duplicateValues" dxfId="208" priority="50"/>
  </conditionalFormatting>
  <conditionalFormatting sqref="E213">
    <cfRule type="duplicateValues" dxfId="207" priority="48"/>
  </conditionalFormatting>
  <conditionalFormatting sqref="E213">
    <cfRule type="duplicateValues" dxfId="206" priority="47"/>
  </conditionalFormatting>
  <conditionalFormatting sqref="E213">
    <cfRule type="duplicateValues" dxfId="205" priority="46"/>
  </conditionalFormatting>
  <conditionalFormatting sqref="E213">
    <cfRule type="duplicateValues" dxfId="204" priority="44"/>
    <cfRule type="duplicateValues" dxfId="203" priority="45"/>
  </conditionalFormatting>
  <conditionalFormatting sqref="E213">
    <cfRule type="duplicateValues" dxfId="202" priority="42"/>
    <cfRule type="duplicateValues" dxfId="201" priority="43"/>
  </conditionalFormatting>
  <conditionalFormatting sqref="E213">
    <cfRule type="duplicateValues" dxfId="200" priority="41"/>
  </conditionalFormatting>
  <conditionalFormatting sqref="E213">
    <cfRule type="duplicateValues" dxfId="199" priority="40"/>
  </conditionalFormatting>
  <conditionalFormatting sqref="E213">
    <cfRule type="duplicateValues" dxfId="198" priority="39"/>
  </conditionalFormatting>
  <conditionalFormatting sqref="E213">
    <cfRule type="duplicateValues" dxfId="197" priority="38"/>
  </conditionalFormatting>
  <conditionalFormatting sqref="E213">
    <cfRule type="duplicateValues" dxfId="196" priority="37"/>
  </conditionalFormatting>
  <conditionalFormatting sqref="E213">
    <cfRule type="duplicateValues" dxfId="195" priority="36"/>
  </conditionalFormatting>
  <conditionalFormatting sqref="E213">
    <cfRule type="duplicateValues" dxfId="194" priority="35"/>
  </conditionalFormatting>
  <conditionalFormatting sqref="E213">
    <cfRule type="duplicateValues" dxfId="193" priority="33"/>
    <cfRule type="duplicateValues" dxfId="192" priority="34"/>
  </conditionalFormatting>
  <conditionalFormatting sqref="E213">
    <cfRule type="duplicateValues" dxfId="191" priority="32"/>
  </conditionalFormatting>
  <conditionalFormatting sqref="E213">
    <cfRule type="duplicateValues" dxfId="190" priority="29"/>
    <cfRule type="duplicateValues" dxfId="189" priority="30"/>
    <cfRule type="duplicateValues" dxfId="188" priority="31"/>
  </conditionalFormatting>
  <conditionalFormatting sqref="E213">
    <cfRule type="duplicateValues" dxfId="187" priority="28"/>
  </conditionalFormatting>
  <conditionalFormatting sqref="E213">
    <cfRule type="duplicateValues" dxfId="186" priority="26"/>
    <cfRule type="duplicateValues" dxfId="185" priority="27"/>
  </conditionalFormatting>
  <conditionalFormatting sqref="E213">
    <cfRule type="duplicateValues" dxfId="184" priority="25"/>
  </conditionalFormatting>
  <conditionalFormatting sqref="E213">
    <cfRule type="duplicateValues" dxfId="183" priority="24"/>
  </conditionalFormatting>
  <conditionalFormatting sqref="E213">
    <cfRule type="duplicateValues" dxfId="182" priority="23"/>
  </conditionalFormatting>
  <conditionalFormatting sqref="E213">
    <cfRule type="duplicateValues" dxfId="181" priority="21"/>
    <cfRule type="duplicateValues" dxfId="180" priority="22"/>
  </conditionalFormatting>
  <conditionalFormatting sqref="E213">
    <cfRule type="duplicateValues" dxfId="179" priority="19"/>
    <cfRule type="duplicateValues" dxfId="178" priority="20"/>
  </conditionalFormatting>
  <conditionalFormatting sqref="E213">
    <cfRule type="duplicateValues" dxfId="177" priority="18"/>
  </conditionalFormatting>
  <conditionalFormatting sqref="E213">
    <cfRule type="duplicateValues" dxfId="176" priority="17"/>
  </conditionalFormatting>
  <conditionalFormatting sqref="E213">
    <cfRule type="duplicateValues" dxfId="175" priority="16"/>
  </conditionalFormatting>
  <conditionalFormatting sqref="E213">
    <cfRule type="duplicateValues" dxfId="174" priority="15"/>
  </conditionalFormatting>
  <conditionalFormatting sqref="E213">
    <cfRule type="duplicateValues" dxfId="173" priority="14"/>
  </conditionalFormatting>
  <conditionalFormatting sqref="E213">
    <cfRule type="duplicateValues" dxfId="172" priority="13"/>
  </conditionalFormatting>
  <conditionalFormatting sqref="E213">
    <cfRule type="duplicateValues" dxfId="171" priority="12"/>
  </conditionalFormatting>
  <conditionalFormatting sqref="E213">
    <cfRule type="duplicateValues" dxfId="170" priority="10"/>
    <cfRule type="duplicateValues" dxfId="169" priority="11"/>
  </conditionalFormatting>
  <conditionalFormatting sqref="E213">
    <cfRule type="duplicateValues" dxfId="168" priority="9"/>
  </conditionalFormatting>
  <conditionalFormatting sqref="E213">
    <cfRule type="duplicateValues" dxfId="167" priority="6"/>
    <cfRule type="duplicateValues" dxfId="166" priority="7"/>
    <cfRule type="duplicateValues" dxfId="165" priority="8"/>
  </conditionalFormatting>
  <conditionalFormatting sqref="E213">
    <cfRule type="duplicateValues" dxfId="164" priority="5"/>
  </conditionalFormatting>
  <conditionalFormatting sqref="E213">
    <cfRule type="duplicateValues" dxfId="163" priority="3"/>
    <cfRule type="duplicateValues" dxfId="162" priority="4"/>
  </conditionalFormatting>
  <conditionalFormatting sqref="E213">
    <cfRule type="duplicateValues" dxfId="161" priority="2"/>
  </conditionalFormatting>
  <conditionalFormatting sqref="E213">
    <cfRule type="duplicateValues" dxfId="16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1" t="s">
        <v>0</v>
      </c>
      <c r="B1" s="17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3" t="s">
        <v>8</v>
      </c>
      <c r="B9" s="17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5" t="s">
        <v>9</v>
      </c>
      <c r="B14" s="17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topLeftCell="A49" zoomScale="85" zoomScaleNormal="85" workbookViewId="0">
      <selection activeCell="F13" sqref="F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61" t="s">
        <v>2158</v>
      </c>
      <c r="B1" s="162"/>
      <c r="C1" s="162"/>
      <c r="D1" s="162"/>
      <c r="E1" s="163"/>
    </row>
    <row r="2" spans="1:5" ht="25.5" customHeight="1" x14ac:dyDescent="0.25">
      <c r="A2" s="164" t="s">
        <v>2470</v>
      </c>
      <c r="B2" s="165"/>
      <c r="C2" s="165"/>
      <c r="D2" s="165"/>
      <c r="E2" s="166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44282.708333333336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ESTE</v>
      </c>
      <c r="B9" s="122">
        <v>219</v>
      </c>
      <c r="C9" s="122" t="str">
        <f>VLOOKUP(B9,'[1]LISTADO ATM'!$A$2:$B$822,2,0)</f>
        <v xml:space="preserve">ATM Oficina La Altagracia (Higuey) </v>
      </c>
      <c r="D9" s="124" t="s">
        <v>2521</v>
      </c>
      <c r="E9" s="111">
        <v>335835774</v>
      </c>
    </row>
    <row r="10" spans="1:5" ht="18" x14ac:dyDescent="0.25">
      <c r="A10" s="119" t="str">
        <f>VLOOKUP(B10,'[1]LISTADO ATM'!$A$2:$C$822,3,0)</f>
        <v>DISTRITO NACIONAL</v>
      </c>
      <c r="B10" s="122">
        <v>722</v>
      </c>
      <c r="C10" s="122" t="str">
        <f>VLOOKUP(B10,'[1]LISTADO ATM'!$A$2:$B$822,2,0)</f>
        <v xml:space="preserve">ATM Oficina Charles de Gaulle III </v>
      </c>
      <c r="D10" s="124" t="s">
        <v>2521</v>
      </c>
      <c r="E10" s="111">
        <v>335835928</v>
      </c>
    </row>
    <row r="11" spans="1:5" ht="18" x14ac:dyDescent="0.25">
      <c r="A11" s="119" t="str">
        <f>VLOOKUP(B11,'[1]LISTADO ATM'!$A$2:$C$822,3,0)</f>
        <v>DISTRITO NACIONAL</v>
      </c>
      <c r="B11" s="122">
        <v>980</v>
      </c>
      <c r="C11" s="122" t="str">
        <f>VLOOKUP(B11,'[1]LISTADO ATM'!$A$2:$B$822,2,0)</f>
        <v xml:space="preserve">ATM Oficina Bella Vista Mall II </v>
      </c>
      <c r="D11" s="124" t="s">
        <v>2521</v>
      </c>
      <c r="E11" s="111">
        <v>335835815</v>
      </c>
    </row>
    <row r="12" spans="1:5" ht="18" x14ac:dyDescent="0.25">
      <c r="A12" s="119" t="str">
        <f>VLOOKUP(B12,'[1]LISTADO ATM'!$A$2:$C$822,3,0)</f>
        <v>SUR</v>
      </c>
      <c r="B12" s="122">
        <v>45</v>
      </c>
      <c r="C12" s="122" t="str">
        <f>VLOOKUP(B12,'[1]LISTADO ATM'!$A$2:$B$822,2,0)</f>
        <v xml:space="preserve">ATM Oficina Tamayo </v>
      </c>
      <c r="D12" s="124" t="s">
        <v>2521</v>
      </c>
      <c r="E12" s="111">
        <v>335835820</v>
      </c>
    </row>
    <row r="13" spans="1:5" ht="18" x14ac:dyDescent="0.25">
      <c r="A13" s="119" t="str">
        <f>VLOOKUP(B13,'[1]LISTADO ATM'!$A$2:$C$822,3,0)</f>
        <v>SUR</v>
      </c>
      <c r="B13" s="122">
        <v>995</v>
      </c>
      <c r="C13" s="122" t="str">
        <f>VLOOKUP(B13,'[1]LISTADO ATM'!$A$2:$B$822,2,0)</f>
        <v xml:space="preserve">ATM Oficina San Cristobal III (Lobby) </v>
      </c>
      <c r="D13" s="124" t="s">
        <v>2521</v>
      </c>
      <c r="E13" s="111">
        <v>335835838</v>
      </c>
    </row>
    <row r="14" spans="1:5" ht="18" x14ac:dyDescent="0.25">
      <c r="A14" s="119" t="str">
        <f>VLOOKUP(B14,'[1]LISTADO ATM'!$A$2:$C$822,3,0)</f>
        <v>SUR</v>
      </c>
      <c r="B14" s="122">
        <v>783</v>
      </c>
      <c r="C14" s="122" t="str">
        <f>VLOOKUP(B14,'[1]LISTADO ATM'!$A$2:$B$822,2,0)</f>
        <v xml:space="preserve">ATM Autobanco Alfa y Omega (Barahona) </v>
      </c>
      <c r="D14" s="124" t="s">
        <v>2521</v>
      </c>
      <c r="E14" s="111">
        <v>335835834</v>
      </c>
    </row>
    <row r="15" spans="1:5" ht="18" x14ac:dyDescent="0.25">
      <c r="A15" s="119" t="str">
        <f>VLOOKUP(B15,'[1]LISTADO ATM'!$A$2:$C$822,3,0)</f>
        <v>SUR</v>
      </c>
      <c r="B15" s="122">
        <v>873</v>
      </c>
      <c r="C15" s="122" t="str">
        <f>VLOOKUP(B15,'[1]LISTADO ATM'!$A$2:$B$822,2,0)</f>
        <v xml:space="preserve">ATM Centro de Caja San Cristóbal II </v>
      </c>
      <c r="D15" s="124" t="s">
        <v>2521</v>
      </c>
      <c r="E15" s="111">
        <v>335835835</v>
      </c>
    </row>
    <row r="16" spans="1:5" ht="18" x14ac:dyDescent="0.25">
      <c r="A16" s="119" t="str">
        <f>VLOOKUP(B16,'[1]LISTADO ATM'!$A$2:$C$822,3,0)</f>
        <v>DISTRITO NACIONAL</v>
      </c>
      <c r="B16" s="122">
        <v>441</v>
      </c>
      <c r="C16" s="122" t="str">
        <f>VLOOKUP(B16,'[1]LISTADO ATM'!$A$2:$B$822,2,0)</f>
        <v>ATM Estacion de Servicio Romulo Betancour</v>
      </c>
      <c r="D16" s="124" t="s">
        <v>2521</v>
      </c>
      <c r="E16" s="111">
        <v>335835816</v>
      </c>
    </row>
    <row r="17" spans="1:5" ht="18" x14ac:dyDescent="0.25">
      <c r="A17" s="119" t="str">
        <f>VLOOKUP(B17,'[1]LISTADO ATM'!$A$2:$C$822,3,0)</f>
        <v>DISTRITO NACIONAL</v>
      </c>
      <c r="B17" s="122">
        <v>507</v>
      </c>
      <c r="C17" s="122" t="str">
        <f>VLOOKUP(B17,'[1]LISTADO ATM'!$A$2:$B$822,2,0)</f>
        <v>ATM Estación Sigma Boca Chica</v>
      </c>
      <c r="D17" s="124" t="s">
        <v>2521</v>
      </c>
      <c r="E17" s="111">
        <v>335835808</v>
      </c>
    </row>
    <row r="18" spans="1:5" ht="18" x14ac:dyDescent="0.25">
      <c r="A18" s="119" t="str">
        <f>VLOOKUP(B18,'[1]LISTADO ATM'!$A$2:$C$822,3,0)</f>
        <v>NORTE</v>
      </c>
      <c r="B18" s="122">
        <v>151</v>
      </c>
      <c r="C18" s="122" t="str">
        <f>VLOOKUP(B18,'[1]LISTADO ATM'!$A$2:$B$822,2,0)</f>
        <v xml:space="preserve">ATM Oficina Nagua </v>
      </c>
      <c r="D18" s="124" t="s">
        <v>2521</v>
      </c>
      <c r="E18" s="111">
        <v>335835849</v>
      </c>
    </row>
    <row r="19" spans="1:5" ht="18" x14ac:dyDescent="0.25">
      <c r="A19" s="119" t="str">
        <f>VLOOKUP(B19,'[1]LISTADO ATM'!$A$2:$C$822,3,0)</f>
        <v>SUR</v>
      </c>
      <c r="B19" s="122">
        <v>615</v>
      </c>
      <c r="C19" s="122" t="str">
        <f>VLOOKUP(B19,'[1]LISTADO ATM'!$A$2:$B$822,2,0)</f>
        <v xml:space="preserve">ATM Estación Sunix Cabral (Barahona) </v>
      </c>
      <c r="D19" s="124" t="s">
        <v>2521</v>
      </c>
      <c r="E19" s="111">
        <v>335835851</v>
      </c>
    </row>
    <row r="20" spans="1:5" ht="18" x14ac:dyDescent="0.25">
      <c r="A20" s="119" t="str">
        <f>VLOOKUP(B20,'[1]LISTADO ATM'!$A$2:$C$822,3,0)</f>
        <v>DISTRITO NACIONAL</v>
      </c>
      <c r="B20" s="122">
        <v>717</v>
      </c>
      <c r="C20" s="122" t="str">
        <f>VLOOKUP(B20,'[1]LISTADO ATM'!$A$2:$B$822,2,0)</f>
        <v xml:space="preserve">ATM Oficina Los Alcarrizos </v>
      </c>
      <c r="D20" s="124" t="s">
        <v>2521</v>
      </c>
      <c r="E20" s="111">
        <v>335835855</v>
      </c>
    </row>
    <row r="21" spans="1:5" ht="18" x14ac:dyDescent="0.25">
      <c r="A21" s="119" t="str">
        <f>VLOOKUP(B21,'[1]LISTADO ATM'!$A$2:$C$822,3,0)</f>
        <v>ESTE</v>
      </c>
      <c r="B21" s="122">
        <v>830</v>
      </c>
      <c r="C21" s="122" t="str">
        <f>VLOOKUP(B21,'[1]LISTADO ATM'!$A$2:$B$822,2,0)</f>
        <v xml:space="preserve">ATM UNP Sabana Grande de Boyá </v>
      </c>
      <c r="D21" s="124" t="s">
        <v>2521</v>
      </c>
      <c r="E21" s="111">
        <v>335835861</v>
      </c>
    </row>
    <row r="22" spans="1:5" ht="18" x14ac:dyDescent="0.25">
      <c r="A22" s="119" t="str">
        <f>VLOOKUP(B22,'[1]LISTADO ATM'!$A$2:$C$822,3,0)</f>
        <v>SUR</v>
      </c>
      <c r="B22" s="122">
        <v>750</v>
      </c>
      <c r="C22" s="122" t="str">
        <f>VLOOKUP(B22,'[1]LISTADO ATM'!$A$2:$B$822,2,0)</f>
        <v xml:space="preserve">ATM UNP Duvergé </v>
      </c>
      <c r="D22" s="124" t="s">
        <v>2521</v>
      </c>
      <c r="E22" s="111">
        <v>335835914</v>
      </c>
    </row>
    <row r="23" spans="1:5" ht="18" x14ac:dyDescent="0.25">
      <c r="A23" s="119" t="str">
        <f>VLOOKUP(B23,'[1]LISTADO ATM'!$A$2:$C$822,3,0)</f>
        <v>DISTRITO NACIONAL</v>
      </c>
      <c r="B23" s="122">
        <v>325</v>
      </c>
      <c r="C23" s="122" t="str">
        <f>VLOOKUP(B23,'[1]LISTADO ATM'!$A$2:$B$822,2,0)</f>
        <v>ATM Casa Edwin</v>
      </c>
      <c r="D23" s="124" t="s">
        <v>2521</v>
      </c>
      <c r="E23" s="111">
        <v>335835916</v>
      </c>
    </row>
    <row r="24" spans="1:5" ht="18" x14ac:dyDescent="0.25">
      <c r="A24" s="119" t="str">
        <f>VLOOKUP(B24,'[1]LISTADO ATM'!$A$2:$C$822,3,0)</f>
        <v>NORTE</v>
      </c>
      <c r="B24" s="122">
        <v>796</v>
      </c>
      <c r="C24" s="122" t="str">
        <f>VLOOKUP(B24,'[1]LISTADO ATM'!$A$2:$B$822,2,0)</f>
        <v xml:space="preserve">ATM Oficina Plaza Ventura (Nagua) </v>
      </c>
      <c r="D24" s="124" t="s">
        <v>2521</v>
      </c>
      <c r="E24" s="111">
        <v>335835969</v>
      </c>
    </row>
    <row r="25" spans="1:5" ht="18" x14ac:dyDescent="0.25">
      <c r="A25" s="119" t="str">
        <f>VLOOKUP(B25,'[1]LISTADO ATM'!$A$2:$C$822,3,0)</f>
        <v>DISTRITO NACIONAL</v>
      </c>
      <c r="B25" s="122">
        <v>678</v>
      </c>
      <c r="C25" s="122" t="str">
        <f>VLOOKUP(B25,'[1]LISTADO ATM'!$A$2:$B$822,2,0)</f>
        <v>ATM Eco Petroleo San Isidro</v>
      </c>
      <c r="D25" s="124" t="s">
        <v>2521</v>
      </c>
      <c r="E25" s="111" t="s">
        <v>2568</v>
      </c>
    </row>
    <row r="26" spans="1:5" ht="18" x14ac:dyDescent="0.25">
      <c r="A26" s="119" t="str">
        <f>VLOOKUP(B26,'[1]LISTADO ATM'!$A$2:$C$822,3,0)</f>
        <v>DISTRITO NACIONAL</v>
      </c>
      <c r="B26" s="122">
        <v>563</v>
      </c>
      <c r="C26" s="122" t="str">
        <f>VLOOKUP(B26,'[1]LISTADO ATM'!$A$2:$B$822,2,0)</f>
        <v xml:space="preserve">ATM Base Aérea San Isidro </v>
      </c>
      <c r="D26" s="124" t="s">
        <v>2521</v>
      </c>
      <c r="E26" s="111">
        <v>335835991</v>
      </c>
    </row>
    <row r="27" spans="1:5" ht="18" x14ac:dyDescent="0.25">
      <c r="A27" s="119" t="str">
        <f>VLOOKUP(B27,'[1]LISTADO ATM'!$A$2:$C$822,3,0)</f>
        <v>NORTE</v>
      </c>
      <c r="B27" s="122">
        <v>350</v>
      </c>
      <c r="C27" s="122" t="str">
        <f>VLOOKUP(B27,'[1]LISTADO ATM'!$A$2:$B$822,2,0)</f>
        <v xml:space="preserve">ATM Oficina Villa Tapia </v>
      </c>
      <c r="D27" s="124" t="s">
        <v>2521</v>
      </c>
      <c r="E27" s="111">
        <v>335835999</v>
      </c>
    </row>
    <row r="28" spans="1:5" ht="18" x14ac:dyDescent="0.25">
      <c r="A28" s="119" t="str">
        <f>VLOOKUP(B28,'[1]LISTADO ATM'!$A$2:$C$822,3,0)</f>
        <v>DISTRITO NACIONAL</v>
      </c>
      <c r="B28" s="122">
        <v>970</v>
      </c>
      <c r="C28" s="122" t="str">
        <f>VLOOKUP(B28,'[1]LISTADO ATM'!$A$2:$B$822,2,0)</f>
        <v xml:space="preserve">ATM S/M Olé Haina </v>
      </c>
      <c r="D28" s="124" t="s">
        <v>2521</v>
      </c>
      <c r="E28" s="111">
        <v>335836005</v>
      </c>
    </row>
    <row r="29" spans="1:5" ht="18" x14ac:dyDescent="0.25">
      <c r="A29" s="119" t="str">
        <f>VLOOKUP(B29,'[1]LISTADO ATM'!$A$2:$C$822,3,0)</f>
        <v>NORTE</v>
      </c>
      <c r="B29" s="122">
        <v>604</v>
      </c>
      <c r="C29" s="122" t="str">
        <f>VLOOKUP(B29,'[1]LISTADO ATM'!$A$2:$B$822,2,0)</f>
        <v xml:space="preserve">ATM Oficina Estancia Nueva (Moca) </v>
      </c>
      <c r="D29" s="124" t="s">
        <v>2521</v>
      </c>
      <c r="E29" s="111">
        <v>335836015</v>
      </c>
    </row>
    <row r="30" spans="1:5" ht="18" x14ac:dyDescent="0.25">
      <c r="A30" s="119" t="str">
        <f>VLOOKUP(B30,'[1]LISTADO ATM'!$A$2:$C$822,3,0)</f>
        <v>DISTRITO NACIONAL</v>
      </c>
      <c r="B30" s="122">
        <v>408</v>
      </c>
      <c r="C30" s="122" t="str">
        <f>VLOOKUP(B30,'[1]LISTADO ATM'!$A$2:$B$822,2,0)</f>
        <v xml:space="preserve">ATM Autobanco Las Palmas de Herrera </v>
      </c>
      <c r="D30" s="124" t="s">
        <v>2521</v>
      </c>
      <c r="E30" s="111">
        <v>335836039</v>
      </c>
    </row>
    <row r="31" spans="1:5" ht="18" x14ac:dyDescent="0.25">
      <c r="A31" s="119" t="str">
        <f>VLOOKUP(B31,'[1]LISTADO ATM'!$A$2:$C$822,3,0)</f>
        <v>DISTRITO NACIONAL</v>
      </c>
      <c r="B31" s="122">
        <v>12</v>
      </c>
      <c r="C31" s="122" t="str">
        <f>VLOOKUP(B31,'[1]LISTADO ATM'!$A$2:$B$822,2,0)</f>
        <v xml:space="preserve">ATM Comercial Ganadera (San Isidro) </v>
      </c>
      <c r="D31" s="124" t="s">
        <v>2521</v>
      </c>
      <c r="E31" s="111">
        <v>335836043</v>
      </c>
    </row>
    <row r="32" spans="1:5" ht="18" x14ac:dyDescent="0.25">
      <c r="A32" s="119" t="str">
        <f>VLOOKUP(B32,'[1]LISTADO ATM'!$A$2:$C$822,3,0)</f>
        <v>DISTRITO NACIONAL</v>
      </c>
      <c r="B32" s="122">
        <v>800</v>
      </c>
      <c r="C32" s="122" t="str">
        <f>VLOOKUP(B32,'[1]LISTADO ATM'!$A$2:$B$822,2,0)</f>
        <v xml:space="preserve">ATM Estación Next Dipsa Pedro Livio Cedeño </v>
      </c>
      <c r="D32" s="124" t="s">
        <v>2521</v>
      </c>
      <c r="E32" s="111" t="s">
        <v>2569</v>
      </c>
    </row>
    <row r="33" spans="1:7" ht="18" x14ac:dyDescent="0.25">
      <c r="A33" s="119" t="str">
        <f>VLOOKUP(B33,'[1]LISTADO ATM'!$A$2:$C$822,3,0)</f>
        <v>SUR</v>
      </c>
      <c r="B33" s="122">
        <v>44</v>
      </c>
      <c r="C33" s="122" t="str">
        <f>VLOOKUP(B33,'[1]LISTADO ATM'!$A$2:$B$822,2,0)</f>
        <v xml:space="preserve">ATM Oficina Pedernales </v>
      </c>
      <c r="D33" s="124" t="s">
        <v>2521</v>
      </c>
      <c r="E33" s="111">
        <v>335836173</v>
      </c>
    </row>
    <row r="34" spans="1:7" ht="18" x14ac:dyDescent="0.25">
      <c r="A34" s="75" t="str">
        <f>VLOOKUP(B34,'[1]LISTADO ATM'!$A$2:$C$822,3,0)</f>
        <v>DISTRITO NACIONAL</v>
      </c>
      <c r="B34" s="122">
        <v>539</v>
      </c>
      <c r="C34" s="122" t="str">
        <f>VLOOKUP(B34,'[1]LISTADO ATM'!$A$2:$B$822,2,0)</f>
        <v>ATM S/M La Cadena Los Proceres</v>
      </c>
      <c r="D34" s="124" t="s">
        <v>2521</v>
      </c>
      <c r="E34" s="111">
        <v>335834656</v>
      </c>
    </row>
    <row r="35" spans="1:7" ht="18" x14ac:dyDescent="0.25">
      <c r="A35" s="75" t="str">
        <f>VLOOKUP(B35,'[1]LISTADO ATM'!$A$2:$C$822,3,0)</f>
        <v>DISTRITO NACIONAL</v>
      </c>
      <c r="B35" s="122">
        <v>938</v>
      </c>
      <c r="C35" s="122" t="str">
        <f>VLOOKUP(B35,'[1]LISTADO ATM'!$A$2:$B$822,2,0)</f>
        <v xml:space="preserve">ATM Autobanco Oficina Filadelfia Plaza </v>
      </c>
      <c r="D35" s="124" t="s">
        <v>2521</v>
      </c>
      <c r="E35" s="111">
        <v>335835837</v>
      </c>
    </row>
    <row r="36" spans="1:7" ht="18" x14ac:dyDescent="0.25">
      <c r="A36" s="75" t="str">
        <f>VLOOKUP(B36,'[1]LISTADO ATM'!$A$2:$C$822,3,0)</f>
        <v>DISTRITO NACIONAL</v>
      </c>
      <c r="B36" s="122">
        <v>18</v>
      </c>
      <c r="C36" s="122" t="str">
        <f>VLOOKUP(B36,'[1]LISTADO ATM'!$A$2:$B$822,2,0)</f>
        <v xml:space="preserve">ATM Oficina Haina Occidental I </v>
      </c>
      <c r="D36" s="124" t="s">
        <v>2521</v>
      </c>
      <c r="E36" s="111">
        <v>335835740</v>
      </c>
    </row>
    <row r="37" spans="1:7" ht="18" x14ac:dyDescent="0.25">
      <c r="A37" s="75" t="str">
        <f>VLOOKUP(B37,'[1]LISTADO ATM'!$A$2:$C$822,3,0)</f>
        <v>SUR</v>
      </c>
      <c r="B37" s="122">
        <v>764</v>
      </c>
      <c r="C37" s="122" t="str">
        <f>VLOOKUP(B37,'[1]LISTADO ATM'!$A$2:$B$822,2,0)</f>
        <v xml:space="preserve">ATM Oficina Elías Piña </v>
      </c>
      <c r="D37" s="124" t="s">
        <v>2521</v>
      </c>
      <c r="E37" s="111">
        <v>335835833</v>
      </c>
    </row>
    <row r="38" spans="1:7" ht="18" x14ac:dyDescent="0.25">
      <c r="A38" s="75" t="str">
        <f>VLOOKUP(B38,'[1]LISTADO ATM'!$A$2:$C$822,3,0)</f>
        <v>DISTRITO NACIONAL</v>
      </c>
      <c r="B38" s="122">
        <v>684</v>
      </c>
      <c r="C38" s="122" t="str">
        <f>VLOOKUP(B38,'[1]LISTADO ATM'!$A$2:$B$822,2,0)</f>
        <v>ATM Estación Texaco Prolongación 27 Febrero</v>
      </c>
      <c r="D38" s="124" t="s">
        <v>2521</v>
      </c>
      <c r="E38" s="111">
        <v>335835811</v>
      </c>
      <c r="G38" s="94" t="s">
        <v>2528</v>
      </c>
    </row>
    <row r="39" spans="1:7" ht="18" x14ac:dyDescent="0.25">
      <c r="A39" s="75" t="str">
        <f>VLOOKUP(B39,'[1]LISTADO ATM'!$A$2:$C$822,3,0)</f>
        <v>SUR</v>
      </c>
      <c r="B39" s="122">
        <v>592</v>
      </c>
      <c r="C39" s="122" t="str">
        <f>VLOOKUP(B39,'[1]LISTADO ATM'!$A$2:$B$822,2,0)</f>
        <v xml:space="preserve">ATM Centro de Caja San Cristóbal I </v>
      </c>
      <c r="D39" s="124" t="s">
        <v>2521</v>
      </c>
      <c r="E39" s="111">
        <v>335835818</v>
      </c>
    </row>
    <row r="40" spans="1:7" ht="18" x14ac:dyDescent="0.25">
      <c r="A40" s="75" t="str">
        <f>VLOOKUP(B40,'[1]LISTADO ATM'!$A$2:$C$822,3,0)</f>
        <v>DISTRITO NACIONAL</v>
      </c>
      <c r="B40" s="122">
        <v>974</v>
      </c>
      <c r="C40" s="122" t="str">
        <f>VLOOKUP(B40,'[1]LISTADO ATM'!$A$2:$B$822,2,0)</f>
        <v xml:space="preserve">ATM S/M Nacional Ave. Lope de Vega </v>
      </c>
      <c r="D40" s="124" t="s">
        <v>2521</v>
      </c>
      <c r="E40" s="111">
        <v>335835773</v>
      </c>
    </row>
    <row r="41" spans="1:7" ht="18" x14ac:dyDescent="0.25">
      <c r="A41" s="75" t="str">
        <f>VLOOKUP(B41,'[1]LISTADO ATM'!$A$2:$C$822,3,0)</f>
        <v>DISTRITO NACIONAL</v>
      </c>
      <c r="B41" s="122">
        <v>438</v>
      </c>
      <c r="C41" s="122" t="str">
        <f>VLOOKUP(B41,'[1]LISTADO ATM'!$A$2:$B$822,2,0)</f>
        <v xml:space="preserve">ATM Autobanco Torre IV </v>
      </c>
      <c r="D41" s="124" t="s">
        <v>2521</v>
      </c>
      <c r="E41" s="111">
        <v>335835841</v>
      </c>
    </row>
    <row r="42" spans="1:7" ht="18" x14ac:dyDescent="0.25">
      <c r="A42" s="75" t="str">
        <f>VLOOKUP(B42,'[1]LISTADO ATM'!$A$2:$C$822,3,0)</f>
        <v>DISTRITO NACIONAL</v>
      </c>
      <c r="B42" s="122">
        <v>565</v>
      </c>
      <c r="C42" s="122" t="str">
        <f>VLOOKUP(B42,'[1]LISTADO ATM'!$A$2:$B$822,2,0)</f>
        <v xml:space="preserve">ATM S/M La Cadena Núñez de Cáceres </v>
      </c>
      <c r="D42" s="124" t="s">
        <v>2521</v>
      </c>
      <c r="E42" s="111">
        <v>335835909</v>
      </c>
    </row>
    <row r="43" spans="1:7" ht="18" x14ac:dyDescent="0.25">
      <c r="A43" s="75" t="str">
        <f>VLOOKUP(B43,'[1]LISTADO ATM'!$A$2:$C$822,3,0)</f>
        <v>ESTE</v>
      </c>
      <c r="B43" s="122">
        <v>117</v>
      </c>
      <c r="C43" s="122" t="str">
        <f>VLOOKUP(B43,'[1]LISTADO ATM'!$A$2:$B$822,2,0)</f>
        <v xml:space="preserve">ATM Oficina El Seybo </v>
      </c>
      <c r="D43" s="124" t="s">
        <v>2521</v>
      </c>
      <c r="E43" s="111">
        <v>335835923</v>
      </c>
    </row>
    <row r="44" spans="1:7" ht="18" x14ac:dyDescent="0.25">
      <c r="A44" s="75" t="str">
        <f>VLOOKUP(B44,'[1]LISTADO ATM'!$A$2:$C$822,3,0)</f>
        <v>NORTE</v>
      </c>
      <c r="B44" s="122">
        <v>75</v>
      </c>
      <c r="C44" s="122" t="str">
        <f>VLOOKUP(B44,'[1]LISTADO ATM'!$A$2:$B$822,2,0)</f>
        <v xml:space="preserve">ATM Oficina Gaspar Hernández </v>
      </c>
      <c r="D44" s="124" t="s">
        <v>2521</v>
      </c>
      <c r="E44" s="111">
        <v>335836104</v>
      </c>
    </row>
    <row r="45" spans="1:7" ht="18" x14ac:dyDescent="0.25">
      <c r="A45" s="119" t="str">
        <f>VLOOKUP(B45,'[1]LISTADO ATM'!$A$2:$C$822,3,0)</f>
        <v>ESTE</v>
      </c>
      <c r="B45" s="122">
        <v>912</v>
      </c>
      <c r="C45" s="122" t="str">
        <f>VLOOKUP(B45,'[1]LISTADO ATM'!$A$2:$B$822,2,0)</f>
        <v xml:space="preserve">ATM Oficina San Pedro II </v>
      </c>
      <c r="D45" s="124" t="s">
        <v>2521</v>
      </c>
      <c r="E45" s="111">
        <v>335836098</v>
      </c>
    </row>
    <row r="46" spans="1:7" ht="18" x14ac:dyDescent="0.25">
      <c r="A46" s="119" t="str">
        <f>VLOOKUP(B46,'[1]LISTADO ATM'!$A$2:$C$822,3,0)</f>
        <v>SUR</v>
      </c>
      <c r="B46" s="122">
        <v>356</v>
      </c>
      <c r="C46" s="122" t="str">
        <f>VLOOKUP(B46,'[1]LISTADO ATM'!$A$2:$B$822,2,0)</f>
        <v xml:space="preserve">ATM Estación Sigma (San Cristóbal) </v>
      </c>
      <c r="D46" s="124" t="s">
        <v>2521</v>
      </c>
      <c r="E46" s="111">
        <v>335835996</v>
      </c>
    </row>
    <row r="47" spans="1:7" ht="18" x14ac:dyDescent="0.25">
      <c r="A47" s="119" t="str">
        <f>VLOOKUP(B47,'[1]LISTADO ATM'!$A$2:$C$822,3,0)</f>
        <v>DISTRITO NACIONAL</v>
      </c>
      <c r="B47" s="122">
        <v>672</v>
      </c>
      <c r="C47" s="122" t="str">
        <f>VLOOKUP(B47,'[1]LISTADO ATM'!$A$2:$B$822,2,0)</f>
        <v>ATM Destacamento Policía Nacional La Victoria</v>
      </c>
      <c r="D47" s="124" t="s">
        <v>2521</v>
      </c>
      <c r="E47" s="111">
        <v>335835989</v>
      </c>
    </row>
    <row r="48" spans="1:7" ht="18" x14ac:dyDescent="0.25">
      <c r="A48" s="119" t="str">
        <f>VLOOKUP(B48,'[1]LISTADO ATM'!$A$2:$C$822,3,0)</f>
        <v>DISTRITO NACIONAL</v>
      </c>
      <c r="B48" s="122">
        <v>967</v>
      </c>
      <c r="C48" s="122" t="str">
        <f>VLOOKUP(B48,'[1]LISTADO ATM'!$A$2:$B$822,2,0)</f>
        <v xml:space="preserve">ATM UNP Hiper Olé Autopista Duarte </v>
      </c>
      <c r="D48" s="124" t="s">
        <v>2521</v>
      </c>
      <c r="E48" s="111">
        <v>335835990</v>
      </c>
    </row>
    <row r="49" spans="1:5" ht="18" customHeight="1" x14ac:dyDescent="0.25">
      <c r="A49" s="119" t="str">
        <f>VLOOKUP(B49,'[1]LISTADO ATM'!$A$2:$C$822,3,0)</f>
        <v>DISTRITO NACIONAL</v>
      </c>
      <c r="B49" s="122">
        <v>983</v>
      </c>
      <c r="C49" s="122" t="str">
        <f>VLOOKUP(B49,'[1]LISTADO ATM'!$A$2:$B$822,2,0)</f>
        <v xml:space="preserve">ATM Bravo República de Colombia </v>
      </c>
      <c r="D49" s="124" t="s">
        <v>2521</v>
      </c>
      <c r="E49" s="111">
        <v>335836013</v>
      </c>
    </row>
    <row r="50" spans="1:5" ht="18" x14ac:dyDescent="0.25">
      <c r="A50" s="119" t="str">
        <f>VLOOKUP(B50,'[1]LISTADO ATM'!$A$2:$C$822,3,0)</f>
        <v>DISTRITO NACIONAL</v>
      </c>
      <c r="B50" s="122">
        <v>875</v>
      </c>
      <c r="C50" s="122" t="str">
        <f>VLOOKUP(B50,'[1]LISTADO ATM'!$A$2:$B$822,2,0)</f>
        <v xml:space="preserve">ATM Texaco Aut. Duarte KM 14 1/2 (Los Alcarrizos) </v>
      </c>
      <c r="D50" s="124" t="s">
        <v>2521</v>
      </c>
      <c r="E50" s="111">
        <v>335836093</v>
      </c>
    </row>
    <row r="51" spans="1:5" ht="18" x14ac:dyDescent="0.25">
      <c r="A51" s="119" t="str">
        <f>VLOOKUP(B51,'[1]LISTADO ATM'!$A$2:$C$822,3,0)</f>
        <v>DISTRITO NACIONAL</v>
      </c>
      <c r="B51" s="122">
        <v>314</v>
      </c>
      <c r="C51" s="122" t="str">
        <f>VLOOKUP(B51,'[1]LISTADO ATM'!$A$2:$B$822,2,0)</f>
        <v xml:space="preserve">ATM UNP Cambita Garabito (San Cristóbal) </v>
      </c>
      <c r="D51" s="124" t="s">
        <v>2521</v>
      </c>
      <c r="E51" s="111">
        <v>335835832</v>
      </c>
    </row>
    <row r="52" spans="1:5" ht="18" x14ac:dyDescent="0.25">
      <c r="A52" s="119" t="str">
        <f>VLOOKUP(B52,'[1]LISTADO ATM'!$A$2:$C$822,3,0)</f>
        <v>DISTRITO NACIONAL</v>
      </c>
      <c r="B52" s="122">
        <v>580</v>
      </c>
      <c r="C52" s="122" t="str">
        <f>VLOOKUP(B52,'[1]LISTADO ATM'!$A$2:$B$822,2,0)</f>
        <v xml:space="preserve">ATM Edificio Propagas </v>
      </c>
      <c r="D52" s="124" t="s">
        <v>2521</v>
      </c>
      <c r="E52" s="111">
        <v>335836086</v>
      </c>
    </row>
    <row r="53" spans="1:5" ht="18" x14ac:dyDescent="0.25">
      <c r="A53" s="119" t="str">
        <f>VLOOKUP(B53,'[1]LISTADO ATM'!$A$2:$C$822,3,0)</f>
        <v>DISTRITO NACIONAL</v>
      </c>
      <c r="B53" s="122">
        <v>955</v>
      </c>
      <c r="C53" s="122" t="str">
        <f>VLOOKUP(B53,'[1]LISTADO ATM'!$A$2:$B$822,2,0)</f>
        <v xml:space="preserve">ATM Oficina Americana Independencia II </v>
      </c>
      <c r="D53" s="124" t="s">
        <v>2521</v>
      </c>
      <c r="E53" s="111">
        <v>335836178</v>
      </c>
    </row>
    <row r="54" spans="1:5" ht="18" x14ac:dyDescent="0.25">
      <c r="A54" s="119" t="str">
        <f>VLOOKUP(B54,'[1]LISTADO ATM'!$A$2:$C$822,3,0)</f>
        <v>ESTE</v>
      </c>
      <c r="B54" s="122">
        <v>933</v>
      </c>
      <c r="C54" s="122" t="str">
        <f>VLOOKUP(B54,'[1]LISTADO ATM'!$A$2:$B$822,2,0)</f>
        <v>ATM Hotel Dreams Punta Cana II</v>
      </c>
      <c r="D54" s="124" t="s">
        <v>2521</v>
      </c>
      <c r="E54" s="111">
        <v>335835932</v>
      </c>
    </row>
    <row r="55" spans="1:5" ht="18" x14ac:dyDescent="0.25">
      <c r="A55" s="75"/>
      <c r="B55" s="122"/>
      <c r="C55" s="128"/>
      <c r="D55" s="124"/>
      <c r="E55" s="125"/>
    </row>
    <row r="56" spans="1:5" ht="18" x14ac:dyDescent="0.25">
      <c r="A56" s="75"/>
      <c r="B56" s="122"/>
      <c r="C56" s="128"/>
      <c r="D56" s="124"/>
      <c r="E56" s="125"/>
    </row>
    <row r="57" spans="1:5" ht="18" x14ac:dyDescent="0.25">
      <c r="A57" s="75"/>
      <c r="B57" s="122"/>
      <c r="C57" s="128"/>
      <c r="D57" s="124"/>
      <c r="E57" s="125"/>
    </row>
    <row r="58" spans="1:5" ht="18.75" customHeight="1" thickBot="1" x14ac:dyDescent="0.3">
      <c r="A58" s="120" t="s">
        <v>2499</v>
      </c>
      <c r="B58" s="101">
        <f>COUNT(B9:B54)</f>
        <v>46</v>
      </c>
      <c r="C58" s="156"/>
      <c r="D58" s="157"/>
      <c r="E58" s="158"/>
    </row>
    <row r="59" spans="1:5" x14ac:dyDescent="0.25">
      <c r="E59" s="99"/>
    </row>
    <row r="60" spans="1:5" ht="18" x14ac:dyDescent="0.25">
      <c r="A60" s="153" t="s">
        <v>2500</v>
      </c>
      <c r="B60" s="154"/>
      <c r="C60" s="154"/>
      <c r="D60" s="154"/>
      <c r="E60" s="155"/>
    </row>
    <row r="61" spans="1:5" ht="18" x14ac:dyDescent="0.25">
      <c r="A61" s="96" t="s">
        <v>15</v>
      </c>
      <c r="B61" s="96" t="s">
        <v>2426</v>
      </c>
      <c r="C61" s="96" t="s">
        <v>46</v>
      </c>
      <c r="D61" s="106" t="s">
        <v>2429</v>
      </c>
      <c r="E61" s="102" t="s">
        <v>2427</v>
      </c>
    </row>
    <row r="62" spans="1:5" ht="18" x14ac:dyDescent="0.25">
      <c r="A62" s="122" t="str">
        <f>VLOOKUP(B62,'[1]LISTADO ATM'!$A$2:$C$822,3,0)</f>
        <v>SUR</v>
      </c>
      <c r="B62" s="122">
        <v>101</v>
      </c>
      <c r="C62" s="122" t="str">
        <f>VLOOKUP(B62,'[1]LISTADO ATM'!$A$2:$B$822,2,0)</f>
        <v xml:space="preserve">ATM Oficina San Juan de la Maguana I </v>
      </c>
      <c r="D62" s="124" t="s">
        <v>2507</v>
      </c>
      <c r="E62" s="125">
        <v>335835810</v>
      </c>
    </row>
    <row r="63" spans="1:5" ht="18" x14ac:dyDescent="0.25">
      <c r="A63" s="122" t="str">
        <f>VLOOKUP(B63,'[1]LISTADO ATM'!$A$2:$C$822,3,0)</f>
        <v>ESTE</v>
      </c>
      <c r="B63" s="122">
        <v>386</v>
      </c>
      <c r="C63" s="122" t="str">
        <f>VLOOKUP(B63,'[1]LISTADO ATM'!$A$2:$B$822,2,0)</f>
        <v xml:space="preserve">ATM Plaza Verón II </v>
      </c>
      <c r="D63" s="124" t="s">
        <v>2507</v>
      </c>
      <c r="E63" s="125">
        <v>335835698</v>
      </c>
    </row>
    <row r="64" spans="1:5" ht="18" x14ac:dyDescent="0.25">
      <c r="A64" s="122" t="str">
        <f>VLOOKUP(B64,'[1]LISTADO ATM'!$A$2:$C$822,3,0)</f>
        <v>ESTE</v>
      </c>
      <c r="B64" s="122">
        <v>385</v>
      </c>
      <c r="C64" s="122" t="str">
        <f>VLOOKUP(B64,'[1]LISTADO ATM'!$A$2:$B$822,2,0)</f>
        <v xml:space="preserve">ATM Plaza Verón I </v>
      </c>
      <c r="D64" s="124" t="s">
        <v>2507</v>
      </c>
      <c r="E64" s="125">
        <v>335835829</v>
      </c>
    </row>
    <row r="65" spans="1:5" ht="18" x14ac:dyDescent="0.25">
      <c r="A65" s="122" t="str">
        <f>VLOOKUP(B65,'[1]LISTADO ATM'!$A$2:$C$822,3,0)</f>
        <v>NORTE</v>
      </c>
      <c r="B65" s="122">
        <v>936</v>
      </c>
      <c r="C65" s="122" t="str">
        <f>VLOOKUP(B65,'[1]LISTADO ATM'!$A$2:$B$822,2,0)</f>
        <v xml:space="preserve">ATM Autobanco Oficina La Vega I </v>
      </c>
      <c r="D65" s="124" t="s">
        <v>2507</v>
      </c>
      <c r="E65" s="125">
        <v>335835884</v>
      </c>
    </row>
    <row r="66" spans="1:5" ht="18" x14ac:dyDescent="0.25">
      <c r="A66" s="122" t="str">
        <f>VLOOKUP(B66,'[1]LISTADO ATM'!$A$2:$C$822,3,0)</f>
        <v>NORTE</v>
      </c>
      <c r="B66" s="122">
        <v>431</v>
      </c>
      <c r="C66" s="122" t="str">
        <f>VLOOKUP(B66,'[1]LISTADO ATM'!$A$2:$B$822,2,0)</f>
        <v xml:space="preserve">ATM Autoservicio Sol (Santiago) </v>
      </c>
      <c r="D66" s="124" t="s">
        <v>2507</v>
      </c>
      <c r="E66" s="125">
        <v>335836103</v>
      </c>
    </row>
    <row r="67" spans="1:5" ht="18.75" thickBot="1" x14ac:dyDescent="0.3">
      <c r="A67" s="120" t="s">
        <v>2499</v>
      </c>
      <c r="B67" s="101">
        <f>COUNT(B62:B66)</f>
        <v>5</v>
      </c>
      <c r="C67" s="156"/>
      <c r="D67" s="157"/>
      <c r="E67" s="158"/>
    </row>
    <row r="68" spans="1:5" ht="15.75" thickBot="1" x14ac:dyDescent="0.3">
      <c r="E68" s="99"/>
    </row>
    <row r="69" spans="1:5" ht="18.75" thickBot="1" x14ac:dyDescent="0.3">
      <c r="A69" s="145" t="s">
        <v>2501</v>
      </c>
      <c r="B69" s="146"/>
      <c r="C69" s="146"/>
      <c r="D69" s="146"/>
      <c r="E69" s="147"/>
    </row>
    <row r="70" spans="1:5" ht="18" x14ac:dyDescent="0.25">
      <c r="A70" s="96" t="s">
        <v>15</v>
      </c>
      <c r="B70" s="96" t="s">
        <v>2426</v>
      </c>
      <c r="C70" s="97" t="s">
        <v>46</v>
      </c>
      <c r="D70" s="97" t="s">
        <v>2429</v>
      </c>
      <c r="E70" s="106" t="s">
        <v>2427</v>
      </c>
    </row>
    <row r="71" spans="1:5" ht="18" x14ac:dyDescent="0.25">
      <c r="A71" s="119" t="str">
        <f>VLOOKUP(B71,'[1]LISTADO ATM'!$A$2:$C$822,3,0)</f>
        <v>SUR</v>
      </c>
      <c r="B71" s="122">
        <v>252</v>
      </c>
      <c r="C71" s="122" t="str">
        <f>VLOOKUP(B71,'[1]LISTADO ATM'!$A$2:$B$822,2,0)</f>
        <v xml:space="preserve">ATM Banco Agrícola (Barahona) </v>
      </c>
      <c r="D71" s="126" t="s">
        <v>2451</v>
      </c>
      <c r="E71" s="111">
        <v>335836002</v>
      </c>
    </row>
    <row r="72" spans="1:5" ht="18" x14ac:dyDescent="0.25">
      <c r="A72" s="119" t="str">
        <f>VLOOKUP(B72,'[1]LISTADO ATM'!$A$2:$C$822,3,0)</f>
        <v>DISTRITO NACIONAL</v>
      </c>
      <c r="B72" s="122">
        <v>153</v>
      </c>
      <c r="C72" s="122" t="str">
        <f>VLOOKUP(B72,'[1]LISTADO ATM'!$A$2:$B$822,2,0)</f>
        <v xml:space="preserve">ATM Rehabilitación </v>
      </c>
      <c r="D72" s="126" t="s">
        <v>2451</v>
      </c>
      <c r="E72" s="111">
        <v>335836037</v>
      </c>
    </row>
    <row r="73" spans="1:5" ht="18" x14ac:dyDescent="0.25">
      <c r="A73" s="119" t="str">
        <f>VLOOKUP(B73,'[1]LISTADO ATM'!$A$2:$C$822,3,0)</f>
        <v>SUR</v>
      </c>
      <c r="B73" s="122">
        <v>249</v>
      </c>
      <c r="C73" s="122" t="str">
        <f>VLOOKUP(B73,'[1]LISTADO ATM'!$A$2:$B$822,2,0)</f>
        <v xml:space="preserve">ATM Banco Agrícola Neiba </v>
      </c>
      <c r="D73" s="126" t="s">
        <v>2451</v>
      </c>
      <c r="E73" s="111">
        <v>335836061</v>
      </c>
    </row>
    <row r="74" spans="1:5" ht="18.75" customHeight="1" x14ac:dyDescent="0.25">
      <c r="A74" s="119" t="str">
        <f>VLOOKUP(B74,'[1]LISTADO ATM'!$A$2:$C$822,3,0)</f>
        <v>ESTE</v>
      </c>
      <c r="B74" s="122">
        <v>631</v>
      </c>
      <c r="C74" s="122" t="str">
        <f>VLOOKUP(B74,'[1]LISTADO ATM'!$A$2:$B$822,2,0)</f>
        <v xml:space="preserve">ATM ASOCODEQUI (San Pedro) </v>
      </c>
      <c r="D74" s="126" t="s">
        <v>2451</v>
      </c>
      <c r="E74" s="111">
        <v>335836066</v>
      </c>
    </row>
    <row r="75" spans="1:5" ht="18" x14ac:dyDescent="0.25">
      <c r="A75" s="119" t="str">
        <f>VLOOKUP(B75,'[1]LISTADO ATM'!$A$2:$C$822,3,0)</f>
        <v>NORTE</v>
      </c>
      <c r="B75" s="122">
        <v>266</v>
      </c>
      <c r="C75" s="122" t="str">
        <f>VLOOKUP(B75,'[1]LISTADO ATM'!$A$2:$B$822,2,0)</f>
        <v xml:space="preserve">ATM Oficina Villa Francisca </v>
      </c>
      <c r="D75" s="126" t="s">
        <v>2451</v>
      </c>
      <c r="E75" s="111">
        <v>335836072</v>
      </c>
    </row>
    <row r="76" spans="1:5" ht="18" x14ac:dyDescent="0.25">
      <c r="A76" s="119" t="str">
        <f>VLOOKUP(B76,'[1]LISTADO ATM'!$A$2:$C$822,3,0)</f>
        <v>DISTRITO NACIONAL</v>
      </c>
      <c r="B76" s="122">
        <v>416</v>
      </c>
      <c r="C76" s="122" t="str">
        <f>VLOOKUP(B76,'[1]LISTADO ATM'!$A$2:$B$822,2,0)</f>
        <v xml:space="preserve">ATM Autobanco San Martín II </v>
      </c>
      <c r="D76" s="126" t="s">
        <v>2451</v>
      </c>
      <c r="E76" s="111">
        <v>335836179</v>
      </c>
    </row>
    <row r="77" spans="1:5" ht="18" x14ac:dyDescent="0.25">
      <c r="A77" s="119" t="str">
        <f>VLOOKUP(B77,'[1]LISTADO ATM'!$A$2:$C$822,3,0)</f>
        <v>SUR</v>
      </c>
      <c r="B77" s="134">
        <v>825</v>
      </c>
      <c r="C77" s="122" t="str">
        <f>VLOOKUP(B77,'[1]LISTADO ATM'!$A$2:$B$822,2,0)</f>
        <v xml:space="preserve">ATM Estacion Eco Cibeles (Las Matas de Farfán) </v>
      </c>
      <c r="D77" s="126" t="s">
        <v>2451</v>
      </c>
      <c r="E77" s="111">
        <v>335836190</v>
      </c>
    </row>
    <row r="78" spans="1:5" ht="18" x14ac:dyDescent="0.25">
      <c r="A78" s="75" t="str">
        <f>VLOOKUP(B78,'[1]LISTADO ATM'!$A$2:$C$822,3,0)</f>
        <v>ESTE</v>
      </c>
      <c r="B78" s="122">
        <v>1</v>
      </c>
      <c r="C78" s="122" t="str">
        <f>VLOOKUP(B78,'[1]LISTADO ATM'!$A$2:$B$822,2,0)</f>
        <v>ATM S/M San Rafael del Yuma</v>
      </c>
      <c r="D78" s="126" t="s">
        <v>2451</v>
      </c>
      <c r="E78" s="111">
        <v>335835897</v>
      </c>
    </row>
    <row r="79" spans="1:5" ht="18" x14ac:dyDescent="0.25">
      <c r="A79" s="75" t="str">
        <f>VLOOKUP(B79,'[1]LISTADO ATM'!$A$2:$C$822,3,0)</f>
        <v>DISTRITO NACIONAL</v>
      </c>
      <c r="B79" s="122">
        <v>96</v>
      </c>
      <c r="C79" s="122" t="str">
        <f>VLOOKUP(B79,'[1]LISTADO ATM'!$A$2:$B$822,2,0)</f>
        <v>ATM S/M Caribe Av. Charles de Gaulle</v>
      </c>
      <c r="D79" s="126" t="s">
        <v>2451</v>
      </c>
      <c r="E79" s="111">
        <v>335836212</v>
      </c>
    </row>
    <row r="80" spans="1:5" ht="18" x14ac:dyDescent="0.25">
      <c r="A80" s="75" t="str">
        <f>VLOOKUP(B80,'[1]LISTADO ATM'!$A$2:$C$822,3,0)</f>
        <v>DISTRITO NACIONAL</v>
      </c>
      <c r="B80" s="122">
        <v>487</v>
      </c>
      <c r="C80" s="122" t="str">
        <f>VLOOKUP(B80,'[1]LISTADO ATM'!$A$2:$B$822,2,0)</f>
        <v xml:space="preserve">ATM Olé Hainamosa </v>
      </c>
      <c r="D80" s="126" t="s">
        <v>2451</v>
      </c>
      <c r="E80" s="111">
        <v>335836213</v>
      </c>
    </row>
    <row r="81" spans="1:5" ht="18" x14ac:dyDescent="0.25">
      <c r="A81" s="75" t="str">
        <f>VLOOKUP(B81,'[1]LISTADO ATM'!$A$2:$C$822,3,0)</f>
        <v>DISTRITO NACIONAL</v>
      </c>
      <c r="B81" s="122">
        <v>698</v>
      </c>
      <c r="C81" s="122" t="str">
        <f>VLOOKUP(B81,'[1]LISTADO ATM'!$A$2:$B$822,2,0)</f>
        <v>ATM Parador Bellamar</v>
      </c>
      <c r="D81" s="126" t="s">
        <v>2451</v>
      </c>
      <c r="E81" s="111">
        <v>335836216</v>
      </c>
    </row>
    <row r="82" spans="1:5" ht="18" customHeight="1" x14ac:dyDescent="0.25">
      <c r="A82" s="75" t="str">
        <f>VLOOKUP(B82,'[1]LISTADO ATM'!$A$2:$C$822,3,0)</f>
        <v>DISTRITO NACIONAL</v>
      </c>
      <c r="B82" s="122">
        <v>26</v>
      </c>
      <c r="C82" s="122" t="str">
        <f>VLOOKUP(B82,'[1]LISTADO ATM'!$A$2:$B$822,2,0)</f>
        <v>ATM S/M Jumbo San Isidro</v>
      </c>
      <c r="D82" s="126" t="s">
        <v>2451</v>
      </c>
      <c r="E82" s="111">
        <v>335836228</v>
      </c>
    </row>
    <row r="83" spans="1:5" ht="18" x14ac:dyDescent="0.25">
      <c r="A83" s="75" t="str">
        <f>VLOOKUP(B83,'[1]LISTADO ATM'!$A$2:$C$822,3,0)</f>
        <v>NORTE</v>
      </c>
      <c r="B83" s="122">
        <v>144</v>
      </c>
      <c r="C83" s="122" t="str">
        <f>VLOOKUP(B83,'[1]LISTADO ATM'!$A$2:$B$822,2,0)</f>
        <v xml:space="preserve">ATM Oficina Villa Altagracia </v>
      </c>
      <c r="D83" s="126" t="s">
        <v>2451</v>
      </c>
      <c r="E83" s="111">
        <v>335836229</v>
      </c>
    </row>
    <row r="84" spans="1:5" ht="18" x14ac:dyDescent="0.25">
      <c r="A84" s="75" t="str">
        <f>VLOOKUP(B84,'[1]LISTADO ATM'!$A$2:$C$822,3,0)</f>
        <v>ESTE</v>
      </c>
      <c r="B84" s="122">
        <v>211</v>
      </c>
      <c r="C84" s="122" t="str">
        <f>VLOOKUP(B84,'[1]LISTADO ATM'!$A$2:$B$822,2,0)</f>
        <v xml:space="preserve">ATM Oficina La Romana I </v>
      </c>
      <c r="D84" s="126" t="s">
        <v>2451</v>
      </c>
      <c r="E84" s="111">
        <v>335836230</v>
      </c>
    </row>
    <row r="85" spans="1:5" ht="18" x14ac:dyDescent="0.25">
      <c r="A85" s="75" t="str">
        <f>VLOOKUP(B85,'[1]LISTADO ATM'!$A$2:$C$822,3,0)</f>
        <v>DISTRITO NACIONAL</v>
      </c>
      <c r="B85" s="122">
        <v>300</v>
      </c>
      <c r="C85" s="122" t="str">
        <f>VLOOKUP(B85,'[1]LISTADO ATM'!$A$2:$B$822,2,0)</f>
        <v xml:space="preserve">ATM S/M Aprezio Los Guaricanos </v>
      </c>
      <c r="D85" s="126" t="s">
        <v>2451</v>
      </c>
      <c r="E85" s="111">
        <v>335836231</v>
      </c>
    </row>
    <row r="86" spans="1:5" ht="18" x14ac:dyDescent="0.25">
      <c r="A86" s="75" t="e">
        <f>VLOOKUP(B86,'[1]LISTADO ATM'!$A$2:$C$822,3,0)</f>
        <v>#N/A</v>
      </c>
      <c r="B86" s="122">
        <v>363</v>
      </c>
      <c r="C86" s="122" t="e">
        <f>VLOOKUP(B86,'[1]LISTADO ATM'!$A$2:$B$822,2,0)</f>
        <v>#N/A</v>
      </c>
      <c r="D86" s="126" t="s">
        <v>2451</v>
      </c>
      <c r="E86" s="111">
        <v>335836232</v>
      </c>
    </row>
    <row r="87" spans="1:5" ht="18" x14ac:dyDescent="0.25">
      <c r="A87" s="75" t="str">
        <f>VLOOKUP(B87,'[1]LISTADO ATM'!$A$2:$C$822,3,0)</f>
        <v>SUR</v>
      </c>
      <c r="B87" s="122">
        <v>512</v>
      </c>
      <c r="C87" s="122" t="str">
        <f>VLOOKUP(B87,'[1]LISTADO ATM'!$A$2:$B$822,2,0)</f>
        <v>ATM Plaza Jesús Ferreira</v>
      </c>
      <c r="D87" s="126" t="s">
        <v>2451</v>
      </c>
      <c r="E87" s="111">
        <v>335836233</v>
      </c>
    </row>
    <row r="88" spans="1:5" ht="18" x14ac:dyDescent="0.25">
      <c r="A88" s="75" t="str">
        <f>VLOOKUP(B88,'[1]LISTADO ATM'!$A$2:$C$822,3,0)</f>
        <v>DISTRITO NACIONAL</v>
      </c>
      <c r="B88" s="122">
        <v>378</v>
      </c>
      <c r="C88" s="122" t="str">
        <f>VLOOKUP(B88,'[1]LISTADO ATM'!$A$2:$B$822,2,0)</f>
        <v>ATM UNP Villa Flores</v>
      </c>
      <c r="D88" s="126" t="s">
        <v>2451</v>
      </c>
      <c r="E88" s="111">
        <v>335836234</v>
      </c>
    </row>
    <row r="89" spans="1:5" ht="18" x14ac:dyDescent="0.25">
      <c r="A89" s="75" t="str">
        <f>VLOOKUP(B89,'[1]LISTADO ATM'!$A$2:$C$822,3,0)</f>
        <v>DISTRITO NACIONAL</v>
      </c>
      <c r="B89" s="122">
        <v>562</v>
      </c>
      <c r="C89" s="122" t="str">
        <f>VLOOKUP(B89,'[1]LISTADO ATM'!$A$2:$B$822,2,0)</f>
        <v xml:space="preserve">ATM S/M Jumbo Carretera Mella </v>
      </c>
      <c r="D89" s="126" t="s">
        <v>2451</v>
      </c>
      <c r="E89" s="111">
        <v>335836235</v>
      </c>
    </row>
    <row r="90" spans="1:5" ht="18" x14ac:dyDescent="0.25">
      <c r="A90" s="75" t="str">
        <f>VLOOKUP(B90,'[1]LISTADO ATM'!$A$2:$C$822,3,0)</f>
        <v>ESTE</v>
      </c>
      <c r="B90" s="122">
        <v>609</v>
      </c>
      <c r="C90" s="122" t="str">
        <f>VLOOKUP(B90,'[1]LISTADO ATM'!$A$2:$B$822,2,0)</f>
        <v xml:space="preserve">ATM S/M Jumbo (San Pedro) </v>
      </c>
      <c r="D90" s="126" t="s">
        <v>2451</v>
      </c>
      <c r="E90" s="111">
        <v>335836236</v>
      </c>
    </row>
    <row r="91" spans="1:5" ht="18" x14ac:dyDescent="0.25">
      <c r="A91" s="75" t="str">
        <f>VLOOKUP(B91,'[1]LISTADO ATM'!$A$2:$C$822,3,0)</f>
        <v>SUR</v>
      </c>
      <c r="B91" s="122">
        <v>733</v>
      </c>
      <c r="C91" s="122" t="str">
        <f>VLOOKUP(B91,'[1]LISTADO ATM'!$A$2:$B$822,2,0)</f>
        <v xml:space="preserve">ATM Zona Franca Perdenales </v>
      </c>
      <c r="D91" s="126" t="s">
        <v>2451</v>
      </c>
      <c r="E91" s="111">
        <v>335836237</v>
      </c>
    </row>
    <row r="92" spans="1:5" ht="18" x14ac:dyDescent="0.25">
      <c r="A92" s="75" t="e">
        <f>VLOOKUP(B92,'[1]LISTADO ATM'!$A$2:$C$822,3,0)</f>
        <v>#N/A</v>
      </c>
      <c r="B92" s="122"/>
      <c r="C92" s="122" t="e">
        <f>VLOOKUP(B92,'[1]LISTADO ATM'!$A$2:$B$822,2,0)</f>
        <v>#N/A</v>
      </c>
      <c r="D92" s="177"/>
      <c r="E92" s="178"/>
    </row>
    <row r="93" spans="1:5" ht="18" x14ac:dyDescent="0.25">
      <c r="A93" s="75" t="e">
        <f>VLOOKUP(B93,'[1]LISTADO ATM'!$A$2:$C$822,3,0)</f>
        <v>#N/A</v>
      </c>
      <c r="B93" s="122"/>
      <c r="C93" s="122" t="e">
        <f>VLOOKUP(B93,'[1]LISTADO ATM'!$A$2:$B$822,2,0)</f>
        <v>#N/A</v>
      </c>
      <c r="D93" s="177"/>
      <c r="E93" s="178"/>
    </row>
    <row r="94" spans="1:5" ht="18" x14ac:dyDescent="0.25">
      <c r="A94" s="75" t="e">
        <f>VLOOKUP(B94,'[1]LISTADO ATM'!$A$2:$C$822,3,0)</f>
        <v>#N/A</v>
      </c>
      <c r="B94" s="122"/>
      <c r="C94" s="122" t="e">
        <f>VLOOKUP(B94,'[1]LISTADO ATM'!$A$2:$B$822,2,0)</f>
        <v>#N/A</v>
      </c>
      <c r="D94" s="177"/>
      <c r="E94" s="178"/>
    </row>
    <row r="95" spans="1:5" ht="18" x14ac:dyDescent="0.25">
      <c r="A95" s="75" t="e">
        <f>VLOOKUP(B95,'[1]LISTADO ATM'!$A$2:$C$822,3,0)</f>
        <v>#N/A</v>
      </c>
      <c r="B95" s="122"/>
      <c r="C95" s="122" t="e">
        <f>VLOOKUP(B95,'[1]LISTADO ATM'!$A$2:$B$822,2,0)</f>
        <v>#N/A</v>
      </c>
      <c r="D95" s="177"/>
      <c r="E95" s="125"/>
    </row>
    <row r="96" spans="1:5" ht="18.75" thickBot="1" x14ac:dyDescent="0.3">
      <c r="A96" s="127" t="s">
        <v>2499</v>
      </c>
      <c r="B96" s="101">
        <f>COUNT(B71:B91)</f>
        <v>21</v>
      </c>
      <c r="C96" s="107"/>
      <c r="D96" s="107"/>
      <c r="E96" s="107"/>
    </row>
    <row r="97" spans="1:5" ht="18.75" customHeight="1" thickBot="1" x14ac:dyDescent="0.3">
      <c r="E97" s="99"/>
    </row>
    <row r="98" spans="1:5" ht="18.75" thickBot="1" x14ac:dyDescent="0.3">
      <c r="A98" s="145" t="s">
        <v>2502</v>
      </c>
      <c r="B98" s="146"/>
      <c r="C98" s="146"/>
      <c r="D98" s="146"/>
      <c r="E98" s="147"/>
    </row>
    <row r="99" spans="1:5" ht="18" x14ac:dyDescent="0.25">
      <c r="A99" s="96" t="s">
        <v>15</v>
      </c>
      <c r="B99" s="96" t="s">
        <v>2426</v>
      </c>
      <c r="C99" s="97" t="s">
        <v>46</v>
      </c>
      <c r="D99" s="97" t="s">
        <v>2429</v>
      </c>
      <c r="E99" s="102" t="s">
        <v>2427</v>
      </c>
    </row>
    <row r="100" spans="1:5" ht="18.75" customHeight="1" x14ac:dyDescent="0.25">
      <c r="A100" s="75" t="str">
        <f>VLOOKUP(B100,'[1]LISTADO ATM'!$A$2:$C$822,3,0)</f>
        <v>DISTRITO NACIONAL</v>
      </c>
      <c r="B100" s="122">
        <v>784</v>
      </c>
      <c r="C100" s="122" t="str">
        <f>VLOOKUP(B100,'[1]LISTADO ATM'!$A$2:$B$822,2,0)</f>
        <v xml:space="preserve">ATM Tribunal Superior Electoral </v>
      </c>
      <c r="D100" s="128" t="s">
        <v>2489</v>
      </c>
      <c r="E100" s="111">
        <v>335836211</v>
      </c>
    </row>
    <row r="101" spans="1:5" ht="18" x14ac:dyDescent="0.25">
      <c r="A101" s="75" t="str">
        <f>VLOOKUP(B101,'[1]LISTADO ATM'!$A$2:$C$822,3,0)</f>
        <v>NORTE</v>
      </c>
      <c r="B101" s="122">
        <v>752</v>
      </c>
      <c r="C101" s="122" t="str">
        <f>VLOOKUP(B101,'[1]LISTADO ATM'!$A$2:$B$822,2,0)</f>
        <v xml:space="preserve">ATM UNP Las Carolinas (La Vega) </v>
      </c>
      <c r="D101" s="128" t="s">
        <v>2489</v>
      </c>
      <c r="E101" s="111">
        <v>335836214</v>
      </c>
    </row>
    <row r="102" spans="1:5" ht="18" x14ac:dyDescent="0.25">
      <c r="A102" s="75" t="str">
        <f>VLOOKUP(B102,'[1]LISTADO ATM'!$A$2:$C$822,3,0)</f>
        <v>DISTRITO NACIONAL</v>
      </c>
      <c r="B102" s="122">
        <v>744</v>
      </c>
      <c r="C102" s="122" t="str">
        <f>VLOOKUP(B102,'[1]LISTADO ATM'!$A$2:$B$822,2,0)</f>
        <v xml:space="preserve">ATM Multicentro La Sirena Venezuela </v>
      </c>
      <c r="D102" s="128" t="s">
        <v>2489</v>
      </c>
      <c r="E102" s="111">
        <v>335836238</v>
      </c>
    </row>
    <row r="103" spans="1:5" ht="18" x14ac:dyDescent="0.25">
      <c r="A103" s="75" t="str">
        <f>VLOOKUP(B103,'[1]LISTADO ATM'!$A$2:$C$822,3,0)</f>
        <v>DISTRITO NACIONAL</v>
      </c>
      <c r="B103" s="122">
        <v>522</v>
      </c>
      <c r="C103" s="122" t="str">
        <f>VLOOKUP(B103,'[1]LISTADO ATM'!$A$2:$B$822,2,0)</f>
        <v xml:space="preserve">ATM Oficina Galería 360 </v>
      </c>
      <c r="D103" s="122" t="s">
        <v>2489</v>
      </c>
      <c r="E103" s="111">
        <v>335836247</v>
      </c>
    </row>
    <row r="104" spans="1:5" ht="18" x14ac:dyDescent="0.25">
      <c r="A104" s="75" t="str">
        <f>VLOOKUP(B104,'[1]LISTADO ATM'!$A$2:$C$822,3,0)</f>
        <v>DISTRITO NACIONAL</v>
      </c>
      <c r="B104" s="122">
        <v>884</v>
      </c>
      <c r="C104" s="122" t="str">
        <f>VLOOKUP(B104,'[1]LISTADO ATM'!$A$2:$B$822,2,0)</f>
        <v xml:space="preserve">ATM UNP Olé Sabana Perdida </v>
      </c>
      <c r="D104" s="122" t="s">
        <v>2489</v>
      </c>
      <c r="E104" s="111">
        <v>335836248</v>
      </c>
    </row>
    <row r="105" spans="1:5" ht="18" x14ac:dyDescent="0.25">
      <c r="A105" s="75" t="str">
        <f>VLOOKUP(B105,'[1]LISTADO ATM'!$A$2:$C$822,3,0)</f>
        <v>SUR</v>
      </c>
      <c r="B105" s="134">
        <v>871</v>
      </c>
      <c r="C105" s="122" t="str">
        <f>VLOOKUP(B105,'[1]LISTADO ATM'!$A$2:$B$822,2,0)</f>
        <v>ATM Plaza Cultural San Juan</v>
      </c>
      <c r="D105" s="122" t="s">
        <v>2489</v>
      </c>
      <c r="E105" s="111">
        <v>335836249</v>
      </c>
    </row>
    <row r="106" spans="1:5" ht="18.75" thickBot="1" x14ac:dyDescent="0.3">
      <c r="A106" s="120" t="s">
        <v>2499</v>
      </c>
      <c r="B106" s="101">
        <f>COUNT(B100:B105)</f>
        <v>6</v>
      </c>
      <c r="C106" s="107"/>
      <c r="D106" s="132"/>
      <c r="E106" s="133"/>
    </row>
    <row r="107" spans="1:5" ht="15.75" thickBot="1" x14ac:dyDescent="0.3">
      <c r="E107" s="99"/>
    </row>
    <row r="108" spans="1:5" ht="18" x14ac:dyDescent="0.25">
      <c r="A108" s="150" t="s">
        <v>2503</v>
      </c>
      <c r="B108" s="151"/>
      <c r="C108" s="151"/>
      <c r="D108" s="151"/>
      <c r="E108" s="152"/>
    </row>
    <row r="109" spans="1:5" ht="18" x14ac:dyDescent="0.25">
      <c r="A109" s="102" t="s">
        <v>15</v>
      </c>
      <c r="B109" s="96" t="s">
        <v>2426</v>
      </c>
      <c r="C109" s="98" t="s">
        <v>46</v>
      </c>
      <c r="D109" s="129" t="s">
        <v>2429</v>
      </c>
      <c r="E109" s="102" t="s">
        <v>2427</v>
      </c>
    </row>
    <row r="110" spans="1:5" ht="18" x14ac:dyDescent="0.25">
      <c r="A110" s="122" t="str">
        <f>VLOOKUP(B110,'[1]LISTADO ATM'!$A$2:$C$822,3,0)</f>
        <v>SUR</v>
      </c>
      <c r="B110" s="122">
        <v>677</v>
      </c>
      <c r="C110" s="122" t="str">
        <f>VLOOKUP(B110,'[1]LISTADO ATM'!$A$2:$B$822,2,0)</f>
        <v>ATM PBG Villa Jaragua</v>
      </c>
      <c r="D110" s="128" t="s">
        <v>2522</v>
      </c>
      <c r="E110" s="125">
        <v>335835690</v>
      </c>
    </row>
    <row r="111" spans="1:5" ht="18" x14ac:dyDescent="0.25">
      <c r="A111" s="122" t="str">
        <f>VLOOKUP(B111,'[1]LISTADO ATM'!$A$2:$C$822,3,0)</f>
        <v>DISTRITO NACIONAL</v>
      </c>
      <c r="B111" s="122">
        <v>54</v>
      </c>
      <c r="C111" s="122" t="str">
        <f>VLOOKUP(B111,'[1]LISTADO ATM'!$A$2:$B$822,2,0)</f>
        <v xml:space="preserve">ATM Autoservicio Galería 360 </v>
      </c>
      <c r="D111" s="128" t="s">
        <v>2522</v>
      </c>
      <c r="E111" s="125">
        <v>335835674</v>
      </c>
    </row>
    <row r="112" spans="1:5" ht="18" x14ac:dyDescent="0.25">
      <c r="A112" s="122" t="str">
        <f>VLOOKUP(B112,'[1]LISTADO ATM'!$A$2:$C$822,3,0)</f>
        <v>DISTRITO NACIONAL</v>
      </c>
      <c r="B112" s="122">
        <v>493</v>
      </c>
      <c r="C112" s="122" t="str">
        <f>VLOOKUP(B112,'[1]LISTADO ATM'!$A$2:$B$822,2,0)</f>
        <v xml:space="preserve">ATM Oficina Haina Occidental II </v>
      </c>
      <c r="D112" s="128" t="s">
        <v>2522</v>
      </c>
      <c r="E112" s="125">
        <v>335835839</v>
      </c>
    </row>
    <row r="113" spans="1:5" ht="18" x14ac:dyDescent="0.25">
      <c r="A113" s="122" t="str">
        <f>VLOOKUP(B113,'[1]LISTADO ATM'!$A$2:$C$822,3,0)</f>
        <v>DISTRITO NACIONAL</v>
      </c>
      <c r="B113" s="122">
        <v>410</v>
      </c>
      <c r="C113" s="122" t="str">
        <f>VLOOKUP(B113,'[1]LISTADO ATM'!$A$2:$B$822,2,0)</f>
        <v xml:space="preserve">ATM Oficina Las Palmas de Herrera II </v>
      </c>
      <c r="D113" s="128" t="s">
        <v>2522</v>
      </c>
      <c r="E113" s="125">
        <v>335835813</v>
      </c>
    </row>
    <row r="114" spans="1:5" ht="18" x14ac:dyDescent="0.25">
      <c r="A114" s="122" t="str">
        <f>VLOOKUP(B114,'[1]LISTADO ATM'!$A$2:$C$822,3,0)</f>
        <v>NORTE</v>
      </c>
      <c r="B114" s="122">
        <v>8</v>
      </c>
      <c r="C114" s="122" t="str">
        <f>VLOOKUP(B114,'[1]LISTADO ATM'!$A$2:$B$822,2,0)</f>
        <v>ATM Autoservicio Yaque</v>
      </c>
      <c r="D114" s="128" t="s">
        <v>2522</v>
      </c>
      <c r="E114" s="125">
        <v>335835852</v>
      </c>
    </row>
    <row r="115" spans="1:5" ht="18" x14ac:dyDescent="0.25">
      <c r="A115" s="122" t="str">
        <f>VLOOKUP(B115,'[1]LISTADO ATM'!$A$2:$C$822,3,0)</f>
        <v>DISTRITO NACIONAL</v>
      </c>
      <c r="B115" s="122">
        <v>241</v>
      </c>
      <c r="C115" s="122" t="str">
        <f>VLOOKUP(B115,'[1]LISTADO ATM'!$A$2:$B$822,2,0)</f>
        <v xml:space="preserve">ATM Palacio Nacional (Presidencia) </v>
      </c>
      <c r="D115" s="128" t="s">
        <v>2522</v>
      </c>
      <c r="E115" s="125">
        <v>335835853</v>
      </c>
    </row>
    <row r="116" spans="1:5" ht="18" x14ac:dyDescent="0.25">
      <c r="A116" s="122" t="str">
        <f>VLOOKUP(B116,'[1]LISTADO ATM'!$A$2:$C$822,3,0)</f>
        <v>DISTRITO NACIONAL</v>
      </c>
      <c r="B116" s="122">
        <v>966</v>
      </c>
      <c r="C116" s="122" t="str">
        <f>VLOOKUP(B116,'[1]LISTADO ATM'!$A$2:$B$822,2,0)</f>
        <v>ATM Centro Medico Real</v>
      </c>
      <c r="D116" s="128" t="s">
        <v>2522</v>
      </c>
      <c r="E116" s="125" t="s">
        <v>2570</v>
      </c>
    </row>
    <row r="117" spans="1:5" ht="18" x14ac:dyDescent="0.25">
      <c r="A117" s="122" t="str">
        <f>VLOOKUP(B117,'[1]LISTADO ATM'!$A$2:$C$822,3,0)</f>
        <v>NORTE</v>
      </c>
      <c r="B117" s="122">
        <v>732</v>
      </c>
      <c r="C117" s="122" t="str">
        <f>VLOOKUP(B117,'[1]LISTADO ATM'!$A$2:$B$822,2,0)</f>
        <v xml:space="preserve">ATM Molino del Valle (Santiago) </v>
      </c>
      <c r="D117" s="128" t="s">
        <v>2571</v>
      </c>
      <c r="E117" s="125">
        <v>335836091</v>
      </c>
    </row>
    <row r="118" spans="1:5" ht="18" x14ac:dyDescent="0.25">
      <c r="A118" s="122" t="str">
        <f>VLOOKUP(B118,'[1]LISTADO ATM'!$A$2:$C$822,3,0)</f>
        <v>SUR</v>
      </c>
      <c r="B118" s="122">
        <v>5</v>
      </c>
      <c r="C118" s="122" t="str">
        <f>VLOOKUP(B118,'[1]LISTADO ATM'!$A$2:$B$822,2,0)</f>
        <v>ATM Oficina Autoservicio Villa Ofelia (San Juan)</v>
      </c>
      <c r="D118" s="128" t="s">
        <v>2571</v>
      </c>
      <c r="E118" s="125">
        <v>335836206</v>
      </c>
    </row>
    <row r="119" spans="1:5" ht="18.75" thickBot="1" x14ac:dyDescent="0.3">
      <c r="A119" s="120" t="s">
        <v>2499</v>
      </c>
      <c r="B119" s="101">
        <f>COUNT(B110:B118)</f>
        <v>9</v>
      </c>
      <c r="C119" s="131"/>
      <c r="D119" s="130"/>
      <c r="E119" s="130"/>
    </row>
    <row r="120" spans="1:5" ht="15.75" thickBot="1" x14ac:dyDescent="0.3">
      <c r="E120" s="99"/>
    </row>
    <row r="121" spans="1:5" ht="18.75" thickBot="1" x14ac:dyDescent="0.3">
      <c r="A121" s="159" t="s">
        <v>2504</v>
      </c>
      <c r="B121" s="160"/>
      <c r="D121" s="99"/>
      <c r="E121" s="99"/>
    </row>
    <row r="122" spans="1:5" ht="18.75" thickBot="1" x14ac:dyDescent="0.3">
      <c r="A122" s="143">
        <f>+B96+B106+B119</f>
        <v>36</v>
      </c>
      <c r="B122" s="144"/>
    </row>
    <row r="123" spans="1:5" ht="15.75" thickBot="1" x14ac:dyDescent="0.3">
      <c r="E123" s="99"/>
    </row>
    <row r="124" spans="1:5" ht="18.75" thickBot="1" x14ac:dyDescent="0.3">
      <c r="A124" s="145" t="s">
        <v>2505</v>
      </c>
      <c r="B124" s="146"/>
      <c r="C124" s="146"/>
      <c r="D124" s="146"/>
      <c r="E124" s="147"/>
    </row>
    <row r="125" spans="1:5" ht="18" x14ac:dyDescent="0.25">
      <c r="A125" s="102" t="s">
        <v>15</v>
      </c>
      <c r="B125" s="102" t="s">
        <v>2426</v>
      </c>
      <c r="C125" s="98" t="s">
        <v>46</v>
      </c>
      <c r="D125" s="148" t="s">
        <v>2429</v>
      </c>
      <c r="E125" s="149"/>
    </row>
    <row r="126" spans="1:5" ht="18" x14ac:dyDescent="0.25">
      <c r="A126" s="122" t="str">
        <f>VLOOKUP(B126,'[1]LISTADO ATM'!$A$2:$C$822,3,0)</f>
        <v>DISTRITO NACIONAL</v>
      </c>
      <c r="B126" s="122">
        <v>911</v>
      </c>
      <c r="C126" s="122" t="str">
        <f>VLOOKUP(B126,'[1]LISTADO ATM'!$A$2:$B$822,2,0)</f>
        <v xml:space="preserve">ATM Oficina Venezuela II </v>
      </c>
      <c r="D126" s="141" t="s">
        <v>2524</v>
      </c>
      <c r="E126" s="142"/>
    </row>
    <row r="127" spans="1:5" ht="18" x14ac:dyDescent="0.25">
      <c r="A127" s="122" t="str">
        <f>VLOOKUP(B127,'[1]LISTADO ATM'!$A$2:$C$822,3,0)</f>
        <v>DISTRITO NACIONAL</v>
      </c>
      <c r="B127" s="122">
        <v>578</v>
      </c>
      <c r="C127" s="122" t="str">
        <f>VLOOKUP(B127,'[1]LISTADO ATM'!$A$2:$B$822,2,0)</f>
        <v xml:space="preserve">ATM Procuraduría General de la República </v>
      </c>
      <c r="D127" s="141" t="s">
        <v>2523</v>
      </c>
      <c r="E127" s="142"/>
    </row>
    <row r="128" spans="1:5" ht="18" x14ac:dyDescent="0.25">
      <c r="A128" s="122" t="str">
        <f>VLOOKUP(B128,'[1]LISTADO ATM'!$A$2:$C$822,3,0)</f>
        <v>DISTRITO NACIONAL</v>
      </c>
      <c r="B128" s="122">
        <v>113</v>
      </c>
      <c r="C128" s="122" t="str">
        <f>VLOOKUP(B128,'[1]LISTADO ATM'!$A$2:$B$822,2,0)</f>
        <v xml:space="preserve">ATM Autoservicio Atalaya del Mar </v>
      </c>
      <c r="D128" s="141" t="s">
        <v>2523</v>
      </c>
      <c r="E128" s="142"/>
    </row>
    <row r="129" spans="1:5" ht="18" x14ac:dyDescent="0.25">
      <c r="A129" s="122" t="str">
        <f>VLOOKUP(B129,'[1]LISTADO ATM'!$A$2:$C$822,3,0)</f>
        <v>DISTRITO NACIONAL</v>
      </c>
      <c r="B129" s="122">
        <v>976</v>
      </c>
      <c r="C129" s="122" t="str">
        <f>VLOOKUP(B129,'[1]LISTADO ATM'!$A$2:$B$822,2,0)</f>
        <v xml:space="preserve">ATM Oficina Diamond Plaza I </v>
      </c>
      <c r="D129" s="141" t="s">
        <v>2523</v>
      </c>
      <c r="E129" s="142"/>
    </row>
    <row r="130" spans="1:5" ht="18" x14ac:dyDescent="0.25">
      <c r="A130" s="179" t="str">
        <f>VLOOKUP(B130,'[1]LISTADO ATM'!$A$2:$C$822,3,0)</f>
        <v>SUR</v>
      </c>
      <c r="B130" s="122">
        <v>89</v>
      </c>
      <c r="C130" s="122" t="str">
        <f>VLOOKUP(B130,'[1]LISTADO ATM'!$A$2:$B$822,2,0)</f>
        <v xml:space="preserve">ATM UNP El Cercado (San Juan) </v>
      </c>
      <c r="D130" s="141" t="s">
        <v>2523</v>
      </c>
      <c r="E130" s="142"/>
    </row>
    <row r="131" spans="1:5" ht="18" x14ac:dyDescent="0.25">
      <c r="A131" s="179" t="str">
        <f>VLOOKUP(B131,'[1]LISTADO ATM'!$A$2:$C$822,3,0)</f>
        <v>ESTE</v>
      </c>
      <c r="B131" s="122">
        <v>114</v>
      </c>
      <c r="C131" s="122" t="str">
        <f>VLOOKUP(B131,'[1]LISTADO ATM'!$A$2:$B$822,2,0)</f>
        <v xml:space="preserve">ATM Oficina Hato Mayor </v>
      </c>
      <c r="D131" s="141" t="s">
        <v>2523</v>
      </c>
      <c r="E131" s="142"/>
    </row>
    <row r="132" spans="1:5" ht="18" x14ac:dyDescent="0.25">
      <c r="A132" s="179" t="str">
        <f>VLOOKUP(B132,'[1]LISTADO ATM'!$A$2:$C$822,3,0)</f>
        <v>NORTE</v>
      </c>
      <c r="B132" s="122">
        <v>138</v>
      </c>
      <c r="C132" s="122" t="str">
        <f>VLOOKUP(B132,'[1]LISTADO ATM'!$A$2:$B$822,2,0)</f>
        <v xml:space="preserve">ATM UNP Fantino </v>
      </c>
      <c r="D132" s="141" t="s">
        <v>2523</v>
      </c>
      <c r="E132" s="142"/>
    </row>
    <row r="133" spans="1:5" ht="18" x14ac:dyDescent="0.25">
      <c r="A133" s="179" t="str">
        <f>VLOOKUP(B133,'[1]LISTADO ATM'!$A$2:$C$822,3,0)</f>
        <v>DISTRITO NACIONAL</v>
      </c>
      <c r="B133" s="122">
        <v>246</v>
      </c>
      <c r="C133" s="122" t="str">
        <f>VLOOKUP(B133,'[1]LISTADO ATM'!$A$2:$B$822,2,0)</f>
        <v xml:space="preserve">ATM Oficina Torre BR (Lobby) </v>
      </c>
      <c r="D133" s="141" t="s">
        <v>2523</v>
      </c>
      <c r="E133" s="142"/>
    </row>
    <row r="134" spans="1:5" ht="18" x14ac:dyDescent="0.25">
      <c r="A134" s="179" t="str">
        <f>VLOOKUP(B134,'[1]LISTADO ATM'!$A$2:$C$822,3,0)</f>
        <v>SUR</v>
      </c>
      <c r="B134" s="122">
        <v>311</v>
      </c>
      <c r="C134" s="122" t="str">
        <f>VLOOKUP(B134,'[1]LISTADO ATM'!$A$2:$B$822,2,0)</f>
        <v>ATM Plaza Eroski</v>
      </c>
      <c r="D134" s="141" t="s">
        <v>2523</v>
      </c>
      <c r="E134" s="142"/>
    </row>
    <row r="135" spans="1:5" ht="18" x14ac:dyDescent="0.25">
      <c r="A135" s="179" t="str">
        <f>VLOOKUP(B135,'[1]LISTADO ATM'!$A$2:$C$822,3,0)</f>
        <v>NORTE</v>
      </c>
      <c r="B135" s="122">
        <v>332</v>
      </c>
      <c r="C135" s="122" t="str">
        <f>VLOOKUP(B135,'[1]LISTADO ATM'!$A$2:$B$822,2,0)</f>
        <v>ATM Estación Sigma (Cotuí)</v>
      </c>
      <c r="D135" s="141" t="s">
        <v>2523</v>
      </c>
      <c r="E135" s="142"/>
    </row>
    <row r="136" spans="1:5" ht="18" x14ac:dyDescent="0.25">
      <c r="A136" s="179" t="str">
        <f>VLOOKUP(B136,'[1]LISTADO ATM'!$A$2:$C$822,3,0)</f>
        <v>NORTE</v>
      </c>
      <c r="B136" s="122">
        <v>402</v>
      </c>
      <c r="C136" s="122" t="str">
        <f>VLOOKUP(B136,'[1]LISTADO ATM'!$A$2:$B$822,2,0)</f>
        <v xml:space="preserve">ATM La Sirena La Vega </v>
      </c>
      <c r="D136" s="141" t="s">
        <v>2523</v>
      </c>
      <c r="E136" s="142"/>
    </row>
    <row r="137" spans="1:5" ht="18" x14ac:dyDescent="0.25">
      <c r="A137" s="179" t="str">
        <f>VLOOKUP(B137,'[1]LISTADO ATM'!$A$2:$C$822,3,0)</f>
        <v>DISTRITO NACIONAL</v>
      </c>
      <c r="B137" s="122">
        <v>407</v>
      </c>
      <c r="C137" s="122" t="str">
        <f>VLOOKUP(B137,'[1]LISTADO ATM'!$A$2:$B$822,2,0)</f>
        <v xml:space="preserve">ATM Multicentro La Sirena Villa Mella </v>
      </c>
      <c r="D137" s="141" t="s">
        <v>2523</v>
      </c>
      <c r="E137" s="142"/>
    </row>
    <row r="138" spans="1:5" ht="18" x14ac:dyDescent="0.25">
      <c r="A138" s="179" t="str">
        <f>VLOOKUP(B138,'[1]LISTADO ATM'!$A$2:$C$822,3,0)</f>
        <v>DISTRITO NACIONAL</v>
      </c>
      <c r="B138" s="122">
        <v>409</v>
      </c>
      <c r="C138" s="122" t="str">
        <f>VLOOKUP(B138,'[1]LISTADO ATM'!$A$2:$B$822,2,0)</f>
        <v xml:space="preserve">ATM Oficina Las Palmas de Herrera I </v>
      </c>
      <c r="D138" s="141" t="s">
        <v>2523</v>
      </c>
      <c r="E138" s="142"/>
    </row>
    <row r="139" spans="1:5" ht="18" x14ac:dyDescent="0.25">
      <c r="A139" s="179" t="str">
        <f>VLOOKUP(B139,'[1]LISTADO ATM'!$A$2:$C$822,3,0)</f>
        <v>NORTE</v>
      </c>
      <c r="B139" s="122">
        <v>603</v>
      </c>
      <c r="C139" s="122" t="str">
        <f>VLOOKUP(B139,'[1]LISTADO ATM'!$A$2:$B$822,2,0)</f>
        <v xml:space="preserve">ATM Zona Franca (Santiago) II </v>
      </c>
      <c r="D139" s="141" t="s">
        <v>2523</v>
      </c>
      <c r="E139" s="142"/>
    </row>
    <row r="140" spans="1:5" ht="18" x14ac:dyDescent="0.25">
      <c r="A140" s="179" t="str">
        <f>VLOOKUP(B140,'[1]LISTADO ATM'!$A$2:$C$822,3,0)</f>
        <v>DISTRITO NACIONAL</v>
      </c>
      <c r="B140" s="122">
        <v>883</v>
      </c>
      <c r="C140" s="122" t="str">
        <f>VLOOKUP(B140,'[1]LISTADO ATM'!$A$2:$B$822,2,0)</f>
        <v xml:space="preserve">ATM Oficina Filadelfia Plaza </v>
      </c>
      <c r="D140" s="141" t="s">
        <v>2523</v>
      </c>
      <c r="E140" s="142"/>
    </row>
    <row r="141" spans="1:5" ht="18" x14ac:dyDescent="0.25">
      <c r="A141" s="179" t="str">
        <f>VLOOKUP(B141,'[1]LISTADO ATM'!$A$2:$C$822,3,0)</f>
        <v>DISTRITO NACIONAL</v>
      </c>
      <c r="B141" s="122">
        <v>979</v>
      </c>
      <c r="C141" s="122" t="str">
        <f>VLOOKUP(B141,'[1]LISTADO ATM'!$A$2:$B$822,2,0)</f>
        <v xml:space="preserve">ATM Oficina Luperón I </v>
      </c>
      <c r="D141" s="141" t="s">
        <v>2523</v>
      </c>
      <c r="E141" s="142"/>
    </row>
    <row r="142" spans="1:5" ht="18" x14ac:dyDescent="0.25">
      <c r="A142" s="179" t="e">
        <f>VLOOKUP(B142,'[1]LISTADO ATM'!$A$2:$C$822,3,0)</f>
        <v>#N/A</v>
      </c>
      <c r="B142" s="122"/>
      <c r="C142" s="122" t="e">
        <f>VLOOKUP(B142,'[1]LISTADO ATM'!$A$2:$B$822,2,0)</f>
        <v>#N/A</v>
      </c>
      <c r="D142" s="141" t="s">
        <v>2523</v>
      </c>
      <c r="E142" s="142"/>
    </row>
    <row r="143" spans="1:5" ht="18.75" thickBot="1" x14ac:dyDescent="0.3">
      <c r="A143" s="120" t="s">
        <v>2499</v>
      </c>
      <c r="B143" s="101">
        <f>COUNT(B126:B141)</f>
        <v>16</v>
      </c>
      <c r="C143" s="131"/>
      <c r="D143" s="130"/>
      <c r="E143" s="130"/>
    </row>
  </sheetData>
  <mergeCells count="30">
    <mergeCell ref="D142:E142"/>
    <mergeCell ref="D137:E137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D127:E127"/>
    <mergeCell ref="D128:E128"/>
    <mergeCell ref="D129:E129"/>
    <mergeCell ref="D130:E130"/>
    <mergeCell ref="D131:E131"/>
    <mergeCell ref="A121:B121"/>
    <mergeCell ref="A122:B122"/>
    <mergeCell ref="A124:E124"/>
    <mergeCell ref="D125:E125"/>
    <mergeCell ref="D126:E126"/>
    <mergeCell ref="A1:E1"/>
    <mergeCell ref="A2:E2"/>
    <mergeCell ref="A7:E7"/>
    <mergeCell ref="C58:E58"/>
    <mergeCell ref="A60:E60"/>
    <mergeCell ref="C67:E67"/>
    <mergeCell ref="A69:E69"/>
    <mergeCell ref="A98:E98"/>
    <mergeCell ref="A108:E108"/>
  </mergeCells>
  <phoneticPr fontId="46" type="noConversion"/>
  <conditionalFormatting sqref="B144:B1048576">
    <cfRule type="duplicateValues" dxfId="159" priority="4"/>
    <cfRule type="duplicateValues" dxfId="158" priority="6"/>
    <cfRule type="duplicateValues" dxfId="157" priority="7"/>
  </conditionalFormatting>
  <conditionalFormatting sqref="E144:E1048576">
    <cfRule type="duplicateValues" dxfId="156" priority="5"/>
  </conditionalFormatting>
  <conditionalFormatting sqref="B100:B108 B62:B69 B1:B7 B9:B60 B71:B98 B110:B143">
    <cfRule type="duplicateValues" dxfId="2" priority="2"/>
    <cfRule type="duplicateValues" dxfId="1" priority="3"/>
  </conditionalFormatting>
  <conditionalFormatting sqref="B1:B14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7" t="s">
        <v>2433</v>
      </c>
      <c r="B1" s="168"/>
      <c r="C1" s="168"/>
      <c r="D1" s="16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7" t="s">
        <v>2443</v>
      </c>
      <c r="B25" s="168"/>
      <c r="C25" s="168"/>
      <c r="D25" s="16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155" priority="119253"/>
  </conditionalFormatting>
  <conditionalFormatting sqref="A7:A11">
    <cfRule type="duplicateValues" dxfId="154" priority="119257"/>
    <cfRule type="duplicateValues" dxfId="153" priority="119258"/>
  </conditionalFormatting>
  <conditionalFormatting sqref="A7:A11">
    <cfRule type="duplicateValues" dxfId="152" priority="119261"/>
    <cfRule type="duplicateValues" dxfId="151" priority="119262"/>
  </conditionalFormatting>
  <conditionalFormatting sqref="A5:A6">
    <cfRule type="duplicateValues" dxfId="150" priority="289"/>
  </conditionalFormatting>
  <conditionalFormatting sqref="A5:A6">
    <cfRule type="duplicateValues" dxfId="149" priority="287"/>
    <cfRule type="duplicateValues" dxfId="148" priority="288"/>
  </conditionalFormatting>
  <conditionalFormatting sqref="A5:A6">
    <cfRule type="duplicateValues" dxfId="147" priority="285"/>
    <cfRule type="duplicateValues" dxfId="146" priority="286"/>
  </conditionalFormatting>
  <conditionalFormatting sqref="A5:A6">
    <cfRule type="duplicateValues" dxfId="145" priority="266"/>
  </conditionalFormatting>
  <conditionalFormatting sqref="A5:A6">
    <cfRule type="duplicateValues" dxfId="144" priority="264"/>
    <cfRule type="duplicateValues" dxfId="143" priority="265"/>
  </conditionalFormatting>
  <conditionalFormatting sqref="A5:A6">
    <cfRule type="duplicateValues" dxfId="142" priority="262"/>
    <cfRule type="duplicateValues" dxfId="141" priority="263"/>
  </conditionalFormatting>
  <conditionalFormatting sqref="B5:B6">
    <cfRule type="duplicateValues" dxfId="140" priority="259"/>
    <cfRule type="duplicateValues" dxfId="139" priority="260"/>
  </conditionalFormatting>
  <conditionalFormatting sqref="B5:B6">
    <cfRule type="duplicateValues" dxfId="138" priority="258"/>
  </conditionalFormatting>
  <conditionalFormatting sqref="B5:B6">
    <cfRule type="duplicateValues" dxfId="137" priority="257"/>
  </conditionalFormatting>
  <conditionalFormatting sqref="B5:B6">
    <cfRule type="duplicateValues" dxfId="136" priority="255"/>
    <cfRule type="duplicateValues" dxfId="135" priority="256"/>
  </conditionalFormatting>
  <conditionalFormatting sqref="B27:B30">
    <cfRule type="duplicateValues" dxfId="134" priority="101"/>
  </conditionalFormatting>
  <conditionalFormatting sqref="B27:B30">
    <cfRule type="duplicateValues" dxfId="133" priority="99"/>
    <cfRule type="duplicateValues" dxfId="132" priority="100"/>
  </conditionalFormatting>
  <conditionalFormatting sqref="B27:B30">
    <cfRule type="duplicateValues" dxfId="131" priority="97"/>
    <cfRule type="duplicateValues" dxfId="130" priority="98"/>
  </conditionalFormatting>
  <conditionalFormatting sqref="B27:B30">
    <cfRule type="duplicateValues" dxfId="129" priority="96"/>
  </conditionalFormatting>
  <conditionalFormatting sqref="B27:B30">
    <cfRule type="duplicateValues" dxfId="128" priority="95"/>
  </conditionalFormatting>
  <conditionalFormatting sqref="B27:B30">
    <cfRule type="duplicateValues" dxfId="127" priority="94"/>
  </conditionalFormatting>
  <conditionalFormatting sqref="B27:B30">
    <cfRule type="duplicateValues" dxfId="126" priority="93"/>
  </conditionalFormatting>
  <conditionalFormatting sqref="B27:B30">
    <cfRule type="duplicateValues" dxfId="125" priority="91"/>
    <cfRule type="duplicateValues" dxfId="124" priority="92"/>
  </conditionalFormatting>
  <conditionalFormatting sqref="B27:B30">
    <cfRule type="duplicateValues" dxfId="123" priority="90"/>
  </conditionalFormatting>
  <conditionalFormatting sqref="B27:B30">
    <cfRule type="duplicateValues" dxfId="122" priority="88"/>
    <cfRule type="duplicateValues" dxfId="121" priority="89"/>
  </conditionalFormatting>
  <conditionalFormatting sqref="A27:A30">
    <cfRule type="duplicateValues" dxfId="120" priority="87"/>
  </conditionalFormatting>
  <conditionalFormatting sqref="A27:A30">
    <cfRule type="duplicateValues" dxfId="119" priority="86"/>
  </conditionalFormatting>
  <conditionalFormatting sqref="A27:A30">
    <cfRule type="duplicateValues" dxfId="118" priority="84"/>
    <cfRule type="duplicateValues" dxfId="117" priority="85"/>
  </conditionalFormatting>
  <conditionalFormatting sqref="A27:A30">
    <cfRule type="duplicateValues" dxfId="116" priority="83"/>
  </conditionalFormatting>
  <conditionalFormatting sqref="A27:A30">
    <cfRule type="duplicateValues" dxfId="115" priority="82"/>
  </conditionalFormatting>
  <conditionalFormatting sqref="A27:A30">
    <cfRule type="duplicateValues" dxfId="114" priority="81"/>
  </conditionalFormatting>
  <conditionalFormatting sqref="A27:A30">
    <cfRule type="duplicateValues" dxfId="113" priority="79"/>
    <cfRule type="duplicateValues" dxfId="112" priority="80"/>
  </conditionalFormatting>
  <conditionalFormatting sqref="B3">
    <cfRule type="duplicateValues" dxfId="111" priority="78"/>
  </conditionalFormatting>
  <conditionalFormatting sqref="B3">
    <cfRule type="duplicateValues" dxfId="110" priority="76"/>
    <cfRule type="duplicateValues" dxfId="109" priority="77"/>
  </conditionalFormatting>
  <conditionalFormatting sqref="B3">
    <cfRule type="duplicateValues" dxfId="108" priority="74"/>
    <cfRule type="duplicateValues" dxfId="107" priority="75"/>
  </conditionalFormatting>
  <conditionalFormatting sqref="B3">
    <cfRule type="duplicateValues" dxfId="106" priority="73"/>
  </conditionalFormatting>
  <conditionalFormatting sqref="B3">
    <cfRule type="duplicateValues" dxfId="105" priority="72"/>
  </conditionalFormatting>
  <conditionalFormatting sqref="B3">
    <cfRule type="duplicateValues" dxfId="104" priority="71"/>
  </conditionalFormatting>
  <conditionalFormatting sqref="B3">
    <cfRule type="duplicateValues" dxfId="103" priority="70"/>
  </conditionalFormatting>
  <conditionalFormatting sqref="B3">
    <cfRule type="duplicateValues" dxfId="102" priority="68"/>
    <cfRule type="duplicateValues" dxfId="101" priority="69"/>
  </conditionalFormatting>
  <conditionalFormatting sqref="B3">
    <cfRule type="duplicateValues" dxfId="100" priority="67"/>
  </conditionalFormatting>
  <conditionalFormatting sqref="B3">
    <cfRule type="duplicateValues" dxfId="99" priority="65"/>
    <cfRule type="duplicateValues" dxfId="98" priority="66"/>
  </conditionalFormatting>
  <conditionalFormatting sqref="A3">
    <cfRule type="duplicateValues" dxfId="97" priority="64"/>
  </conditionalFormatting>
  <conditionalFormatting sqref="A3">
    <cfRule type="duplicateValues" dxfId="96" priority="63"/>
  </conditionalFormatting>
  <conditionalFormatting sqref="A3">
    <cfRule type="duplicateValues" dxfId="95" priority="61"/>
    <cfRule type="duplicateValues" dxfId="94" priority="62"/>
  </conditionalFormatting>
  <conditionalFormatting sqref="A3">
    <cfRule type="duplicateValues" dxfId="93" priority="60"/>
  </conditionalFormatting>
  <conditionalFormatting sqref="A3">
    <cfRule type="duplicateValues" dxfId="92" priority="59"/>
  </conditionalFormatting>
  <conditionalFormatting sqref="A3">
    <cfRule type="duplicateValues" dxfId="91" priority="58"/>
  </conditionalFormatting>
  <conditionalFormatting sqref="A3">
    <cfRule type="duplicateValues" dxfId="90" priority="56"/>
    <cfRule type="duplicateValues" dxfId="89" priority="57"/>
  </conditionalFormatting>
  <conditionalFormatting sqref="B4">
    <cfRule type="duplicateValues" dxfId="88" priority="55"/>
  </conditionalFormatting>
  <conditionalFormatting sqref="B4">
    <cfRule type="duplicateValues" dxfId="87" priority="53"/>
    <cfRule type="duplicateValues" dxfId="86" priority="54"/>
  </conditionalFormatting>
  <conditionalFormatting sqref="B4">
    <cfRule type="duplicateValues" dxfId="85" priority="51"/>
    <cfRule type="duplicateValues" dxfId="84" priority="52"/>
  </conditionalFormatting>
  <conditionalFormatting sqref="B4">
    <cfRule type="duplicateValues" dxfId="83" priority="50"/>
  </conditionalFormatting>
  <conditionalFormatting sqref="B4">
    <cfRule type="duplicateValues" dxfId="82" priority="49"/>
  </conditionalFormatting>
  <conditionalFormatting sqref="B4">
    <cfRule type="duplicateValues" dxfId="81" priority="48"/>
  </conditionalFormatting>
  <conditionalFormatting sqref="B4">
    <cfRule type="duplicateValues" dxfId="80" priority="47"/>
  </conditionalFormatting>
  <conditionalFormatting sqref="B4">
    <cfRule type="duplicateValues" dxfId="79" priority="45"/>
    <cfRule type="duplicateValues" dxfId="78" priority="46"/>
  </conditionalFormatting>
  <conditionalFormatting sqref="B4">
    <cfRule type="duplicateValues" dxfId="77" priority="44"/>
  </conditionalFormatting>
  <conditionalFormatting sqref="B4">
    <cfRule type="duplicateValues" dxfId="76" priority="42"/>
    <cfRule type="duplicateValues" dxfId="75" priority="43"/>
  </conditionalFormatting>
  <conditionalFormatting sqref="A4">
    <cfRule type="duplicateValues" dxfId="74" priority="32"/>
  </conditionalFormatting>
  <conditionalFormatting sqref="A4">
    <cfRule type="duplicateValues" dxfId="73" priority="31"/>
  </conditionalFormatting>
  <conditionalFormatting sqref="A4">
    <cfRule type="duplicateValues" dxfId="72" priority="29"/>
    <cfRule type="duplicateValues" dxfId="71" priority="30"/>
  </conditionalFormatting>
  <conditionalFormatting sqref="A4">
    <cfRule type="duplicateValues" dxfId="70" priority="28"/>
  </conditionalFormatting>
  <conditionalFormatting sqref="A4">
    <cfRule type="duplicateValues" dxfId="69" priority="27"/>
  </conditionalFormatting>
  <conditionalFormatting sqref="A4">
    <cfRule type="duplicateValues" dxfId="68" priority="26"/>
  </conditionalFormatting>
  <conditionalFormatting sqref="A4">
    <cfRule type="duplicateValues" dxfId="67" priority="24"/>
    <cfRule type="duplicateValues" dxfId="66" priority="25"/>
  </conditionalFormatting>
  <conditionalFormatting sqref="B31:B38">
    <cfRule type="duplicateValues" dxfId="65" priority="23"/>
  </conditionalFormatting>
  <conditionalFormatting sqref="B31:B38">
    <cfRule type="duplicateValues" dxfId="64" priority="21"/>
    <cfRule type="duplicateValues" dxfId="63" priority="22"/>
  </conditionalFormatting>
  <conditionalFormatting sqref="B31:B38">
    <cfRule type="duplicateValues" dxfId="62" priority="19"/>
    <cfRule type="duplicateValues" dxfId="61" priority="20"/>
  </conditionalFormatting>
  <conditionalFormatting sqref="B31:B38">
    <cfRule type="duplicateValues" dxfId="60" priority="18"/>
  </conditionalFormatting>
  <conditionalFormatting sqref="B31:B38">
    <cfRule type="duplicateValues" dxfId="59" priority="17"/>
  </conditionalFormatting>
  <conditionalFormatting sqref="B31:B38">
    <cfRule type="duplicateValues" dxfId="58" priority="16"/>
  </conditionalFormatting>
  <conditionalFormatting sqref="B31:B38">
    <cfRule type="duplicateValues" dxfId="57" priority="15"/>
  </conditionalFormatting>
  <conditionalFormatting sqref="B31:B38">
    <cfRule type="duplicateValues" dxfId="56" priority="13"/>
    <cfRule type="duplicateValues" dxfId="55" priority="14"/>
  </conditionalFormatting>
  <conditionalFormatting sqref="B31:B38">
    <cfRule type="duplicateValues" dxfId="54" priority="12"/>
  </conditionalFormatting>
  <conditionalFormatting sqref="B31:B38">
    <cfRule type="duplicateValues" dxfId="53" priority="10"/>
    <cfRule type="duplicateValues" dxfId="52" priority="11"/>
  </conditionalFormatting>
  <conditionalFormatting sqref="A31:A38">
    <cfRule type="duplicateValues" dxfId="51" priority="9"/>
  </conditionalFormatting>
  <conditionalFormatting sqref="A31:A38">
    <cfRule type="duplicateValues" dxfId="50" priority="8"/>
  </conditionalFormatting>
  <conditionalFormatting sqref="A31:A38">
    <cfRule type="duplicateValues" dxfId="49" priority="6"/>
    <cfRule type="duplicateValues" dxfId="48" priority="7"/>
  </conditionalFormatting>
  <conditionalFormatting sqref="A31:A38">
    <cfRule type="duplicateValues" dxfId="47" priority="5"/>
  </conditionalFormatting>
  <conditionalFormatting sqref="A31:A38">
    <cfRule type="duplicateValues" dxfId="46" priority="4"/>
  </conditionalFormatting>
  <conditionalFormatting sqref="A31:A38">
    <cfRule type="duplicateValues" dxfId="45" priority="3"/>
  </conditionalFormatting>
  <conditionalFormatting sqref="A31:A38">
    <cfRule type="duplicateValues" dxfId="44" priority="1"/>
    <cfRule type="duplicateValues" dxfId="4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9" t="s">
        <v>58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25.6746064814797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2021-03-28T03:42:18Z</dcterms:modified>
</cp:coreProperties>
</file>