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28\"/>
    </mc:Choice>
  </mc:AlternateContent>
  <bookViews>
    <workbookView xWindow="0" yWindow="0" windowWidth="2049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REPORTE!$A$4:$Q$116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A117" i="1" l="1"/>
  <c r="A118" i="1"/>
  <c r="A119" i="1"/>
  <c r="A120" i="1"/>
  <c r="A121" i="1"/>
  <c r="A122" i="1"/>
  <c r="A123" i="1"/>
  <c r="A124" i="1"/>
  <c r="A125" i="1"/>
  <c r="A126" i="1"/>
  <c r="A127" i="1"/>
  <c r="A128" i="1"/>
  <c r="F117" i="1"/>
  <c r="G117" i="1"/>
  <c r="H117" i="1"/>
  <c r="I117" i="1"/>
  <c r="J117" i="1"/>
  <c r="K117" i="1"/>
  <c r="F118" i="1"/>
  <c r="G118" i="1"/>
  <c r="H118" i="1"/>
  <c r="I118" i="1"/>
  <c r="J118" i="1"/>
  <c r="K118" i="1"/>
  <c r="F119" i="1"/>
  <c r="G119" i="1"/>
  <c r="H119" i="1"/>
  <c r="I119" i="1"/>
  <c r="J119" i="1"/>
  <c r="K119" i="1"/>
  <c r="F120" i="1"/>
  <c r="G120" i="1"/>
  <c r="H120" i="1"/>
  <c r="I120" i="1"/>
  <c r="J120" i="1"/>
  <c r="K120" i="1"/>
  <c r="F121" i="1"/>
  <c r="G121" i="1"/>
  <c r="H121" i="1"/>
  <c r="I121" i="1"/>
  <c r="J121" i="1"/>
  <c r="K121" i="1"/>
  <c r="F122" i="1"/>
  <c r="G122" i="1"/>
  <c r="H122" i="1"/>
  <c r="I122" i="1"/>
  <c r="J122" i="1"/>
  <c r="K122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25" i="1"/>
  <c r="G125" i="1"/>
  <c r="H125" i="1"/>
  <c r="I125" i="1"/>
  <c r="J125" i="1"/>
  <c r="K125" i="1"/>
  <c r="F126" i="1"/>
  <c r="G126" i="1"/>
  <c r="H126" i="1"/>
  <c r="I126" i="1"/>
  <c r="J126" i="1"/>
  <c r="K126" i="1"/>
  <c r="F127" i="1"/>
  <c r="G127" i="1"/>
  <c r="H127" i="1"/>
  <c r="I127" i="1"/>
  <c r="J127" i="1"/>
  <c r="K127" i="1"/>
  <c r="F128" i="1"/>
  <c r="G128" i="1"/>
  <c r="H128" i="1"/>
  <c r="I128" i="1"/>
  <c r="J128" i="1"/>
  <c r="K128" i="1"/>
  <c r="A112" i="1"/>
  <c r="A113" i="1"/>
  <c r="A114" i="1"/>
  <c r="A115" i="1"/>
  <c r="A116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116" i="1"/>
  <c r="G116" i="1"/>
  <c r="H116" i="1"/>
  <c r="I116" i="1"/>
  <c r="J116" i="1"/>
  <c r="K116" i="1"/>
  <c r="B101" i="16" l="1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B60" i="16"/>
  <c r="A78" i="16" s="1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K111" i="1"/>
  <c r="J111" i="1"/>
  <c r="I111" i="1"/>
  <c r="H111" i="1"/>
  <c r="G111" i="1"/>
  <c r="F111" i="1"/>
  <c r="A111" i="1"/>
  <c r="A110" i="1" l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5" i="1" l="1"/>
  <c r="F5" i="1"/>
  <c r="G5" i="1"/>
  <c r="H5" i="1"/>
  <c r="I5" i="1"/>
  <c r="J5" i="1"/>
  <c r="K5" i="1"/>
  <c r="A6" i="1"/>
  <c r="F6" i="1"/>
  <c r="G6" i="1"/>
  <c r="H6" i="1"/>
  <c r="I6" i="1"/>
  <c r="J6" i="1"/>
  <c r="K6" i="1"/>
  <c r="A7" i="1"/>
  <c r="F7" i="1"/>
  <c r="G7" i="1"/>
  <c r="H7" i="1"/>
  <c r="I7" i="1"/>
  <c r="J7" i="1"/>
  <c r="K7" i="1"/>
  <c r="A8" i="1"/>
  <c r="F8" i="1"/>
  <c r="G8" i="1"/>
  <c r="H8" i="1"/>
  <c r="I8" i="1"/>
  <c r="J8" i="1"/>
  <c r="K8" i="1"/>
  <c r="A9" i="1"/>
  <c r="F9" i="1"/>
  <c r="G9" i="1"/>
  <c r="H9" i="1"/>
  <c r="I9" i="1"/>
  <c r="J9" i="1"/>
  <c r="K9" i="1"/>
  <c r="A10" i="1"/>
  <c r="F10" i="1"/>
  <c r="G10" i="1"/>
  <c r="H10" i="1"/>
  <c r="I10" i="1"/>
  <c r="J10" i="1"/>
  <c r="K10" i="1"/>
  <c r="A11" i="1"/>
  <c r="F11" i="1"/>
  <c r="G11" i="1"/>
  <c r="H11" i="1"/>
  <c r="I11" i="1"/>
  <c r="J11" i="1"/>
  <c r="K11" i="1"/>
  <c r="A12" i="1"/>
  <c r="F12" i="1"/>
  <c r="G12" i="1"/>
  <c r="H12" i="1"/>
  <c r="I12" i="1"/>
  <c r="J12" i="1"/>
  <c r="K12" i="1"/>
  <c r="A13" i="1"/>
  <c r="F13" i="1"/>
  <c r="G13" i="1"/>
  <c r="H13" i="1"/>
  <c r="I13" i="1"/>
  <c r="J13" i="1"/>
  <c r="K13" i="1"/>
  <c r="A14" i="1"/>
  <c r="F14" i="1"/>
  <c r="G14" i="1"/>
  <c r="H14" i="1"/>
  <c r="I14" i="1"/>
  <c r="J14" i="1"/>
  <c r="K14" i="1"/>
  <c r="A15" i="1"/>
  <c r="F15" i="1"/>
  <c r="G15" i="1"/>
  <c r="H15" i="1"/>
  <c r="I15" i="1"/>
  <c r="J15" i="1"/>
  <c r="K15" i="1"/>
  <c r="A16" i="1"/>
  <c r="F16" i="1"/>
  <c r="G16" i="1"/>
  <c r="H16" i="1"/>
  <c r="I16" i="1"/>
  <c r="J16" i="1"/>
  <c r="K16" i="1"/>
  <c r="A17" i="1"/>
  <c r="F17" i="1"/>
  <c r="G17" i="1"/>
  <c r="H17" i="1"/>
  <c r="I17" i="1"/>
  <c r="J17" i="1"/>
  <c r="K17" i="1"/>
  <c r="A18" i="1"/>
  <c r="F18" i="1"/>
  <c r="G18" i="1"/>
  <c r="H18" i="1"/>
  <c r="I18" i="1"/>
  <c r="J18" i="1"/>
  <c r="K18" i="1"/>
  <c r="A19" i="1"/>
  <c r="F19" i="1"/>
  <c r="G19" i="1"/>
  <c r="H19" i="1"/>
  <c r="I19" i="1"/>
  <c r="J19" i="1"/>
  <c r="K19" i="1"/>
  <c r="A20" i="1"/>
  <c r="F20" i="1"/>
  <c r="G20" i="1"/>
  <c r="H20" i="1"/>
  <c r="I20" i="1"/>
  <c r="J20" i="1"/>
  <c r="K20" i="1"/>
  <c r="A21" i="1"/>
  <c r="F21" i="1"/>
  <c r="G21" i="1"/>
  <c r="H21" i="1"/>
  <c r="I21" i="1"/>
  <c r="J21" i="1"/>
  <c r="K21" i="1"/>
  <c r="A22" i="1"/>
  <c r="F22" i="1"/>
  <c r="G22" i="1"/>
  <c r="H22" i="1"/>
  <c r="I22" i="1"/>
  <c r="J22" i="1"/>
  <c r="K22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25" i="1"/>
  <c r="F25" i="1"/>
  <c r="G25" i="1"/>
  <c r="H25" i="1"/>
  <c r="I25" i="1"/>
  <c r="J25" i="1"/>
  <c r="K25" i="1"/>
  <c r="A26" i="1"/>
  <c r="F26" i="1"/>
  <c r="G26" i="1"/>
  <c r="H26" i="1"/>
  <c r="I26" i="1"/>
  <c r="J26" i="1"/>
  <c r="K26" i="1"/>
  <c r="A27" i="1"/>
  <c r="F27" i="1"/>
  <c r="G27" i="1"/>
  <c r="H27" i="1"/>
  <c r="I27" i="1"/>
  <c r="J27" i="1"/>
  <c r="K27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30" i="1"/>
  <c r="F30" i="1"/>
  <c r="G30" i="1"/>
  <c r="H30" i="1"/>
  <c r="I30" i="1"/>
  <c r="J30" i="1"/>
  <c r="K30" i="1"/>
  <c r="A31" i="1"/>
  <c r="F31" i="1"/>
  <c r="G31" i="1"/>
  <c r="H31" i="1"/>
  <c r="I31" i="1"/>
  <c r="J31" i="1"/>
  <c r="K31" i="1"/>
  <c r="A32" i="1"/>
  <c r="F32" i="1"/>
  <c r="G32" i="1"/>
  <c r="H32" i="1"/>
  <c r="I32" i="1"/>
  <c r="J32" i="1"/>
  <c r="K32" i="1"/>
  <c r="A33" i="1"/>
  <c r="F33" i="1"/>
  <c r="G33" i="1"/>
  <c r="H33" i="1"/>
  <c r="I33" i="1"/>
  <c r="J33" i="1"/>
  <c r="K33" i="1"/>
  <c r="A34" i="1"/>
  <c r="F34" i="1"/>
  <c r="G34" i="1"/>
  <c r="H34" i="1"/>
  <c r="I34" i="1"/>
  <c r="J34" i="1"/>
  <c r="K34" i="1"/>
  <c r="A35" i="1"/>
  <c r="F35" i="1"/>
  <c r="G35" i="1"/>
  <c r="H35" i="1"/>
  <c r="I35" i="1"/>
  <c r="J35" i="1"/>
  <c r="K35" i="1"/>
  <c r="A36" i="1"/>
  <c r="F36" i="1"/>
  <c r="G36" i="1"/>
  <c r="H36" i="1"/>
  <c r="I36" i="1"/>
  <c r="J36" i="1"/>
  <c r="K36" i="1"/>
  <c r="A37" i="1"/>
  <c r="F37" i="1"/>
  <c r="G37" i="1"/>
  <c r="H37" i="1"/>
  <c r="I37" i="1"/>
  <c r="J37" i="1"/>
  <c r="K37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42" i="1"/>
  <c r="F42" i="1"/>
  <c r="G42" i="1"/>
  <c r="H42" i="1"/>
  <c r="I42" i="1"/>
  <c r="J42" i="1"/>
  <c r="K42" i="1"/>
  <c r="A43" i="1"/>
  <c r="F43" i="1"/>
  <c r="G43" i="1"/>
  <c r="H43" i="1"/>
  <c r="I43" i="1"/>
  <c r="J43" i="1"/>
  <c r="K43" i="1"/>
  <c r="A44" i="1"/>
  <c r="F44" i="1"/>
  <c r="G44" i="1"/>
  <c r="H44" i="1"/>
  <c r="I44" i="1"/>
  <c r="J44" i="1"/>
  <c r="K44" i="1"/>
  <c r="A45" i="1"/>
  <c r="F45" i="1"/>
  <c r="G45" i="1"/>
  <c r="H45" i="1"/>
  <c r="I45" i="1"/>
  <c r="J45" i="1"/>
  <c r="K45" i="1"/>
  <c r="A46" i="1"/>
  <c r="F46" i="1"/>
  <c r="G46" i="1"/>
  <c r="H46" i="1"/>
  <c r="I46" i="1"/>
  <c r="J46" i="1"/>
  <c r="K46" i="1"/>
  <c r="A47" i="1"/>
  <c r="F47" i="1"/>
  <c r="G47" i="1"/>
  <c r="H47" i="1"/>
  <c r="I47" i="1"/>
  <c r="J47" i="1"/>
  <c r="K47" i="1"/>
  <c r="A48" i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50" i="1"/>
  <c r="F50" i="1"/>
  <c r="G50" i="1"/>
  <c r="H50" i="1"/>
  <c r="I50" i="1"/>
  <c r="J50" i="1"/>
  <c r="K50" i="1"/>
  <c r="A51" i="1"/>
  <c r="F51" i="1"/>
  <c r="G51" i="1"/>
  <c r="H51" i="1"/>
  <c r="I51" i="1"/>
  <c r="J51" i="1"/>
  <c r="K51" i="1"/>
  <c r="A52" i="1"/>
  <c r="F52" i="1"/>
  <c r="G52" i="1"/>
  <c r="H52" i="1"/>
  <c r="I52" i="1"/>
  <c r="J52" i="1"/>
  <c r="K52" i="1"/>
  <c r="A53" i="1"/>
  <c r="F53" i="1"/>
  <c r="G53" i="1"/>
  <c r="H53" i="1"/>
  <c r="I53" i="1"/>
  <c r="J53" i="1"/>
  <c r="K53" i="1"/>
  <c r="A54" i="1"/>
  <c r="F54" i="1"/>
  <c r="G54" i="1"/>
  <c r="H54" i="1"/>
  <c r="I54" i="1"/>
  <c r="J54" i="1"/>
  <c r="K54" i="1"/>
  <c r="A55" i="1"/>
  <c r="F55" i="1"/>
  <c r="G55" i="1"/>
  <c r="H55" i="1"/>
  <c r="I55" i="1"/>
  <c r="J55" i="1"/>
  <c r="K55" i="1"/>
  <c r="A56" i="1"/>
  <c r="F56" i="1"/>
  <c r="G56" i="1"/>
  <c r="H56" i="1"/>
  <c r="I56" i="1"/>
  <c r="J56" i="1"/>
  <c r="K56" i="1"/>
  <c r="A57" i="1"/>
  <c r="F57" i="1"/>
  <c r="G57" i="1"/>
  <c r="H57" i="1"/>
  <c r="I57" i="1"/>
  <c r="J57" i="1"/>
  <c r="K57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60" i="1"/>
  <c r="F60" i="1"/>
  <c r="G60" i="1"/>
  <c r="H60" i="1"/>
  <c r="I60" i="1"/>
  <c r="J60" i="1"/>
  <c r="K60" i="1"/>
  <c r="A61" i="1"/>
  <c r="F61" i="1"/>
  <c r="G61" i="1"/>
  <c r="H61" i="1"/>
  <c r="I61" i="1"/>
  <c r="J61" i="1"/>
  <c r="K61" i="1"/>
  <c r="A62" i="1"/>
  <c r="F62" i="1"/>
  <c r="G62" i="1"/>
  <c r="H62" i="1"/>
  <c r="I62" i="1"/>
  <c r="J62" i="1"/>
  <c r="K62" i="1"/>
  <c r="A63" i="1"/>
  <c r="F63" i="1"/>
  <c r="G63" i="1"/>
  <c r="H63" i="1"/>
  <c r="I63" i="1"/>
  <c r="J63" i="1"/>
  <c r="K63" i="1"/>
  <c r="A64" i="1"/>
  <c r="F64" i="1"/>
  <c r="G64" i="1"/>
  <c r="H64" i="1"/>
  <c r="I64" i="1"/>
  <c r="J64" i="1"/>
  <c r="K64" i="1"/>
  <c r="A65" i="1"/>
  <c r="F65" i="1"/>
  <c r="G65" i="1"/>
  <c r="H65" i="1"/>
  <c r="I65" i="1"/>
  <c r="J65" i="1"/>
  <c r="K65" i="1"/>
  <c r="A66" i="1"/>
  <c r="F66" i="1"/>
  <c r="G66" i="1"/>
  <c r="H66" i="1"/>
  <c r="I66" i="1"/>
  <c r="J66" i="1"/>
  <c r="K66" i="1"/>
  <c r="A67" i="1"/>
  <c r="F67" i="1"/>
  <c r="G67" i="1"/>
  <c r="H67" i="1"/>
  <c r="I67" i="1"/>
  <c r="J67" i="1"/>
  <c r="K67" i="1"/>
  <c r="A68" i="1"/>
  <c r="F68" i="1"/>
  <c r="G68" i="1"/>
  <c r="H68" i="1"/>
  <c r="I68" i="1"/>
  <c r="J68" i="1"/>
  <c r="K68" i="1"/>
  <c r="A69" i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76" i="1"/>
  <c r="F76" i="1"/>
  <c r="G76" i="1"/>
  <c r="H76" i="1"/>
  <c r="I76" i="1"/>
  <c r="J76" i="1"/>
  <c r="K76" i="1"/>
  <c r="A77" i="1"/>
  <c r="F77" i="1"/>
  <c r="G77" i="1"/>
  <c r="H77" i="1"/>
  <c r="I77" i="1"/>
  <c r="J77" i="1"/>
  <c r="K77" i="1"/>
  <c r="A78" i="1"/>
  <c r="F78" i="1"/>
  <c r="G78" i="1"/>
  <c r="H78" i="1"/>
  <c r="I78" i="1"/>
  <c r="J78" i="1"/>
  <c r="K78" i="1"/>
  <c r="A79" i="1"/>
  <c r="F79" i="1"/>
  <c r="G79" i="1"/>
  <c r="H79" i="1"/>
  <c r="I79" i="1"/>
  <c r="J79" i="1"/>
  <c r="K79" i="1"/>
  <c r="A80" i="1"/>
  <c r="F80" i="1"/>
  <c r="G80" i="1"/>
  <c r="H80" i="1"/>
  <c r="I80" i="1"/>
  <c r="J80" i="1"/>
  <c r="K80" i="1"/>
  <c r="A81" i="1"/>
  <c r="F81" i="1"/>
  <c r="G81" i="1"/>
  <c r="H81" i="1"/>
  <c r="I81" i="1"/>
  <c r="J81" i="1"/>
  <c r="K81" i="1"/>
  <c r="A82" i="1"/>
  <c r="F82" i="1"/>
  <c r="G82" i="1"/>
  <c r="H82" i="1"/>
  <c r="I82" i="1"/>
  <c r="J82" i="1"/>
  <c r="K82" i="1"/>
  <c r="A83" i="1"/>
  <c r="F83" i="1"/>
  <c r="G83" i="1"/>
  <c r="H83" i="1"/>
  <c r="I83" i="1"/>
  <c r="J83" i="1"/>
  <c r="K83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87" i="1"/>
  <c r="F87" i="1"/>
  <c r="G87" i="1"/>
  <c r="H87" i="1"/>
  <c r="I87" i="1"/>
  <c r="J87" i="1"/>
  <c r="K87" i="1"/>
  <c r="A88" i="1"/>
  <c r="F88" i="1"/>
  <c r="G88" i="1"/>
  <c r="H88" i="1"/>
  <c r="I88" i="1"/>
  <c r="J88" i="1"/>
  <c r="K88" i="1"/>
  <c r="A89" i="1"/>
  <c r="F89" i="1"/>
  <c r="G89" i="1"/>
  <c r="H89" i="1"/>
  <c r="I89" i="1"/>
  <c r="J89" i="1"/>
  <c r="K89" i="1"/>
  <c r="A90" i="1"/>
  <c r="F90" i="1"/>
  <c r="G90" i="1"/>
  <c r="H90" i="1"/>
  <c r="I90" i="1"/>
  <c r="J90" i="1"/>
  <c r="K90" i="1"/>
  <c r="A91" i="1"/>
  <c r="F91" i="1"/>
  <c r="G91" i="1"/>
  <c r="H91" i="1"/>
  <c r="I91" i="1"/>
  <c r="J91" i="1"/>
  <c r="K91" i="1"/>
  <c r="A92" i="1"/>
  <c r="F92" i="1"/>
  <c r="G92" i="1"/>
  <c r="H92" i="1"/>
  <c r="I92" i="1"/>
  <c r="J92" i="1"/>
  <c r="K92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42" i="15"/>
  <c r="D41" i="15"/>
  <c r="D40" i="15"/>
  <c r="D19" i="15"/>
  <c r="D21" i="15" s="1"/>
  <c r="D23" i="15" s="1"/>
  <c r="D3" i="9" l="1"/>
  <c r="D4" i="9" s="1"/>
  <c r="D5" i="9" s="1"/>
  <c r="D6" i="9" s="1"/>
  <c r="D43" i="15"/>
  <c r="D44" i="15"/>
  <c r="D20" i="15"/>
  <c r="D22" i="15" s="1"/>
</calcChain>
</file>

<file path=xl/comments1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<sst xmlns="http://schemas.openxmlformats.org/spreadsheetml/2006/main" count="13617" uniqueCount="2602">
  <si>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</si>
  <si>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</si>
  <si>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</si>
  <si>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</si>
  <si>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</si>
  <si>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</si>
  <si>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</si>
  <si>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</si>
  <si>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</si>
  <si>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</si>
  <si>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</si>
  <si>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</si>
  <si>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</si>
  <si>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</si>
  <si>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</si>
  <si>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</si>
  <si>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</si>
  <si>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</si>
  <si>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</si>
  <si>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</si>
  <si>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</si>
  <si>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</si>
  <si>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</si>
  <si>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</si>
  <si>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</si>
  <si>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</si>
  <si>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</si>
  <si>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</si>
  <si>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</si>
  <si>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</si>
  <si>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</si>
  <si>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</si>
  <si>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</si>
  <si>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</si>
  <si>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</si>
  <si>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</si>
  <si>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</si>
  <si>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</si>
  <si>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</si>
  <si>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</si>
  <si>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</si>
  <si>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</si>
  <si>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</si>
  <si>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</si>
  <si>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</si>
  <si>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</si>
  <si>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</si>
  <si>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</si>
  <si>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</si>
  <si>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</si>
  <si>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</si>
  <si>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</si>
  <si>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</si>
  <si>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</si>
  <si>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</si>
  <si>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</si>
  <si>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</si>
  <si>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</si>
  <si>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</si>
  <si>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</si>
  <si>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</si>
  <si>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</si>
  <si>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</si>
  <si>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</si>
  <si>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</si>
  <si>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</si>
  <si>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</si>
  <si>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</si>
  <si>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</si>
  <si>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</si>
  <si>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</si>
  <si>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</si>
  <si>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</si>
  <si>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</si>
  <si>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</si>
  <si>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</si>
  <si>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</si>
  <si>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</si>
  <si>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</si>
  <si>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</si>
  <si>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</si>
  <si>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</si>
  <si>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</si>
  <si>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</si>
  <si>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</si>
  <si>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</si>
  <si>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</si>
  <si>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</si>
  <si>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</si>
  <si>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</si>
  <si>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</si>
  <si>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</si>
  <si>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</si>
  <si>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</si>
  <si>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</si>
  <si>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</si>
  <si>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</si>
  <si>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</si>
  <si>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</si>
  <si>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</si>
  <si>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</si>
  <si>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</si>
  <si>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</si>
  <si>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</si>
  <si>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</si>
  <si>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</si>
  <si>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</si>
  <si>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</si>
  <si>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</si>
  <si>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</si>
  <si>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</si>
  <si>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</si>
  <si>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</si>
  <si>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</si>
  <si>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</si>
  <si>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</si>
  <si>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</si>
  <si>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</si>
  <si>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</si>
  <si>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</si>
  <si>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</si>
  <si>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</si>
  <si>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</si>
  <si>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</si>
  <si>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</si>
  <si>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</si>
  <si>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</si>
  <si>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</si>
  <si>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</si>
  <si>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</si>
  <si>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</si>
  <si>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</si>
  <si>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</si>
  <si>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</si>
  <si>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</si>
  <si>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</si>
  <si>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</si>
  <si>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</si>
  <si>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</si>
  <si>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</si>
  <si>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</si>
  <si>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</si>
  <si>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</si>
  <si>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</si>
  <si>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</si>
  <si>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</si>
  <si>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</si>
  <si>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</si>
  <si>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</si>
  <si>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</si>
  <si>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</si>
  <si>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</si>
  <si>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</si>
  <si>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</si>
  <si>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</si>
  <si>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</si>
  <si>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</si>
  <si>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</si>
  <si>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</si>
  <si>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</si>
  <si>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</si>
  <si>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</si>
  <si>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</si>
  <si>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</si>
  <si>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</si>
  <si>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</si>
  <si>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</si>
  <si>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</si>
  <si>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</si>
  <si>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</si>
  <si>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</si>
  <si>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</si>
  <si>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</si>
  <si>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</si>
  <si>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</si>
  <si>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</si>
  <si>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</si>
  <si>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</si>
  <si>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</si>
  <si>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</si>
  <si>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</si>
  <si>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</si>
  <si>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</si>
  <si>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</si>
  <si>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</si>
  <si>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</si>
  <si>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</si>
  <si>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</si>
  <si>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</si>
  <si>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</si>
  <si>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</si>
  <si>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</si>
  <si>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</si>
  <si>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</si>
  <si>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</si>
  <si>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</si>
  <si>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</si>
  <si>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</si>
  <si>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</si>
  <si>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</si>
  <si>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</si>
  <si>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</si>
  <si>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</si>
  <si>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</si>
  <si>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</si>
  <si>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</si>
  <si>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</si>
  <si>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</si>
  <si>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</si>
  <si>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</si>
  <si>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</si>
  <si>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</si>
  <si>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</si>
  <si>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</si>
  <si>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</si>
  <si>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</si>
  <si>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</si>
  <si>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</si>
  <si>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</si>
  <si>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</si>
  <si>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</si>
  <si>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</si>
  <si>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</si>
  <si>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</si>
  <si>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</si>
  <si>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</si>
  <si>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</si>
  <si>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</si>
  <si>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</si>
  <si>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</si>
  <si>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</si>
  <si>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</si>
  <si>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</si>
  <si>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</si>
  <si>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</si>
  <si>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</si>
  <si>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</si>
  <si>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</si>
  <si>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</si>
  <si>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</si>
  <si>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</si>
  <si>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</si>
  <si>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</si>
  <si>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</si>
  <si>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</si>
  <si>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</si>
  <si>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</si>
  <si>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</si>
  <si>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</si>
  <si>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</si>
  <si>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</si>
  <si>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</si>
  <si>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</si>
  <si>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</si>
  <si>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</si>
  <si>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</si>
  <si>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</si>
  <si>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</si>
  <si>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</si>
  <si>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</si>
  <si>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</si>
  <si>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</si>
  <si>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</si>
  <si>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</si>
  <si>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</si>
  <si>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</si>
  <si>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</si>
  <si>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</si>
  <si>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</si>
  <si>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</si>
  <si>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</si>
  <si>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</si>
  <si>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</si>
  <si>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</si>
  <si>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</si>
  <si>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</si>
  <si>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</si>
  <si>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</si>
  <si>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</si>
  <si>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</si>
  <si>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</si>
  <si>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</si>
  <si>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</si>
  <si>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</si>
  <si>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</si>
  <si>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</si>
  <si>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</si>
  <si>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</si>
  <si>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</si>
  <si>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</si>
  <si>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</si>
  <si>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</si>
  <si>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</si>
  <si>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</si>
  <si>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</si>
  <si>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</si>
  <si>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</si>
  <si>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</si>
  <si>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</si>
  <si>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</si>
  <si>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</si>
  <si>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</si>
  <si>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</si>
  <si>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</si>
  <si>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</si>
  <si>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</si>
  <si>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</si>
  <si>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</si>
  <si>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</si>
  <si>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</si>
  <si>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</si>
  <si>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</si>
  <si>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</si>
  <si>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</si>
  <si>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</si>
  <si>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</si>
  <si>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</si>
  <si>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</si>
  <si>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</si>
  <si>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</si>
  <si>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</si>
  <si>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</si>
  <si>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</si>
  <si>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</si>
  <si>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</si>
  <si>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</si>
  <si>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</si>
  <si>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</si>
  <si>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</si>
  <si>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</si>
  <si>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</si>
  <si>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</si>
  <si>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</si>
  <si>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</si>
  <si>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</si>
  <si>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</si>
  <si>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</si>
  <si>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</si>
  <si>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</si>
  <si>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</si>
  <si>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</si>
  <si>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</si>
  <si>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</si>
  <si>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</si>
  <si>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</si>
  <si>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</si>
  <si>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</si>
  <si>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</si>
  <si>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</si>
  <si>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</si>
  <si>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</si>
  <si>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</si>
  <si>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</si>
  <si>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</si>
  <si>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</si>
  <si>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</si>
  <si>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</si>
  <si>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</si>
  <si>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</si>
  <si>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</si>
  <si>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</si>
  <si>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</si>
  <si>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</si>
  <si>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</si>
  <si>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</si>
  <si>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</si>
  <si>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</si>
  <si>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</si>
  <si>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</si>
  <si>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</si>
  <si>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</si>
  <si>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</si>
  <si>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</si>
  <si>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</si>
  <si>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</si>
  <si>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</si>
  <si>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</si>
  <si>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</si>
  <si>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</si>
  <si>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</si>
  <si>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</si>
  <si>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</si>
  <si>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</si>
  <si>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</si>
  <si>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</si>
  <si>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</si>
  <si>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</si>
  <si>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</si>
  <si>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</si>
  <si>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</si>
  <si>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</si>
  <si>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</si>
  <si>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</si>
  <si>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</si>
  <si>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</si>
  <si>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</si>
  <si>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</si>
  <si>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</si>
  <si>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</si>
  <si>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</si>
  <si>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</si>
  <si>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</si>
  <si>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</si>
  <si>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</si>
  <si>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</si>
  <si>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</si>
  <si>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</si>
  <si>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</si>
  <si>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</si>
  <si>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</si>
  <si>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</si>
  <si>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</si>
  <si>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</si>
  <si>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</si>
  <si>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</si>
  <si>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</si>
  <si>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</si>
  <si>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</si>
  <si>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</si>
  <si>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</si>
  <si>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</si>
  <si>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</si>
  <si>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</si>
  <si>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</si>
  <si>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</si>
  <si>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</si>
  <si>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</si>
  <si>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</si>
  <si>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</si>
  <si>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</si>
  <si>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</si>
  <si>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</si>
  <si>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</si>
  <si>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</si>
  <si>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</si>
  <si>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</si>
  <si>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</si>
  <si>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</si>
  <si>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</si>
  <si>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</si>
  <si>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</si>
  <si>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</si>
  <si>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</si>
  <si>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</si>
  <si>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</si>
  <si>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</si>
  <si>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</si>
  <si>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</si>
  <si>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</si>
  <si>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</si>
  <si>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</si>
  <si>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</si>
  <si>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</si>
  <si>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</si>
  <si>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</si>
  <si>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</si>
  <si>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</si>
  <si>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</si>
  <si>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</si>
  <si>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</si>
  <si>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</si>
  <si>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</si>
  <si>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</si>
  <si>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</si>
  <si>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</si>
  <si>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</si>
  <si>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</si>
  <si>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</si>
  <si>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</si>
  <si>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</si>
  <si>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</si>
  <si>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</si>
  <si>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</si>
  <si>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</si>
  <si>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</si>
  <si>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</si>
  <si>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</si>
  <si>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</si>
  <si>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</si>
  <si>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</si>
  <si>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</si>
  <si>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</si>
  <si>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</si>
  <si>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</si>
  <si>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</si>
  <si>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</si>
  <si>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</si>
  <si>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</si>
  <si>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</si>
  <si>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</si>
  <si>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</si>
  <si>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</si>
  <si>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</si>
  <si>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</si>
  <si>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</si>
  <si>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</si>
  <si>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</si>
  <si>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</si>
  <si>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</si>
  <si>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</si>
  <si>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</si>
  <si>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</si>
  <si>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</si>
  <si>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</si>
  <si>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</si>
  <si>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</si>
  <si>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</si>
  <si>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</si>
  <si>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</si>
  <si>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</si>
  <si>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</si>
  <si>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</si>
  <si>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</si>
  <si>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</si>
  <si>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</si>
  <si>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</si>
  <si>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</si>
  <si>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</si>
  <si>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</si>
  <si>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</si>
  <si>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</si>
  <si>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</si>
  <si>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</si>
  <si>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</si>
  <si>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</si>
  <si>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</si>
  <si>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</si>
  <si>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</si>
  <si>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</si>
  <si>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</si>
  <si>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</si>
  <si>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</si>
  <si>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</si>
  <si>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</si>
  <si>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</si>
  <si>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</si>
  <si>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</si>
  <si>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</si>
  <si>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</si>
  <si>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</si>
  <si>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</si>
  <si>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</si>
  <si>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</si>
  <si>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</si>
  <si>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</si>
  <si>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</si>
  <si>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</si>
  <si>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</si>
  <si>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</si>
  <si>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</si>
  <si>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</si>
  <si>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</si>
  <si>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</si>
  <si>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</si>
  <si>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</si>
  <si>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</si>
  <si>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</si>
  <si>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</si>
  <si>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</si>
  <si>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</si>
  <si>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</si>
  <si>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</si>
  <si>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</si>
  <si>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</si>
  <si>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</si>
  <si>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</si>
  <si>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</si>
  <si>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</si>
  <si>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</si>
  <si>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</si>
  <si>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</si>
  <si>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</si>
  <si>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</si>
  <si>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</si>
  <si>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</si>
  <si>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</si>
  <si>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</si>
  <si>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</si>
  <si>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</si>
  <si>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</si>
  <si>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</si>
  <si>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</si>
  <si>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</si>
  <si>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</si>
  <si>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</si>
  <si>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</si>
  <si>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</si>
  <si>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</si>
  <si>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</si>
  <si>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</si>
  <si>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</si>
  <si>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</si>
  <si>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</si>
  <si>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</si>
  <si>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</si>
  <si>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</si>
  <si>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</si>
  <si>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</si>
  <si>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</si>
  <si>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</si>
  <si>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</si>
  <si>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</si>
  <si>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</si>
  <si>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</si>
  <si>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</si>
  <si>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</si>
  <si>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</si>
  <si>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</si>
  <si>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</si>
  <si>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</si>
  <si>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</si>
  <si>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</si>
  <si>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</si>
  <si>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</si>
  <si>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</si>
  <si>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</si>
  <si>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</si>
  <si>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</si>
  <si>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</si>
  <si>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</si>
  <si>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</si>
  <si>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</si>
  <si>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</si>
  <si>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</si>
  <si>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</si>
  <si>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</si>
  <si>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</si>
  <si>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</si>
  <si>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</si>
  <si>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</si>
  <si>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</si>
  <si>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</si>
  <si>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</si>
  <si>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</si>
  <si>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</si>
  <si>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</si>
  <si>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</si>
  <si>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</si>
  <si>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</si>
  <si>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</si>
  <si>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</si>
  <si>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</si>
  <si>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</si>
  <si>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</si>
  <si>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</si>
  <si>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</si>
  <si>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</si>
  <si>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</si>
  <si>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</si>
  <si>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</si>
  <si>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</si>
  <si>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</si>
  <si>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</si>
  <si>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</si>
  <si>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</si>
  <si>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</si>
  <si>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</si>
  <si>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</si>
  <si>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</si>
  <si>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</si>
  <si>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</si>
  <si>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</si>
  <si>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</si>
  <si>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</si>
  <si>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</si>
  <si>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</si>
  <si>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</si>
  <si>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</si>
  <si>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</si>
  <si>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</si>
  <si>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</si>
  <si>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</si>
  <si>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</si>
  <si>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</si>
  <si>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</si>
  <si>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</si>
  <si>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</si>
  <si>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</si>
  <si>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</si>
  <si>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</si>
  <si>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</si>
  <si>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</si>
  <si>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</si>
  <si>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</si>
  <si>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</si>
  <si>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</si>
  <si>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</si>
  <si>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</si>
  <si>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</si>
  <si>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</si>
  <si>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</si>
  <si>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</si>
  <si>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</si>
  <si>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</si>
  <si>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</si>
  <si>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</si>
  <si>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</si>
  <si>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</si>
  <si>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</si>
  <si>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</si>
  <si>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</si>
  <si>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</si>
  <si>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</si>
  <si>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</si>
  <si>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</si>
  <si>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</si>
  <si>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</si>
  <si>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</si>
  <si>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</si>
  <si>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</si>
  <si>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</si>
  <si>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</si>
  <si>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</si>
  <si>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</si>
  <si>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</si>
  <si>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</si>
  <si>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</si>
  <si>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</si>
  <si>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</si>
  <si>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</si>
  <si>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</si>
  <si>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</si>
  <si>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</si>
  <si>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</si>
  <si>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</si>
  <si>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</si>
  <si>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</si>
  <si>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</si>
  <si>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</si>
  <si>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</si>
  <si>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</si>
  <si>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</si>
  <si>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</si>
  <si>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</si>
  <si>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</si>
  <si>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</si>
  <si>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</si>
  <si>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</si>
  <si>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</si>
  <si>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</si>
  <si>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</si>
  <si>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</si>
  <si>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</si>
  <si>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</si>
  <si>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</si>
  <si>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</si>
  <si>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</si>
  <si>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</si>
  <si>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</si>
  <si>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</si>
  <si>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</si>
  <si>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</si>
  <si>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</si>
  <si>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</si>
  <si>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</si>
  <si>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</si>
  <si>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</si>
  <si>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</si>
  <si>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</si>
  <si>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</si>
  <si>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</si>
  <si>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</si>
  <si>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</si>
  <si>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</si>
  <si>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</si>
  <si>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</si>
  <si>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</si>
  <si>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</si>
  <si>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</si>
  <si>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</si>
  <si>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</si>
  <si>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</si>
  <si>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</si>
  <si>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</si>
  <si>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</si>
  <si>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</si>
  <si>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</si>
  <si>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</si>
  <si>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</si>
  <si>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</si>
  <si>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</si>
  <si>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</si>
  <si>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</si>
  <si>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</si>
  <si>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</si>
  <si>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</si>
  <si>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</si>
  <si>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</si>
  <si>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</si>
  <si>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</si>
  <si>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</si>
  <si>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</si>
  <si>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</si>
  <si>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</si>
  <si>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</si>
  <si>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</si>
  <si>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</si>
  <si>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</si>
  <si>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</si>
  <si>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</si>
  <si>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</si>
  <si>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</si>
  <si>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</si>
  <si>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</si>
  <si>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</si>
  <si>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</si>
  <si>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</si>
  <si>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</si>
  <si>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</si>
  <si>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</si>
  <si>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</si>
  <si>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</si>
  <si>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</si>
  <si>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</si>
  <si>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</si>
  <si>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</si>
  <si>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</si>
  <si>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</si>
  <si>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</si>
  <si>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</si>
  <si>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</si>
  <si>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</si>
  <si>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</si>
  <si>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</si>
  <si>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</si>
  <si>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</si>
  <si>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</si>
  <si>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</si>
  <si>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</si>
  <si>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</si>
  <si>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</si>
  <si>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</si>
  <si>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</si>
  <si>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</si>
  <si>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</si>
  <si>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</si>
  <si>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</si>
  <si>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</si>
  <si>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</si>
  <si>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</si>
  <si>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</si>
  <si>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</si>
  <si>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</si>
  <si>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</si>
  <si>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</si>
  <si>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</si>
  <si>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</si>
  <si>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</si>
  <si>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</si>
  <si>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</si>
  <si>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</si>
  <si>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</si>
  <si>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</si>
  <si>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</si>
  <si>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</si>
  <si>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</si>
  <si>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</si>
  <si>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</si>
  <si>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</si>
  <si>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</si>
  <si>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</si>
  <si>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</si>
  <si>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</si>
  <si>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</si>
  <si>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</si>
  <si>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</si>
  <si>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</si>
  <si>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</si>
  <si>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</si>
  <si>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</si>
  <si>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</si>
  <si>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</si>
  <si>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</si>
  <si>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</si>
  <si>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</si>
  <si>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</si>
  <si>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</si>
  <si>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</si>
  <si>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</si>
  <si>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</si>
  <si>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</si>
  <si>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</si>
  <si>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</si>
  <si>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</si>
  <si>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</si>
  <si>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</si>
  <si>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</si>
  <si>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</si>
  <si>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</si>
  <si>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</si>
  <si>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</si>
  <si>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</si>
  <si>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</si>
  <si>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</si>
  <si>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</si>
  <si>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</si>
  <si>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</si>
  <si>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</si>
  <si>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</si>
  <si>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</si>
  <si>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</si>
  <si>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</si>
  <si>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</si>
  <si>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</si>
  <si>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</si>
  <si>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</si>
  <si>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</si>
  <si>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</si>
  <si>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</si>
  <si>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</si>
  <si>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</si>
  <si>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</si>
  <si>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</si>
  <si>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</si>
  <si>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</si>
  <si>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</si>
  <si>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</si>
  <si>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</si>
  <si>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</si>
  <si>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</si>
  <si>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</si>
  <si>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</si>
  <si>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</si>
  <si>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</si>
  <si>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</si>
  <si>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</si>
  <si>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</si>
  <si>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</si>
  <si>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</si>
  <si>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</si>
  <si>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</si>
  <si>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</si>
  <si>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</si>
  <si>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</si>
  <si>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</si>
  <si>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</si>
  <si>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</si>
  <si>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</si>
  <si>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</si>
  <si>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</si>
  <si>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</si>
  <si>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</si>
  <si>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</si>
  <si>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</si>
  <si>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</si>
  <si>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</si>
  <si>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</si>
  <si>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</si>
  <si>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</si>
  <si>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</si>
  <si>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</si>
  <si>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</si>
  <si>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</si>
  <si>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</si>
  <si>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</si>
  <si>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</si>
  <si>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</si>
  <si>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</si>
  <si>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</si>
  <si>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</si>
  <si>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</si>
  <si>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</si>
  <si>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</si>
  <si>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</si>
  <si>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</si>
  <si>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</si>
  <si>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</si>
  <si>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</si>
  <si>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</si>
  <si>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</si>
  <si>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</si>
  <si>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</si>
  <si>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</si>
  <si>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</si>
  <si>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</si>
  <si>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</si>
  <si>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</si>
  <si>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</si>
  <si>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</si>
  <si>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</si>
  <si>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</si>
  <si>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</si>
  <si>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</si>
  <si>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</si>
  <si>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</si>
  <si>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</si>
  <si>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</si>
  <si>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</si>
  <si>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</si>
  <si>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</si>
  <si>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</si>
  <si>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</si>
  <si>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</si>
  <si>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</si>
  <si>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</si>
  <si>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</si>
  <si>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</si>
  <si>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</si>
  <si>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</si>
  <si>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</si>
  <si>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</si>
  <si>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</si>
  <si>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</si>
  <si>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</si>
  <si>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</si>
  <si>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</si>
  <si>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</si>
  <si>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</si>
  <si>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</si>
  <si>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</si>
  <si>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</si>
  <si>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</si>
  <si>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</si>
  <si>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</si>
  <si>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</si>
  <si>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</si>
  <si>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</si>
  <si>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</si>
  <si>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</si>
  <si>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</si>
  <si>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</si>
  <si>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</si>
  <si>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</si>
  <si>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</si>
  <si>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</si>
  <si>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</si>
  <si>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</si>
  <si>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</si>
  <si>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</si>
  <si>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</si>
  <si>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</si>
  <si>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</si>
  <si>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</si>
  <si>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</si>
  <si>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</si>
  <si>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</si>
  <si>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</si>
  <si>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</si>
  <si>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</si>
  <si>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</si>
  <si>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</si>
  <si>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</si>
  <si>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</si>
  <si>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</si>
  <si>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</si>
  <si>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</si>
  <si>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</si>
  <si>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</si>
  <si>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</si>
  <si>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</si>
  <si>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</si>
  <si>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</si>
  <si>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</si>
  <si>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</si>
  <si>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</si>
  <si>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</si>
  <si>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</si>
  <si>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</si>
  <si>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</si>
  <si>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</si>
  <si>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</si>
  <si>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</si>
  <si>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</si>
  <si>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</si>
  <si>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</si>
  <si>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</si>
  <si>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</si>
  <si>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</si>
  <si>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</si>
  <si>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</si>
  <si>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</si>
  <si>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</si>
  <si>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</si>
  <si>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</si>
  <si>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</si>
  <si>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</si>
  <si>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</si>
  <si>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</si>
  <si>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</si>
  <si>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</si>
  <si>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</si>
  <si>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</si>
  <si>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</si>
  <si>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</si>
  <si>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</si>
  <si>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</si>
  <si>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</si>
  <si>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</si>
  <si>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</si>
  <si>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</si>
  <si>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</si>
  <si>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</si>
  <si>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</si>
  <si>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</si>
  <si>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</si>
  <si>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</si>
  <si>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</si>
  <si>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</si>
  <si>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</si>
  <si>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</si>
  <si>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</si>
  <si>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</si>
  <si>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</si>
  <si>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</si>
  <si>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</si>
  <si>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</si>
  <si>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</si>
  <si>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</si>
  <si>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</si>
  <si>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</si>
  <si>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</si>
  <si>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</si>
  <si>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</si>
  <si>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</si>
  <si>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</si>
  <si>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</si>
  <si>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</si>
  <si>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</si>
  <si>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</si>
  <si>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</si>
  <si>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</si>
  <si>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</si>
  <si>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</si>
  <si>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</si>
  <si>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</si>
  <si>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</si>
  <si>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</si>
  <si>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</si>
  <si>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</si>
  <si>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</si>
  <si>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</si>
  <si>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</si>
  <si>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</si>
  <si>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</si>
  <si>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</si>
  <si>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</si>
  <si>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</si>
  <si>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</si>
  <si>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</si>
  <si>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</si>
  <si>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</si>
  <si>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</si>
  <si>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</si>
  <si>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</si>
  <si>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</si>
  <si>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</si>
  <si>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</si>
  <si>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</si>
  <si>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</si>
  <si>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</si>
  <si>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</si>
  <si>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</si>
  <si>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</si>
  <si>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</si>
  <si>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</si>
  <si>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</si>
  <si>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</si>
  <si>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</si>
  <si>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</si>
  <si>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</si>
  <si>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</si>
  <si>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</si>
  <si>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</si>
  <si>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</si>
  <si>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</si>
  <si>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</si>
  <si>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</si>
  <si>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</si>
  <si>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</si>
  <si>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</si>
  <si>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</si>
  <si>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</si>
  <si>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</si>
  <si>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</si>
  <si>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</si>
  <si>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</si>
  <si>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</si>
  <si>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</si>
  <si>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</si>
  <si>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</si>
  <si>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</si>
  <si>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</si>
  <si>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</si>
  <si>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</si>
  <si>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</si>
  <si>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</si>
  <si>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</si>
  <si>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</si>
  <si>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</si>
  <si>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</si>
  <si>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</si>
  <si>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</si>
  <si>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</si>
  <si>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</si>
  <si>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</si>
  <si>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</si>
  <si>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</si>
  <si>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</si>
  <si>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</si>
  <si>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</si>
  <si>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</si>
  <si>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</si>
  <si>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</si>
  <si>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</si>
  <si>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</si>
  <si>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</si>
  <si>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</si>
  <si>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</si>
  <si>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</si>
  <si>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</si>
  <si>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</si>
  <si>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</si>
  <si>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</si>
  <si>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</si>
  <si>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</si>
  <si>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</si>
  <si>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</si>
  <si>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</si>
  <si>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</si>
  <si>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</si>
  <si>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</si>
  <si>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</si>
  <si>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</si>
  <si>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</si>
  <si>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</si>
  <si>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</si>
  <si>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</si>
  <si>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</si>
  <si>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</si>
  <si>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</si>
  <si>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</si>
  <si>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</si>
  <si>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</si>
  <si>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</si>
  <si>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</si>
  <si>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</si>
  <si>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</si>
  <si>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</si>
  <si>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</si>
  <si>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</si>
  <si>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</si>
  <si>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</si>
  <si>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</si>
  <si>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</si>
  <si>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</si>
  <si>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</si>
  <si>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</si>
  <si>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</si>
  <si>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</si>
  <si>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</si>
  <si>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</si>
  <si>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</si>
  <si>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</si>
  <si>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</si>
  <si>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</si>
  <si>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</si>
  <si>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</si>
  <si>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</si>
  <si>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</si>
  <si>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</si>
  <si>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</si>
  <si>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</si>
  <si>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</si>
  <si>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</si>
  <si>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</si>
  <si>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</si>
  <si>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</si>
  <si>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</si>
  <si>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</si>
  <si>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</si>
  <si>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</si>
  <si>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</si>
  <si>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</si>
  <si>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</si>
  <si>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</si>
  <si>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</si>
  <si>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</si>
  <si>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</si>
  <si>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</si>
  <si>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</si>
  <si>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</si>
  <si>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</si>
  <si>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</si>
  <si>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</si>
  <si>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</si>
  <si>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</si>
  <si>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</si>
  <si>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</si>
  <si>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</si>
  <si>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</si>
  <si>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</si>
  <si>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</si>
  <si>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</si>
  <si>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</si>
  <si>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</si>
  <si>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</si>
  <si>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</si>
  <si>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</si>
  <si>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</si>
  <si>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</si>
  <si>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</si>
  <si>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</si>
  <si>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</si>
  <si>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</si>
  <si>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</si>
  <si>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</si>
  <si>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</si>
  <si>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</si>
  <si>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</si>
  <si>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</si>
  <si>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</si>
  <si>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</si>
  <si>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</si>
  <si>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</si>
  <si>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</si>
  <si>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</si>
  <si>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</si>
  <si>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</si>
  <si>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</si>
  <si>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</si>
  <si>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</si>
  <si>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</si>
  <si>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</si>
  <si>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</si>
  <si>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</si>
  <si>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</si>
  <si>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</si>
  <si>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</si>
  <si>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</si>
  <si>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</si>
  <si>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</si>
  <si>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</si>
  <si>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</si>
  <si>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</si>
  <si>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</si>
  <si>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</si>
  <si>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</si>
  <si>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</si>
  <si>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</si>
  <si>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</si>
  <si>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</si>
  <si>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</si>
  <si>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</si>
  <si>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</si>
  <si>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</si>
  <si>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</si>
  <si>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</si>
  <si>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</si>
  <si>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</si>
  <si>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</si>
  <si>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</si>
  <si>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</si>
  <si>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</si>
  <si>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</si>
  <si>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</si>
  <si>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</si>
  <si>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</si>
  <si>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</si>
  <si>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</si>
  <si>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</si>
  <si>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</si>
  <si>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</si>
  <si>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</si>
  <si>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</si>
  <si>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</si>
  <si>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</si>
  <si>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</si>
  <si>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</si>
  <si>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</si>
  <si>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</si>
  <si>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</si>
  <si>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</si>
  <si>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</si>
  <si>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</si>
  <si>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</si>
  <si>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</si>
  <si>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</si>
  <si>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</si>
  <si>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</si>
  <si>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</si>
  <si>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</si>
  <si>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</si>
  <si>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</si>
  <si>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</si>
  <si>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</si>
  <si>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</si>
  <si>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</si>
  <si>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</si>
  <si>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</si>
  <si>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</si>
  <si>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</si>
  <si>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</si>
  <si>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</si>
  <si>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</si>
  <si>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</si>
  <si>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</si>
  <si>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</si>
  <si>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</si>
  <si>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</si>
  <si>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</si>
  <si>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</si>
  <si>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</si>
  <si>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</si>
  <si>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</si>
  <si>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</si>
  <si>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</si>
  <si>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</si>
  <si>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</si>
  <si>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</si>
  <si>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</si>
  <si>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</si>
  <si>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</si>
  <si>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</si>
  <si>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</si>
  <si>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</si>
  <si>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</si>
  <si>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</si>
  <si>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</si>
  <si>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</si>
  <si>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</si>
  <si>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</si>
  <si>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</si>
  <si>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</si>
  <si>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</si>
  <si>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</si>
  <si>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</si>
  <si>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</si>
  <si>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</si>
  <si>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</si>
  <si>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</si>
  <si>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</si>
  <si>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</si>
  <si>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</si>
  <si>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</si>
  <si>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</si>
  <si>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</si>
  <si>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</si>
  <si>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</si>
  <si>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</si>
  <si>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</si>
  <si>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</si>
  <si>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</si>
  <si>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</si>
  <si>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</si>
  <si>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</si>
  <si>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</si>
  <si>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</si>
  <si>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</si>
  <si>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</si>
  <si>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</si>
  <si>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</si>
  <si>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</si>
  <si>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</si>
  <si>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</si>
  <si>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</si>
  <si>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</si>
  <si>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</si>
  <si>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</si>
  <si>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</si>
  <si>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</si>
  <si>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</si>
  <si>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</si>
  <si>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</si>
  <si>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</si>
  <si>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</si>
  <si>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</si>
  <si>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</si>
  <si>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</si>
  <si>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</si>
  <si>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</si>
  <si>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</si>
  <si>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</si>
  <si>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</si>
  <si>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</si>
  <si>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</si>
  <si>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</si>
  <si>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</si>
  <si>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</si>
  <si>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</si>
  <si>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</si>
  <si>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</si>
  <si>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</si>
  <si>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</si>
  <si>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</si>
  <si>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</si>
  <si>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</si>
  <si>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</si>
  <si>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</si>
  <si>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</si>
  <si>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</si>
  <si>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</si>
  <si>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</si>
  <si>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</si>
  <si>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</si>
  <si>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</si>
  <si>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</si>
  <si>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</si>
  <si>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</si>
  <si>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</si>
  <si>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</si>
  <si>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</si>
  <si>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</si>
  <si>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</si>
  <si>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</si>
  <si>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</si>
  <si>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</si>
  <si>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</si>
  <si>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</si>
  <si>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</si>
  <si>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</si>
  <si>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</si>
  <si>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</si>
  <si>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</si>
  <si>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</si>
  <si>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</si>
  <si>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</si>
  <si>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</si>
  <si>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</si>
  <si>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</si>
  <si>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</si>
  <si>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</si>
  <si>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</si>
  <si>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</si>
  <si>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</si>
  <si>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</si>
  <si>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</si>
  <si>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</si>
  <si>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</si>
  <si>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</si>
  <si>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</si>
  <si>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</si>
  <si>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</si>
  <si>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</si>
  <si>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</si>
  <si>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</si>
  <si>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</si>
  <si>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</si>
  <si>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</si>
  <si>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</si>
  <si>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</si>
  <si>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</si>
  <si>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</si>
  <si>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</si>
  <si>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</si>
  <si>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</si>
  <si>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</si>
  <si>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</si>
  <si>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</si>
  <si>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</si>
  <si>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</si>
  <si>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</si>
  <si>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</si>
  <si>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</si>
  <si>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</si>
  <si>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</si>
  <si>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</si>
  <si>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</si>
  <si>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</si>
  <si>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</si>
  <si>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</si>
  <si>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</si>
  <si>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</si>
  <si>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</si>
  <si>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</si>
  <si>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</si>
  <si>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</si>
  <si>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</si>
  <si>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</si>
  <si>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</si>
  <si>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</si>
  <si>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</si>
  <si>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</si>
  <si>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</si>
  <si>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</si>
  <si>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</si>
  <si>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</si>
  <si>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</si>
  <si>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</si>
  <si>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</si>
  <si>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</si>
  <si>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</si>
  <si>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</si>
  <si>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</si>
  <si>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</si>
  <si>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</si>
  <si>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</si>
  <si>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</si>
  <si>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</si>
  <si>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</si>
  <si>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</si>
  <si>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</si>
  <si>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</si>
  <si>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</si>
  <si>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</si>
  <si>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</si>
  <si>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</si>
  <si>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</si>
  <si>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</si>
  <si>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</si>
  <si>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</si>
  <si>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</si>
  <si>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</si>
  <si>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</si>
  <si>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</si>
  <si>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</si>
  <si>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</si>
  <si>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</si>
  <si>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</si>
  <si>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</si>
  <si>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</si>
  <si>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</si>
  <si>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</si>
  <si>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</si>
  <si>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</si>
  <si>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</si>
  <si>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</si>
  <si>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</si>
  <si>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</si>
  <si>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</si>
  <si>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</si>
  <si>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</si>
  <si>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</si>
  <si>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</si>
  <si>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</si>
  <si>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</si>
  <si>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</si>
  <si>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</si>
  <si>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</si>
  <si>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</si>
  <si>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</si>
  <si>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</si>
  <si>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</si>
  <si>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</si>
  <si>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</si>
  <si>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</si>
  <si>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</si>
  <si>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</si>
  <si>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</si>
  <si>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</si>
  <si>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</si>
  <si>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</si>
  <si>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</si>
  <si>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</si>
  <si>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</si>
  <si>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</si>
  <si>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</si>
  <si>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</si>
  <si>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</si>
  <si>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</si>
  <si>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</si>
  <si>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</si>
  <si>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</si>
  <si>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</si>
  <si>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</si>
  <si>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</si>
  <si>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</si>
  <si>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</si>
  <si>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</si>
  <si>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</si>
  <si>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</si>
  <si>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</si>
  <si>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</si>
  <si>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</si>
  <si>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</si>
  <si>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</si>
  <si>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</si>
  <si>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</si>
  <si>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</si>
  <si>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</si>
  <si>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</si>
  <si>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</si>
  <si>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</si>
  <si>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</si>
  <si>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</si>
  <si>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</si>
  <si>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</si>
  <si>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</si>
  <si>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</si>
  <si>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</si>
  <si>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</si>
  <si>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</si>
  <si>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</si>
  <si>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</si>
  <si>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</si>
  <si>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</si>
  <si>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</si>
  <si>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</si>
  <si>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</si>
  <si>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</si>
  <si>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</si>
  <si>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</si>
  <si>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</si>
  <si>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</si>
  <si>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</si>
  <si>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</si>
  <si>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</si>
  <si>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</si>
  <si>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</si>
  <si>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</si>
  <si>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</si>
  <si>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</si>
  <si>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</si>
  <si>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</si>
  <si>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</si>
  <si>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</si>
  <si>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</si>
  <si>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</si>
  <si>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</si>
  <si>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</si>
  <si>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</si>
  <si>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</si>
  <si>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</si>
  <si>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</si>
  <si>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</si>
  <si>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</si>
  <si>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</si>
  <si>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</si>
  <si>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</si>
  <si>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</si>
  <si>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</si>
  <si>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</si>
  <si>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</si>
  <si>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</si>
  <si>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</si>
  <si>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</si>
  <si>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</si>
  <si>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</si>
  <si>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</si>
  <si>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</si>
  <si>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</si>
  <si>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</si>
  <si>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</si>
  <si>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</si>
  <si>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</si>
  <si>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</si>
  <si>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</si>
  <si>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</si>
  <si>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</si>
  <si>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</si>
  <si>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</si>
  <si>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</si>
  <si>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</si>
  <si>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</si>
  <si>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</si>
  <si>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</si>
  <si>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</si>
  <si>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</si>
  <si>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</si>
  <si>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</si>
  <si>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</si>
  <si>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</si>
  <si>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</si>
  <si>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</si>
  <si>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</si>
  <si>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</si>
  <si>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</si>
  <si>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</si>
  <si>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</si>
  <si>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</si>
  <si>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</si>
  <si>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</si>
  <si>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</si>
  <si>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</si>
  <si>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</si>
  <si>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</si>
  <si>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</si>
  <si>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</si>
  <si>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</si>
  <si>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</si>
  <si>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</si>
  <si>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</si>
  <si>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</si>
  <si>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</si>
  <si>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</si>
  <si>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</si>
  <si>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</si>
  <si>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</si>
  <si>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</si>
  <si>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</si>
  <si>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</si>
  <si>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</si>
  <si>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</si>
  <si>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</si>
  <si>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</si>
  <si>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</si>
  <si>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</si>
  <si>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</si>
  <si>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</si>
  <si>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</si>
  <si>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</si>
  <si>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</si>
  <si>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</si>
  <si>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</si>
  <si>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</si>
  <si>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</si>
  <si>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</si>
  <si>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</si>
  <si>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</si>
  <si>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</si>
  <si>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</si>
  <si>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</si>
  <si>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</si>
  <si>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</si>
  <si>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</si>
  <si>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</si>
  <si>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</si>
  <si>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</si>
  <si>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</si>
  <si>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</si>
  <si>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</si>
  <si>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</si>
  <si>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</si>
  <si>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</si>
  <si>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</si>
  <si>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</si>
  <si>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</si>
  <si>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</si>
  <si>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</si>
  <si>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</si>
  <si>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</si>
  <si>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</si>
  <si>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</si>
  <si>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</si>
  <si>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</si>
  <si>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</si>
  <si>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</si>
  <si>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</si>
  <si>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</si>
  <si>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</si>
  <si>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</si>
  <si>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</si>
  <si>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</si>
  <si>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</si>
  <si>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</si>
  <si>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</si>
  <si>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</si>
  <si>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</si>
  <si>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</si>
  <si>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</si>
  <si>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</si>
  <si>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</si>
  <si>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</si>
  <si>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</si>
  <si>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</si>
  <si>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</si>
  <si>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</si>
  <si>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</si>
  <si>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</si>
  <si>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</si>
  <si>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</si>
  <si>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</si>
  <si>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</si>
  <si>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</si>
  <si>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</si>
  <si>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</si>
  <si>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</si>
  <si>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</si>
  <si>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</si>
  <si>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</si>
  <si>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</si>
  <si>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</si>
  <si>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</si>
  <si>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</si>
  <si>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</si>
  <si>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</si>
  <si>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</si>
  <si>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</si>
  <si>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</si>
  <si>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</si>
  <si>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</si>
  <si>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</si>
  <si>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</si>
  <si>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</si>
  <si>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</si>
  <si>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</si>
  <si>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</si>
  <si>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</si>
  <si>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</si>
  <si>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</si>
  <si>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</si>
  <si>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</si>
  <si>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</si>
  <si>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</si>
  <si>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</si>
  <si>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</si>
  <si>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</si>
  <si>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</si>
  <si>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</si>
  <si>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</si>
  <si>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</si>
  <si>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</si>
  <si>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</si>
  <si>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</si>
  <si>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</si>
  <si>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</si>
  <si>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</si>
  <si>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</si>
  <si>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</si>
  <si>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</si>
  <si>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</si>
  <si>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</si>
  <si>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</si>
  <si>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</si>
  <si>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</si>
  <si>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</si>
  <si>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</si>
  <si>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</si>
  <si>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</si>
  <si>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</si>
  <si>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</si>
  <si>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</si>
  <si>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</si>
  <si>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</si>
  <si>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</si>
  <si>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</si>
  <si>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</si>
  <si>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</si>
  <si>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</si>
  <si>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</si>
  <si>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</si>
  <si>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</si>
  <si>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</si>
  <si>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</si>
  <si>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</si>
  <si>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</si>
  <si>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</si>
  <si>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</si>
  <si>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</si>
  <si>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</si>
  <si>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</si>
  <si>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</si>
  <si>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</si>
  <si>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</si>
  <si>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</si>
  <si>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</si>
  <si>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</si>
  <si>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</si>
  <si>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</si>
  <si>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</si>
  <si>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</si>
  <si>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</si>
  <si>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</si>
  <si>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</si>
  <si>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</si>
  <si>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</si>
  <si>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</si>
  <si>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</si>
  <si>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</si>
  <si>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</si>
  <si>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</si>
  <si>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</si>
  <si>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</si>
  <si>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</si>
  <si>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</si>
  <si>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</si>
  <si>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</si>
  <si>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</si>
  <si>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</si>
  <si>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</si>
  <si>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</si>
  <si>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</si>
  <si>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</si>
  <si>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</si>
  <si>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</si>
  <si>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</si>
  <si>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</si>
  <si>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</si>
  <si>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</si>
  <si>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</si>
  <si>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</si>
  <si>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</si>
  <si>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</si>
  <si>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</si>
  <si>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</si>
  <si>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</si>
  <si>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</si>
  <si>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</si>
  <si>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</si>
  <si>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</si>
  <si>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</si>
  <si>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</si>
  <si>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</si>
  <si>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</si>
  <si>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</si>
  <si>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</si>
  <si>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</si>
  <si>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</si>
  <si>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</si>
  <si>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</si>
  <si>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</si>
  <si>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</si>
  <si>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</si>
  <si>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</si>
  <si>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</si>
  <si>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</si>
  <si>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</si>
  <si>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</si>
  <si>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</si>
  <si>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</si>
  <si>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</si>
  <si>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</si>
  <si>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</si>
  <si>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</si>
  <si>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</si>
  <si>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</si>
  <si>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</si>
  <si>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</si>
  <si>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</si>
  <si>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</si>
  <si>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</si>
  <si>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</si>
  <si>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</si>
  <si>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</si>
  <si>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</si>
  <si>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</si>
  <si>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</si>
  <si>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</si>
  <si>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</si>
  <si>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</si>
  <si>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</si>
  <si>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</si>
  <si>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</si>
  <si>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</si>
  <si>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</si>
  <si>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</si>
  <si>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</si>
  <si>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</si>
  <si>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</si>
  <si>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</si>
  <si>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</si>
  <si>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</si>
  <si>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</si>
  <si>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</si>
  <si>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</si>
  <si>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</si>
  <si>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</si>
  <si>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</si>
  <si>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</si>
  <si>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</si>
  <si>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</si>
  <si>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</si>
  <si>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</si>
  <si>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</si>
  <si>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</si>
  <si>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</si>
  <si>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</si>
  <si>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</si>
  <si>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</si>
  <si>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</si>
  <si>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</si>
  <si>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</si>
  <si>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</si>
  <si>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</si>
  <si>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</si>
  <si>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</si>
  <si>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</si>
  <si>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</si>
  <si>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</si>
  <si>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</si>
  <si>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</si>
  <si>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</si>
  <si>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</si>
  <si>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</si>
  <si>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</si>
  <si>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</si>
  <si>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</si>
  <si>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</si>
  <si>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</si>
  <si>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</si>
  <si>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</si>
  <si>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</si>
  <si>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</si>
  <si>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</si>
  <si>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</si>
  <si>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</si>
  <si>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</si>
  <si>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</si>
  <si>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</si>
  <si>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</si>
  <si>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</si>
  <si>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</si>
  <si>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</si>
  <si>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</si>
  <si>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</si>
  <si>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</si>
  <si>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</si>
  <si>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</si>
  <si>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</si>
  <si>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</si>
  <si>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</si>
  <si>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</si>
  <si>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</si>
  <si>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</si>
  <si>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</si>
  <si>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</si>
  <si>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</si>
  <si>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</si>
  <si>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</si>
  <si>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</si>
  <si>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</si>
  <si>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</si>
  <si>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</si>
  <si>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</si>
  <si>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</si>
  <si>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</si>
  <si>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</si>
  <si>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</si>
  <si>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</si>
  <si>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</si>
  <si>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</si>
  <si>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</si>
  <si>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</si>
  <si>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</si>
  <si>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</si>
  <si>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</si>
  <si>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</si>
  <si>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</si>
  <si>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</si>
  <si>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</si>
  <si>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</si>
  <si>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</si>
  <si>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</si>
  <si>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</si>
  <si>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</si>
  <si>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</si>
  <si>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</si>
  <si>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</si>
  <si>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</si>
  <si>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</si>
  <si>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</si>
  <si>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</si>
  <si>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</si>
  <si>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</si>
  <si>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</si>
  <si>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</si>
  <si>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</si>
  <si>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</si>
  <si>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</si>
  <si>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</si>
  <si>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</si>
  <si>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</si>
  <si>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</si>
  <si>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</si>
  <si>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</si>
  <si>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</si>
  <si>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</si>
  <si>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</si>
  <si>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</si>
  <si>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</si>
  <si>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</si>
  <si>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</si>
  <si>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</si>
  <si>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</si>
  <si>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</si>
  <si>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</si>
  <si>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</si>
  <si>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</si>
  <si>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</si>
  <si>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</si>
  <si>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</si>
  <si>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</si>
  <si>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</si>
  <si>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</si>
  <si>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</si>
  <si>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</si>
  <si>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</si>
  <si>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</si>
  <si>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</si>
  <si>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</si>
  <si>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</si>
  <si>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</si>
  <si>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</si>
  <si>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</si>
  <si>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</si>
  <si>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</si>
  <si>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</si>
  <si>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</si>
  <si>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</si>
  <si>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</si>
  <si>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</si>
  <si>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</si>
  <si>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</si>
  <si>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</si>
  <si>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</si>
  <si>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</si>
  <si>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</si>
  <si>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</si>
  <si>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</si>
  <si>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</si>
  <si>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</si>
  <si>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</si>
  <si>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</si>
  <si>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</si>
  <si>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</si>
  <si>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</si>
  <si>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</si>
  <si>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</si>
  <si>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</si>
  <si>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</si>
  <si>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</si>
  <si>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</si>
  <si>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</si>
  <si>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</si>
  <si>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</si>
  <si>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</si>
  <si>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</si>
  <si>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</si>
  <si>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</si>
  <si>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</si>
  <si>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</si>
  <si>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</si>
  <si>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</si>
  <si>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</si>
  <si>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</si>
  <si>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</si>
  <si>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</si>
  <si>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</si>
  <si>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</si>
  <si>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</si>
  <si>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</si>
  <si>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</si>
  <si>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</si>
  <si>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</si>
  <si>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</si>
  <si>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</si>
  <si>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</si>
  <si>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</si>
  <si>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</si>
  <si>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</si>
  <si>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</si>
  <si>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</si>
  <si>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</si>
  <si>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</si>
  <si>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</si>
  <si>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</si>
  <si>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</si>
  <si>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</si>
  <si>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</si>
  <si>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</si>
  <si>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</si>
  <si>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</si>
  <si>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</si>
  <si>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</si>
  <si>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</si>
  <si>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</si>
  <si>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</si>
  <si>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</si>
  <si>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</si>
  <si>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</si>
  <si>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</si>
  <si>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</si>
  <si>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</si>
  <si>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</si>
  <si>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</si>
  <si>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</si>
  <si>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</si>
  <si>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</si>
  <si>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</si>
  <si>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</si>
  <si>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</si>
  <si>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</si>
  <si>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</si>
  <si>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</si>
  <si>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</si>
  <si>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</si>
  <si>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</si>
  <si>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</si>
  <si>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</si>
  <si>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</si>
  <si>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</si>
  <si>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</si>
  <si>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</si>
  <si>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</si>
  <si>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</si>
  <si>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</si>
  <si>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</si>
  <si>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</si>
  <si>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</si>
  <si>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</si>
  <si>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</si>
  <si>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</si>
  <si>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</si>
  <si>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</si>
  <si>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</si>
  <si>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</si>
  <si>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</si>
  <si>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</si>
  <si>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</si>
  <si>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</si>
  <si>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</si>
  <si>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</si>
  <si>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</si>
  <si>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</si>
  <si>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</si>
  <si>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</si>
  <si>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</si>
  <si>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</si>
  <si>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</si>
  <si>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</si>
  <si>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</si>
  <si>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</si>
  <si>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</si>
  <si>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</si>
  <si>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</si>
  <si>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</si>
  <si>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</si>
  <si>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</si>
  <si>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</si>
  <si>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</si>
  <si>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</si>
  <si>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</si>
  <si>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</si>
  <si>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</si>
  <si>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</si>
  <si>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</si>
  <si>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</si>
  <si>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</si>
  <si>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</si>
  <si>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</si>
  <si>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</si>
  <si>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</si>
  <si>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</si>
  <si>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</si>
  <si>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</si>
  <si>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</si>
  <si>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</si>
  <si>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</si>
  <si>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</si>
  <si>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</si>
  <si>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</si>
  <si>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</si>
  <si>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</si>
  <si>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</si>
  <si>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</si>
  <si>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</si>
  <si>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</si>
  <si>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</si>
  <si>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</si>
  <si>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</si>
  <si>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</si>
  <si>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</si>
  <si>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</si>
  <si>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</si>
  <si>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</si>
  <si>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</si>
  <si>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</si>
  <si>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</si>
  <si>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</si>
  <si>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</si>
  <si>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</si>
  <si>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</si>
  <si>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</si>
  <si>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</si>
  <si>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</si>
  <si>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</si>
  <si>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</si>
  <si>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</si>
  <si>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</si>
  <si>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</si>
  <si>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</si>
  <si>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</si>
  <si>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</si>
  <si>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</si>
  <si>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</si>
  <si>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</si>
  <si>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</si>
  <si>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</si>
  <si>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</si>
  <si>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</si>
  <si>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</si>
  <si>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</si>
  <si>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</si>
  <si>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</si>
  <si>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</si>
  <si>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</si>
  <si>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</si>
  <si>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</si>
  <si>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</si>
  <si>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</si>
  <si>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</si>
  <si>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</si>
  <si>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</si>
  <si>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</si>
  <si>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</si>
  <si>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</si>
  <si>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</si>
  <si>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</si>
  <si>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</si>
  <si>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</si>
  <si>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</si>
  <si>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</si>
  <si>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</si>
  <si>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</si>
  <si>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</si>
  <si>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</si>
  <si>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</si>
  <si>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</si>
  <si>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</si>
  <si>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</si>
  <si>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</si>
  <si>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</si>
  <si>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</si>
  <si>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</si>
  <si>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</si>
  <si>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</si>
  <si>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</si>
  <si>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</si>
  <si>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</si>
  <si>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</si>
  <si>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</si>
  <si>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</si>
  <si>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</si>
  <si>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</si>
  <si>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</si>
  <si>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</si>
  <si>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</si>
  <si>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</si>
  <si>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</si>
  <si>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</si>
  <si>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</si>
  <si>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</si>
  <si>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</si>
  <si>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</si>
  <si>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</si>
  <si>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</si>
  <si>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</si>
  <si>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</si>
  <si>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</si>
  <si>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</si>
  <si>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</si>
  <si>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</si>
  <si>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</si>
  <si>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</si>
  <si>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</si>
  <si>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</si>
  <si>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</si>
  <si>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</si>
  <si>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</si>
  <si>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</si>
  <si>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</si>
  <si>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</si>
  <si>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</si>
  <si>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</si>
  <si>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</si>
  <si>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</si>
  <si>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</si>
  <si>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</si>
  <si>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</si>
  <si>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</si>
  <si>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</si>
  <si>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</si>
  <si>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</si>
  <si>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</si>
  <si>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</si>
  <si>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</si>
  <si>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</si>
  <si>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</si>
  <si>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</si>
  <si>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</si>
  <si>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</si>
  <si>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</si>
  <si>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</si>
  <si>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</si>
  <si>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</si>
  <si>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</si>
  <si>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</si>
  <si>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</si>
  <si>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</si>
  <si>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</si>
  <si>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</si>
  <si>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</si>
  <si>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</si>
  <si>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</si>
  <si>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</si>
  <si>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</si>
  <si>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</si>
  <si>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</si>
  <si>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</si>
  <si>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</si>
  <si>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</si>
  <si>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</si>
  <si>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</si>
  <si>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</si>
  <si>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</si>
  <si>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</si>
  <si>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</si>
  <si>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</si>
  <si>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</si>
  <si>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</si>
  <si>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</si>
  <si>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</si>
  <si>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</si>
  <si>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</si>
  <si>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Hold</t>
  </si>
  <si>
    <t>Unidad de Monitoreo</t>
  </si>
  <si>
    <t>Alvarez Eusebio, Wascar Antonio</t>
  </si>
  <si>
    <t>ACCION</t>
  </si>
  <si>
    <t xml:space="preserve">Gil Carrera, Santiago </t>
  </si>
  <si>
    <t>GAVETA DE RECHAZO LLENA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</si>
  <si>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</si>
  <si>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</si>
  <si>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</si>
  <si>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</si>
  <si>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</si>
  <si>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</si>
  <si>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</si>
  <si>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</si>
  <si>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Solucionado</t>
  </si>
  <si>
    <t>335835028</t>
  </si>
  <si>
    <t>Closed</t>
  </si>
  <si>
    <t>No disponible</t>
  </si>
  <si>
    <t>335835092</t>
  </si>
  <si>
    <t>335835266</t>
  </si>
  <si>
    <t>335835293</t>
  </si>
  <si>
    <t>335835408</t>
  </si>
  <si>
    <t>335835427</t>
  </si>
  <si>
    <t>335835428</t>
  </si>
  <si>
    <t>335835471</t>
  </si>
  <si>
    <t>335835485</t>
  </si>
  <si>
    <t>335835518</t>
  </si>
  <si>
    <t>335835681 </t>
  </si>
  <si>
    <t>Abastecido</t>
  </si>
  <si>
    <t>Gaveta de Rechazo Llena</t>
  </si>
  <si>
    <t>3 Gavetas Vacías</t>
  </si>
  <si>
    <t>2 Gavetas Vacías y 1 Fallando</t>
  </si>
  <si>
    <t xml:space="preserve">Brioso Luciano, Cristino </t>
  </si>
  <si>
    <t>GAVETA DE DEPOSITOS LLENA</t>
  </si>
  <si>
    <t>Toribio Batista, Junior De Jesus</t>
  </si>
  <si>
    <t>ReservaC Norte</t>
  </si>
  <si>
    <t>335836224</t>
  </si>
  <si>
    <t>335836223</t>
  </si>
  <si>
    <t>335836222</t>
  </si>
  <si>
    <t>335836221</t>
  </si>
  <si>
    <t>335836220</t>
  </si>
  <si>
    <t>335836219</t>
  </si>
  <si>
    <t>335836216</t>
  </si>
  <si>
    <t>335836214</t>
  </si>
  <si>
    <t>335836213</t>
  </si>
  <si>
    <t>335836212</t>
  </si>
  <si>
    <t>335836211</t>
  </si>
  <si>
    <t>335836246</t>
  </si>
  <si>
    <t>335836245</t>
  </si>
  <si>
    <t>335836244</t>
  </si>
  <si>
    <t>335836243</t>
  </si>
  <si>
    <t>335836241</t>
  </si>
  <si>
    <t>335836240</t>
  </si>
  <si>
    <t>335836239</t>
  </si>
  <si>
    <t>335836238</t>
  </si>
  <si>
    <t>335836237</t>
  </si>
  <si>
    <t>335836236</t>
  </si>
  <si>
    <t>335836235</t>
  </si>
  <si>
    <t>335836234</t>
  </si>
  <si>
    <t>335836233</t>
  </si>
  <si>
    <t>335836232</t>
  </si>
  <si>
    <t>335836231</t>
  </si>
  <si>
    <t>335836230</t>
  </si>
  <si>
    <t>335836229</t>
  </si>
  <si>
    <t>335836228</t>
  </si>
  <si>
    <t>335836108 </t>
  </si>
  <si>
    <t>Gaveta De deposito Llena</t>
  </si>
  <si>
    <t>GAVETA DE DEPOSITO LLENA</t>
  </si>
  <si>
    <t>335836270</t>
  </si>
  <si>
    <t>335836269</t>
  </si>
  <si>
    <t>335836268</t>
  </si>
  <si>
    <t>335836267</t>
  </si>
  <si>
    <t>335836266</t>
  </si>
  <si>
    <t>335836265</t>
  </si>
  <si>
    <t>335836264</t>
  </si>
  <si>
    <t>335836263</t>
  </si>
  <si>
    <t>335836262</t>
  </si>
  <si>
    <t>335836261</t>
  </si>
  <si>
    <t>335836260</t>
  </si>
  <si>
    <t>335836259</t>
  </si>
  <si>
    <t>335836258</t>
  </si>
  <si>
    <t>335836257</t>
  </si>
  <si>
    <t>335836255</t>
  </si>
  <si>
    <t>335836254</t>
  </si>
  <si>
    <t>335836253</t>
  </si>
  <si>
    <t>335836252</t>
  </si>
  <si>
    <t>28 Marzo de 2021</t>
  </si>
  <si>
    <t>335836277</t>
  </si>
  <si>
    <t>335836278</t>
  </si>
  <si>
    <t>335836279</t>
  </si>
  <si>
    <t>335836280</t>
  </si>
  <si>
    <t>335836281</t>
  </si>
  <si>
    <t>En Servicio</t>
  </si>
  <si>
    <t>28/03/2021 10:41</t>
  </si>
  <si>
    <t>SIN ACTIVIDAD DE RETIRO</t>
  </si>
  <si>
    <t>335836286</t>
  </si>
  <si>
    <t>335836287</t>
  </si>
  <si>
    <t>335836288</t>
  </si>
  <si>
    <t>335836289</t>
  </si>
  <si>
    <t>335836290</t>
  </si>
  <si>
    <t>335836291</t>
  </si>
  <si>
    <t>335836292</t>
  </si>
  <si>
    <t>335836293</t>
  </si>
  <si>
    <t>335836294</t>
  </si>
  <si>
    <t>335836295</t>
  </si>
  <si>
    <t>335836300</t>
  </si>
  <si>
    <t>335836301</t>
  </si>
  <si>
    <t xml:space="preserve">Perez Almonte, Franklin </t>
  </si>
  <si>
    <t>Triinet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</si>
</sst>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9"/>
      <color indexed="81"/>
      <name val="Tahoma"/>
      <charset val="1"/>
    </font>
    <font>
      <sz val="12"/>
      <color rgb="FF00B050"/>
      <name val="Palatino Linotype"/>
      <family val="1"/>
    </font>
    <font>
      <sz val="9"/>
      <color indexed="81"/>
      <name val="Tahoma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6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17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53" xfId="0" applyNumberFormat="1" applyFont="1" applyFill="1" applyBorder="1" applyAlignment="1">
      <alignment horizontal="center" vertical="center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0" fillId="43" borderId="41" xfId="0" applyFont="1" applyFill="1" applyBorder="1" applyAlignment="1">
      <alignment horizontal="center" vertical="center" wrapText="1"/>
    </xf>
    <xf numFmtId="0" fontId="11" fillId="5" borderId="57" xfId="0" applyFont="1" applyFill="1" applyBorder="1" applyAlignment="1">
      <alignment horizontal="center" vertical="center" wrapText="1"/>
    </xf>
    <xf numFmtId="0" fontId="11" fillId="5" borderId="57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41" xfId="0" applyNumberFormat="1" applyFont="1" applyFill="1" applyBorder="1" applyAlignment="1">
      <alignment horizontal="center" vertic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0" fillId="40" borderId="65" xfId="0" applyFont="1" applyFill="1" applyBorder="1" applyAlignment="1">
      <alignment horizontal="center" vertical="center" wrapText="1"/>
    </xf>
    <xf numFmtId="0" fontId="49" fillId="49" borderId="65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1" fillId="5" borderId="57" xfId="0" applyNumberFormat="1" applyFont="1" applyFill="1" applyBorder="1" applyAlignment="1">
      <alignment horizontal="center" vertical="center"/>
    </xf>
    <xf numFmtId="0" fontId="51" fillId="5" borderId="57" xfId="0" applyFont="1" applyFill="1" applyBorder="1" applyAlignment="1">
      <alignment horizontal="center" vertical="center"/>
    </xf>
  </cellXfs>
  <cellStyles count="1160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14" xfId="1159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2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232"/>
      <tableStyleElement type="headerRow" dxfId="1231"/>
      <tableStyleElement type="totalRow" dxfId="1230"/>
      <tableStyleElement type="firstColumn" dxfId="1229"/>
      <tableStyleElement type="lastColumn" dxfId="1228"/>
      <tableStyleElement type="firstRowStripe" dxfId="1227"/>
      <tableStyleElement type="firstColumnStripe" dxfId="12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345</v>
          </cell>
          <cell r="B243" t="str">
            <v>ATM Ofic. Yamasa II</v>
          </cell>
          <cell r="C243" t="str">
            <v>ESTE</v>
          </cell>
        </row>
        <row r="244">
          <cell r="A244">
            <v>346</v>
          </cell>
          <cell r="B244" t="str">
            <v>ATM Ministerio de Industria y Comercio</v>
          </cell>
          <cell r="C244" t="str">
            <v>DISTRITO NACIONAL</v>
          </cell>
        </row>
        <row r="245">
          <cell r="A245">
            <v>347</v>
          </cell>
          <cell r="B245" t="str">
            <v>ATM Patio de Colombia</v>
          </cell>
          <cell r="C245" t="str">
            <v>DISTRITO NACIONAL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364</v>
          </cell>
          <cell r="B257" t="str">
            <v>ATM Tabadom Holding Santiago</v>
          </cell>
          <cell r="C257" t="str">
            <v>NORTE</v>
          </cell>
        </row>
        <row r="258">
          <cell r="A258">
            <v>366</v>
          </cell>
          <cell r="B258" t="str">
            <v>ATM Oficina Boulevard (Higuey) II</v>
          </cell>
          <cell r="C258" t="str">
            <v>ESTE</v>
          </cell>
        </row>
        <row r="259">
          <cell r="A259">
            <v>370</v>
          </cell>
          <cell r="B259" t="str">
            <v>ATM Oficina Cruce de Imbert II (puerto Plata)</v>
          </cell>
          <cell r="C259" t="str">
            <v>NORTE</v>
          </cell>
        </row>
        <row r="260">
          <cell r="A260">
            <v>372</v>
          </cell>
          <cell r="B260" t="str">
            <v>ATM Oficina Sánchez II</v>
          </cell>
          <cell r="C260" t="str">
            <v>NORTE</v>
          </cell>
        </row>
        <row r="261">
          <cell r="A261">
            <v>373</v>
          </cell>
          <cell r="B261" t="str">
            <v>S/M Tangui Nagua</v>
          </cell>
          <cell r="C261" t="str">
            <v>NORTE</v>
          </cell>
        </row>
        <row r="262">
          <cell r="A262">
            <v>377</v>
          </cell>
          <cell r="B262" t="str">
            <v>ATM Estación del Metro Eduardo Brito</v>
          </cell>
          <cell r="C262" t="str">
            <v>DISTRITO NACIONAL</v>
          </cell>
        </row>
        <row r="263">
          <cell r="A263">
            <v>378</v>
          </cell>
          <cell r="B263" t="str">
            <v>ATM UNP Villa Flores</v>
          </cell>
          <cell r="C263" t="str">
            <v>DISTRITO NACIONAL</v>
          </cell>
        </row>
        <row r="264">
          <cell r="A264">
            <v>380</v>
          </cell>
          <cell r="B264" t="str">
            <v xml:space="preserve">ATM Oficina Navarrete </v>
          </cell>
          <cell r="C264" t="str">
            <v>NORTE</v>
          </cell>
        </row>
        <row r="265">
          <cell r="A265">
            <v>382</v>
          </cell>
          <cell r="B265" t="str">
            <v>ATM Estación del Metro María Montés</v>
          </cell>
          <cell r="C265" t="str">
            <v>DISTRITO NACIONAL</v>
          </cell>
        </row>
        <row r="266">
          <cell r="A266">
            <v>383</v>
          </cell>
          <cell r="B266" t="str">
            <v>ATM S/M Daniel (Dajabón)</v>
          </cell>
          <cell r="C266" t="str">
            <v>NORTE</v>
          </cell>
        </row>
        <row r="267">
          <cell r="A267">
            <v>385</v>
          </cell>
          <cell r="B267" t="str">
            <v xml:space="preserve">ATM Plaza Verón I </v>
          </cell>
          <cell r="C267" t="str">
            <v>ESTE</v>
          </cell>
        </row>
        <row r="268">
          <cell r="A268">
            <v>386</v>
          </cell>
          <cell r="B268" t="str">
            <v xml:space="preserve">ATM Plaza Verón II </v>
          </cell>
          <cell r="C268" t="str">
            <v>ESTE</v>
          </cell>
        </row>
        <row r="269">
          <cell r="A269">
            <v>387</v>
          </cell>
          <cell r="B269" t="str">
            <v xml:space="preserve">ATM S/M La Cadena San Vicente de Paul </v>
          </cell>
          <cell r="C269" t="str">
            <v>DISTRITO NACIONAL</v>
          </cell>
        </row>
        <row r="270">
          <cell r="A270">
            <v>388</v>
          </cell>
          <cell r="B270" t="str">
            <v xml:space="preserve">ATM Multicentro La Sirena Puerto Plata </v>
          </cell>
          <cell r="C270" t="str">
            <v>NORTE</v>
          </cell>
        </row>
        <row r="271">
          <cell r="A271">
            <v>389</v>
          </cell>
          <cell r="B271" t="str">
            <v xml:space="preserve">ATM Casino Hotel Princess </v>
          </cell>
          <cell r="C271" t="str">
            <v>DISTRITO NACIONAL</v>
          </cell>
        </row>
        <row r="272">
          <cell r="A272">
            <v>390</v>
          </cell>
          <cell r="B272" t="str">
            <v xml:space="preserve">ATM Oficina Boca Chica II </v>
          </cell>
          <cell r="C272" t="str">
            <v>DISTRITO NACIONAL</v>
          </cell>
        </row>
        <row r="273">
          <cell r="A273">
            <v>391</v>
          </cell>
          <cell r="B273" t="str">
            <v xml:space="preserve">ATM S/M Jumbo Luperón </v>
          </cell>
          <cell r="C273" t="str">
            <v>DISTRITO NACIONAL</v>
          </cell>
        </row>
        <row r="274">
          <cell r="A274">
            <v>392</v>
          </cell>
          <cell r="B274" t="str">
            <v xml:space="preserve">ATM Oficina San Juan de la Maguana II </v>
          </cell>
          <cell r="C274" t="str">
            <v>SUR</v>
          </cell>
        </row>
        <row r="275">
          <cell r="A275">
            <v>394</v>
          </cell>
          <cell r="B275" t="str">
            <v xml:space="preserve">ATM Multicentro La Sirena Luperón </v>
          </cell>
          <cell r="C275" t="str">
            <v>DISTRITO NACIONAL</v>
          </cell>
        </row>
        <row r="276">
          <cell r="A276">
            <v>395</v>
          </cell>
          <cell r="B276" t="str">
            <v xml:space="preserve">ATM UNP Sabana Iglesia </v>
          </cell>
          <cell r="C276" t="str">
            <v>NORTE</v>
          </cell>
        </row>
        <row r="277">
          <cell r="A277">
            <v>396</v>
          </cell>
          <cell r="B277" t="str">
            <v xml:space="preserve">ATM Oficina Plaza Ulloa (La Fuente) </v>
          </cell>
          <cell r="C277" t="str">
            <v>NORTE</v>
          </cell>
        </row>
        <row r="278">
          <cell r="A278">
            <v>397</v>
          </cell>
          <cell r="B278" t="str">
            <v xml:space="preserve">ATM Autobanco San Francisco de Macoris </v>
          </cell>
          <cell r="C278" t="str">
            <v>NORTE</v>
          </cell>
        </row>
        <row r="279">
          <cell r="A279">
            <v>399</v>
          </cell>
          <cell r="B279" t="str">
            <v xml:space="preserve">ATM Oficina La Romana II </v>
          </cell>
          <cell r="C279" t="str">
            <v>ESTE</v>
          </cell>
        </row>
        <row r="280">
          <cell r="A280">
            <v>402</v>
          </cell>
          <cell r="B280" t="str">
            <v xml:space="preserve">ATM La Sirena La Vega </v>
          </cell>
          <cell r="C280" t="str">
            <v>NORTE</v>
          </cell>
        </row>
        <row r="281">
          <cell r="A281">
            <v>403</v>
          </cell>
          <cell r="B281" t="str">
            <v xml:space="preserve">ATM Oficina Vicente Noble </v>
          </cell>
          <cell r="C281" t="str">
            <v>SUR</v>
          </cell>
        </row>
        <row r="282">
          <cell r="A282">
            <v>405</v>
          </cell>
          <cell r="B282" t="str">
            <v xml:space="preserve">ATM UNP Loma de Cabrera </v>
          </cell>
          <cell r="C282" t="str">
            <v>NORTE</v>
          </cell>
        </row>
        <row r="283">
          <cell r="A283">
            <v>406</v>
          </cell>
          <cell r="B283" t="str">
            <v xml:space="preserve">ATM UNP Plaza Lama Máximo Gómez </v>
          </cell>
          <cell r="C283" t="str">
            <v>DISTRITO NACIONAL</v>
          </cell>
        </row>
        <row r="284">
          <cell r="A284">
            <v>407</v>
          </cell>
          <cell r="B284" t="str">
            <v xml:space="preserve">ATM Multicentro La Sirena Villa Mella </v>
          </cell>
          <cell r="C284" t="str">
            <v>DISTRITO NACIONAL</v>
          </cell>
        </row>
        <row r="285">
          <cell r="A285">
            <v>408</v>
          </cell>
          <cell r="B285" t="str">
            <v xml:space="preserve">ATM Autobanco Las Palmas de Herrera </v>
          </cell>
          <cell r="C285" t="str">
            <v>DISTRITO NACIONAL</v>
          </cell>
        </row>
        <row r="286">
          <cell r="A286">
            <v>409</v>
          </cell>
          <cell r="B286" t="str">
            <v xml:space="preserve">ATM Oficina Las Palmas de Herrera I </v>
          </cell>
          <cell r="C286" t="str">
            <v>DISTRITO NACIONAL</v>
          </cell>
        </row>
        <row r="287">
          <cell r="A287">
            <v>410</v>
          </cell>
          <cell r="B287" t="str">
            <v xml:space="preserve">ATM Oficina Las Palmas de Herrera II </v>
          </cell>
          <cell r="C287" t="str">
            <v>DISTRITO NACIONAL</v>
          </cell>
        </row>
        <row r="288">
          <cell r="A288">
            <v>411</v>
          </cell>
          <cell r="B288" t="str">
            <v xml:space="preserve">ATM UNP Piedra Blanca </v>
          </cell>
          <cell r="C288" t="str">
            <v>NORTE</v>
          </cell>
        </row>
        <row r="289">
          <cell r="A289">
            <v>413</v>
          </cell>
          <cell r="B289" t="str">
            <v xml:space="preserve">ATM UNP Las Galeras Samaná </v>
          </cell>
          <cell r="C289" t="str">
            <v>NORTE</v>
          </cell>
        </row>
        <row r="290">
          <cell r="A290">
            <v>414</v>
          </cell>
          <cell r="B290" t="str">
            <v>ATM Villa Francisca II</v>
          </cell>
          <cell r="C290" t="str">
            <v>DISTRITO NACIONAL</v>
          </cell>
        </row>
        <row r="291">
          <cell r="A291">
            <v>415</v>
          </cell>
          <cell r="B291" t="str">
            <v xml:space="preserve">ATM Autobanco San Martín I </v>
          </cell>
          <cell r="C291" t="str">
            <v>DISTRITO NACIONAL</v>
          </cell>
        </row>
        <row r="292">
          <cell r="A292">
            <v>416</v>
          </cell>
          <cell r="B292" t="str">
            <v xml:space="preserve">ATM Autobanco San Martín II </v>
          </cell>
          <cell r="C292" t="str">
            <v>DISTRITO NACIONAL</v>
          </cell>
        </row>
        <row r="293">
          <cell r="A293">
            <v>420</v>
          </cell>
          <cell r="B293" t="str">
            <v xml:space="preserve">ATM DGII Av. Lincoln </v>
          </cell>
          <cell r="C293" t="str">
            <v>DISTRITO NACIONAL</v>
          </cell>
        </row>
        <row r="294">
          <cell r="A294">
            <v>421</v>
          </cell>
          <cell r="B294" t="str">
            <v xml:space="preserve">ATM Estación Texaco Arroyo Hondo </v>
          </cell>
          <cell r="C294" t="str">
            <v>DISTRITO NACIONAL</v>
          </cell>
        </row>
        <row r="295">
          <cell r="A295">
            <v>422</v>
          </cell>
          <cell r="B295" t="str">
            <v xml:space="preserve">ATM Olé Manoguayabo </v>
          </cell>
          <cell r="C295" t="str">
            <v>DISTRITO NACIONAL</v>
          </cell>
        </row>
        <row r="296">
          <cell r="A296">
            <v>423</v>
          </cell>
          <cell r="B296" t="str">
            <v xml:space="preserve">ATM Farmacia Marinely </v>
          </cell>
          <cell r="C296" t="str">
            <v>DISTRITO NACIONAL</v>
          </cell>
        </row>
        <row r="297">
          <cell r="A297">
            <v>424</v>
          </cell>
          <cell r="B297" t="str">
            <v xml:space="preserve">ATM UNP Jumbo Luperón I </v>
          </cell>
          <cell r="C297" t="str">
            <v>DISTRITO NACIONAL</v>
          </cell>
        </row>
        <row r="298">
          <cell r="A298">
            <v>425</v>
          </cell>
          <cell r="B298" t="str">
            <v xml:space="preserve">ATM UNP Jumbo Luperón II </v>
          </cell>
          <cell r="C298" t="str">
            <v>DISTRITO NACIONAL</v>
          </cell>
        </row>
        <row r="299">
          <cell r="A299">
            <v>427</v>
          </cell>
          <cell r="B299" t="str">
            <v xml:space="preserve">ATM Almacenes Iberia (Hato Mayor) </v>
          </cell>
          <cell r="C299" t="str">
            <v>ESTE</v>
          </cell>
        </row>
        <row r="300">
          <cell r="A300">
            <v>428</v>
          </cell>
          <cell r="B300" t="str">
            <v xml:space="preserve">ATM Acrópolis Center </v>
          </cell>
          <cell r="C300" t="str">
            <v>DISTRITO NACIONAL</v>
          </cell>
        </row>
        <row r="301">
          <cell r="A301">
            <v>429</v>
          </cell>
          <cell r="B301" t="str">
            <v xml:space="preserve">ATM Oficina Jumbo La Romana </v>
          </cell>
          <cell r="C301" t="str">
            <v>ESTE</v>
          </cell>
        </row>
        <row r="302">
          <cell r="A302">
            <v>430</v>
          </cell>
          <cell r="B302" t="str">
            <v xml:space="preserve">ATM Almacén IKEA </v>
          </cell>
          <cell r="C302" t="str">
            <v>DISTRITO NACIONAL</v>
          </cell>
        </row>
        <row r="303">
          <cell r="A303">
            <v>431</v>
          </cell>
          <cell r="B303" t="str">
            <v xml:space="preserve">ATM Autoservicio Sol (Santiago) </v>
          </cell>
          <cell r="C303" t="str">
            <v>NORTE</v>
          </cell>
        </row>
        <row r="304">
          <cell r="A304">
            <v>432</v>
          </cell>
          <cell r="B304" t="str">
            <v xml:space="preserve">ATM Oficina Puerto Plata II </v>
          </cell>
          <cell r="C304" t="str">
            <v>NORTE</v>
          </cell>
        </row>
        <row r="305">
          <cell r="A305">
            <v>433</v>
          </cell>
          <cell r="B305" t="str">
            <v xml:space="preserve">ATM Centro Comercial Las Canas (Cap Cana) </v>
          </cell>
          <cell r="C305" t="str">
            <v>ESTE</v>
          </cell>
        </row>
        <row r="306">
          <cell r="A306">
            <v>434</v>
          </cell>
          <cell r="B306" t="str">
            <v xml:space="preserve">ATM Generadora Hidroeléctrica Dom. (EGEHID) </v>
          </cell>
          <cell r="C306" t="str">
            <v>DISTRITO NACIONAL</v>
          </cell>
        </row>
        <row r="307">
          <cell r="A307">
            <v>435</v>
          </cell>
          <cell r="B307" t="str">
            <v xml:space="preserve">ATM Autobanco Torre I </v>
          </cell>
          <cell r="C307" t="str">
            <v>DISTRITO NACIONAL</v>
          </cell>
        </row>
        <row r="308">
          <cell r="A308">
            <v>436</v>
          </cell>
          <cell r="B308" t="str">
            <v xml:space="preserve">ATM Autobanco Torre II </v>
          </cell>
          <cell r="C308" t="str">
            <v>DISTRITO NACIONAL</v>
          </cell>
        </row>
        <row r="309">
          <cell r="A309">
            <v>437</v>
          </cell>
          <cell r="B309" t="str">
            <v xml:space="preserve">ATM Autobanco Torre III </v>
          </cell>
          <cell r="C309" t="str">
            <v>DISTRITO NACIONAL</v>
          </cell>
        </row>
        <row r="310">
          <cell r="A310">
            <v>438</v>
          </cell>
          <cell r="B310" t="str">
            <v xml:space="preserve">ATM Autobanco Torre IV </v>
          </cell>
          <cell r="C310" t="str">
            <v>DISTRITO NACIONAL</v>
          </cell>
        </row>
        <row r="311">
          <cell r="A311">
            <v>441</v>
          </cell>
          <cell r="B311" t="str">
            <v>ATM Estacion de Servicio Romulo Betancour</v>
          </cell>
          <cell r="C311" t="str">
            <v>DISTRITO NACIONAL</v>
          </cell>
        </row>
        <row r="312">
          <cell r="A312">
            <v>443</v>
          </cell>
          <cell r="B312" t="str">
            <v xml:space="preserve">ATM Edificio San Rafael </v>
          </cell>
          <cell r="C312" t="str">
            <v>DISTRITO NACIONAL</v>
          </cell>
        </row>
        <row r="313">
          <cell r="A313">
            <v>444</v>
          </cell>
          <cell r="B313" t="str">
            <v xml:space="preserve">ATM Hospital Metropolitano de (Santiago) (HOMS) </v>
          </cell>
          <cell r="C313" t="str">
            <v>NORTE</v>
          </cell>
        </row>
        <row r="314">
          <cell r="A314">
            <v>445</v>
          </cell>
          <cell r="B314" t="str">
            <v xml:space="preserve">ATM Distribuidora Corripio </v>
          </cell>
          <cell r="C314" t="str">
            <v>DISTRITO NACIONAL</v>
          </cell>
        </row>
        <row r="315">
          <cell r="A315">
            <v>446</v>
          </cell>
          <cell r="B315" t="str">
            <v>ATM Hipodromo V Centenario</v>
          </cell>
          <cell r="C315" t="str">
            <v>DISTRITO NACIONAL</v>
          </cell>
        </row>
        <row r="316">
          <cell r="A316">
            <v>447</v>
          </cell>
          <cell r="B316" t="str">
            <v xml:space="preserve">ATM Centro Caja Plaza Lama (La Romana) </v>
          </cell>
          <cell r="C316" t="str">
            <v>ESTE</v>
          </cell>
        </row>
        <row r="317">
          <cell r="A317">
            <v>448</v>
          </cell>
          <cell r="B317" t="str">
            <v xml:space="preserve">ATM Club Banco Central </v>
          </cell>
          <cell r="C317" t="str">
            <v>DISTRITO NACIONAL</v>
          </cell>
        </row>
        <row r="318">
          <cell r="A318">
            <v>449</v>
          </cell>
          <cell r="B318" t="str">
            <v>ATM Autobanco Lope de Vega II</v>
          </cell>
          <cell r="C318" t="str">
            <v>DISTRITO NACIONAL</v>
          </cell>
        </row>
        <row r="319">
          <cell r="A319">
            <v>453</v>
          </cell>
          <cell r="B319" t="str">
            <v xml:space="preserve">ATM Autobanco Sarasota II </v>
          </cell>
          <cell r="C319" t="str">
            <v>DISTRITO NACIONAL</v>
          </cell>
        </row>
        <row r="320">
          <cell r="A320">
            <v>454</v>
          </cell>
          <cell r="B320" t="str">
            <v>ATM Partido Dajabón</v>
          </cell>
          <cell r="C320" t="str">
            <v>NORTE</v>
          </cell>
        </row>
        <row r="321">
          <cell r="A321">
            <v>455</v>
          </cell>
          <cell r="B321" t="str">
            <v xml:space="preserve">ATM Oficina Baní II </v>
          </cell>
          <cell r="C321" t="str">
            <v>SUR</v>
          </cell>
        </row>
        <row r="322">
          <cell r="A322">
            <v>457</v>
          </cell>
          <cell r="B322" t="str">
            <v>ATM S/M Olé Hainamosa</v>
          </cell>
          <cell r="C322" t="str">
            <v>DISTRITO NACIONAL</v>
          </cell>
        </row>
        <row r="323">
          <cell r="A323">
            <v>458</v>
          </cell>
          <cell r="B323" t="str">
            <v>ATM Hospital Dario Contreras</v>
          </cell>
          <cell r="C323" t="str">
            <v>DISTRITO NACIONAL</v>
          </cell>
        </row>
        <row r="324">
          <cell r="A324">
            <v>459</v>
          </cell>
          <cell r="B324" t="str">
            <v>ATM Estación Jima Bonao</v>
          </cell>
          <cell r="C324" t="str">
            <v>DISTRITO NACIONAL</v>
          </cell>
        </row>
        <row r="325">
          <cell r="A325">
            <v>461</v>
          </cell>
          <cell r="B325" t="str">
            <v xml:space="preserve">ATM Autobanco Sarasota I </v>
          </cell>
          <cell r="C325" t="str">
            <v>DISTRITO NACIONAL</v>
          </cell>
        </row>
        <row r="326">
          <cell r="A326">
            <v>462</v>
          </cell>
          <cell r="B326" t="str">
            <v>ATM Agrocafe Del Caribe</v>
          </cell>
          <cell r="C326" t="str">
            <v>ESTE</v>
          </cell>
        </row>
        <row r="327">
          <cell r="A327">
            <v>463</v>
          </cell>
          <cell r="B327" t="str">
            <v xml:space="preserve">ATM La Sirena El Embrujo </v>
          </cell>
          <cell r="C327" t="str">
            <v>NORTE</v>
          </cell>
        </row>
        <row r="328">
          <cell r="A328">
            <v>465</v>
          </cell>
          <cell r="B328" t="str">
            <v>ATM Edificio Tarjeta de Crédito</v>
          </cell>
          <cell r="C328" t="str">
            <v>DISTRITO NACIONAL</v>
          </cell>
        </row>
        <row r="329">
          <cell r="A329">
            <v>466</v>
          </cell>
          <cell r="B329" t="str">
            <v>ATM Superintendencia de Valores</v>
          </cell>
          <cell r="C329" t="str">
            <v>DISTRITO NACIONAL</v>
          </cell>
        </row>
        <row r="330">
          <cell r="A330">
            <v>467</v>
          </cell>
          <cell r="B330" t="str">
            <v>ATM Estacion Rilix Pontezuela (puerto Plata)</v>
          </cell>
          <cell r="C330" t="str">
            <v>NORTE</v>
          </cell>
        </row>
        <row r="331">
          <cell r="A331">
            <v>468</v>
          </cell>
          <cell r="B331" t="str">
            <v>ATM Estadio Quisqueya</v>
          </cell>
          <cell r="C331" t="str">
            <v>DISTRITO NACIONAL</v>
          </cell>
        </row>
        <row r="332">
          <cell r="A332">
            <v>469</v>
          </cell>
          <cell r="B332" t="str">
            <v>ATM ASOCIVU</v>
          </cell>
          <cell r="C332" t="str">
            <v>DISTRITO NACIONAL</v>
          </cell>
        </row>
        <row r="333">
          <cell r="A333">
            <v>470</v>
          </cell>
          <cell r="B333" t="str">
            <v xml:space="preserve">ATM Hospital Taiwán (Azua) </v>
          </cell>
          <cell r="C333" t="str">
            <v>SUR</v>
          </cell>
        </row>
        <row r="334">
          <cell r="A334">
            <v>471</v>
          </cell>
          <cell r="B334" t="str">
            <v>ATM Autoservicio DGT I</v>
          </cell>
          <cell r="C334" t="str">
            <v>DISTRITO NACIONAL</v>
          </cell>
        </row>
        <row r="335">
          <cell r="A335">
            <v>472</v>
          </cell>
          <cell r="B335" t="str">
            <v xml:space="preserve">ATM Plaza Megatone (Moca) </v>
          </cell>
          <cell r="C335" t="str">
            <v>NORTE</v>
          </cell>
        </row>
        <row r="336">
          <cell r="A336">
            <v>473</v>
          </cell>
          <cell r="B336" t="str">
            <v xml:space="preserve">ATM Oficina Carrefour II </v>
          </cell>
          <cell r="C336" t="str">
            <v>DISTRITO NACIONAL</v>
          </cell>
        </row>
        <row r="337">
          <cell r="A337">
            <v>476</v>
          </cell>
          <cell r="B337" t="str">
            <v xml:space="preserve">ATM Multicentro La Sirena Las Caobas </v>
          </cell>
          <cell r="C337" t="str">
            <v>DISTRITO NACIONAL</v>
          </cell>
        </row>
        <row r="338">
          <cell r="A338">
            <v>480</v>
          </cell>
          <cell r="B338" t="str">
            <v>ATM UNP Farmaconal Higuey</v>
          </cell>
          <cell r="C338" t="str">
            <v>ESTE</v>
          </cell>
        </row>
        <row r="339">
          <cell r="A339">
            <v>482</v>
          </cell>
          <cell r="B339" t="str">
            <v xml:space="preserve">ATM Centro de Caja Plaza Lama (Santiago) </v>
          </cell>
          <cell r="C339" t="str">
            <v>NORTE</v>
          </cell>
        </row>
        <row r="340">
          <cell r="A340">
            <v>483</v>
          </cell>
          <cell r="B340" t="str">
            <v xml:space="preserve">ATM S/M Karla (Dajabón) </v>
          </cell>
          <cell r="C340" t="str">
            <v>NORTE</v>
          </cell>
        </row>
        <row r="341">
          <cell r="A341">
            <v>485</v>
          </cell>
          <cell r="B341" t="str">
            <v xml:space="preserve">ATM CEDIMAT </v>
          </cell>
          <cell r="C341" t="str">
            <v>DISTRITO NACIONAL</v>
          </cell>
        </row>
        <row r="342">
          <cell r="A342">
            <v>486</v>
          </cell>
          <cell r="B342" t="str">
            <v xml:space="preserve">ATM Olé La Caleta </v>
          </cell>
          <cell r="C342" t="str">
            <v>DISTRITO NACIONAL</v>
          </cell>
        </row>
        <row r="343">
          <cell r="A343">
            <v>487</v>
          </cell>
          <cell r="B343" t="str">
            <v xml:space="preserve">ATM Olé Hainamosa </v>
          </cell>
          <cell r="C343" t="str">
            <v>DISTRITO NACIONAL</v>
          </cell>
        </row>
        <row r="344">
          <cell r="A344">
            <v>488</v>
          </cell>
          <cell r="B344" t="str">
            <v xml:space="preserve">ATM Aeropuerto El Higuero </v>
          </cell>
          <cell r="C344" t="str">
            <v>DISTRITO NACIONAL</v>
          </cell>
        </row>
        <row r="345">
          <cell r="A345">
            <v>489</v>
          </cell>
          <cell r="B345" t="str">
            <v xml:space="preserve">ATM Aeropuerto El Catey (Samaná) </v>
          </cell>
          <cell r="C345" t="str">
            <v>NORTE</v>
          </cell>
        </row>
        <row r="346">
          <cell r="A346">
            <v>490</v>
          </cell>
          <cell r="B346" t="str">
            <v xml:space="preserve">ATM Hospital Ney Arias Lora </v>
          </cell>
          <cell r="C346" t="str">
            <v>DISTRITO NACIONAL</v>
          </cell>
        </row>
        <row r="347">
          <cell r="A347">
            <v>491</v>
          </cell>
          <cell r="B347" t="str">
            <v xml:space="preserve">ATM Dolphin Explorer </v>
          </cell>
          <cell r="C347" t="str">
            <v>ESTE</v>
          </cell>
        </row>
        <row r="348">
          <cell r="A348">
            <v>492</v>
          </cell>
          <cell r="B348" t="str">
            <v>S/M Nacional El Dorado (Santiago)</v>
          </cell>
          <cell r="C348" t="str">
            <v>NORTE</v>
          </cell>
        </row>
        <row r="349">
          <cell r="A349">
            <v>493</v>
          </cell>
          <cell r="B349" t="str">
            <v xml:space="preserve">ATM Oficina Haina Occidental II </v>
          </cell>
          <cell r="C349" t="str">
            <v>DISTRITO NACIONAL</v>
          </cell>
        </row>
        <row r="350">
          <cell r="A350">
            <v>494</v>
          </cell>
          <cell r="B350" t="str">
            <v xml:space="preserve">ATM Oficina Blue Mall </v>
          </cell>
          <cell r="C350" t="str">
            <v>DISTRITO NACIONAL</v>
          </cell>
        </row>
        <row r="351">
          <cell r="A351">
            <v>495</v>
          </cell>
          <cell r="B351" t="str">
            <v>ATM Cemento PANAM</v>
          </cell>
          <cell r="C351" t="str">
            <v>ESTE</v>
          </cell>
        </row>
        <row r="352">
          <cell r="A352">
            <v>496</v>
          </cell>
          <cell r="B352" t="str">
            <v xml:space="preserve">ATM Multicentro La Sirena Bonao </v>
          </cell>
          <cell r="C352" t="str">
            <v>NORTE</v>
          </cell>
        </row>
        <row r="353">
          <cell r="A353">
            <v>497</v>
          </cell>
          <cell r="B353" t="str">
            <v>ATM Ofic. El Portal ll (Santiago)</v>
          </cell>
          <cell r="C353" t="str">
            <v>NORTE</v>
          </cell>
        </row>
        <row r="354">
          <cell r="A354">
            <v>498</v>
          </cell>
          <cell r="B354" t="str">
            <v xml:space="preserve">ATM Estación Sunix 27 de Febrero </v>
          </cell>
          <cell r="C354" t="str">
            <v>DISTRITO NACIONAL</v>
          </cell>
        </row>
        <row r="355">
          <cell r="A355">
            <v>499</v>
          </cell>
          <cell r="B355" t="str">
            <v xml:space="preserve">ATM Estación Sunix Tiradentes </v>
          </cell>
          <cell r="C355" t="str">
            <v>DISTRITO NACIONAL</v>
          </cell>
        </row>
        <row r="356">
          <cell r="A356">
            <v>500</v>
          </cell>
          <cell r="B356" t="str">
            <v xml:space="preserve">ATM UNP Cutupú </v>
          </cell>
          <cell r="C356" t="str">
            <v>NORTE</v>
          </cell>
        </row>
        <row r="357">
          <cell r="A357">
            <v>501</v>
          </cell>
          <cell r="B357" t="str">
            <v xml:space="preserve">ATM UNP La Canela </v>
          </cell>
          <cell r="C357" t="str">
            <v>NORTE</v>
          </cell>
        </row>
        <row r="358">
          <cell r="A358">
            <v>502</v>
          </cell>
          <cell r="B358" t="str">
            <v xml:space="preserve">ATM Materno Infantil de (Santiago) </v>
          </cell>
          <cell r="C358" t="str">
            <v>NORTE</v>
          </cell>
        </row>
        <row r="359">
          <cell r="A359">
            <v>504</v>
          </cell>
          <cell r="B359" t="str">
            <v>ATM CURNA UASD Nagua</v>
          </cell>
          <cell r="C359" t="str">
            <v>NORTE</v>
          </cell>
        </row>
        <row r="360">
          <cell r="A360">
            <v>507</v>
          </cell>
          <cell r="B360" t="str">
            <v>ATM Estación Sigma Boca Chica</v>
          </cell>
          <cell r="C360" t="str">
            <v>DISTRITO NACIONAL</v>
          </cell>
        </row>
        <row r="361">
          <cell r="A361">
            <v>510</v>
          </cell>
          <cell r="B361" t="str">
            <v xml:space="preserve">ATM Ferretería Bellón (Santiago) </v>
          </cell>
          <cell r="C361" t="str">
            <v>NORTE</v>
          </cell>
        </row>
        <row r="362">
          <cell r="A362">
            <v>511</v>
          </cell>
          <cell r="B362" t="str">
            <v xml:space="preserve">ATM UNP Río San Juan (Nagua) </v>
          </cell>
          <cell r="C362" t="str">
            <v>NORTE</v>
          </cell>
        </row>
        <row r="363">
          <cell r="A363">
            <v>512</v>
          </cell>
          <cell r="B363" t="str">
            <v>ATM Plaza Jesús Ferreira</v>
          </cell>
          <cell r="C363" t="str">
            <v>SUR</v>
          </cell>
        </row>
        <row r="364">
          <cell r="A364">
            <v>513</v>
          </cell>
          <cell r="B364" t="str">
            <v xml:space="preserve">ATM UNP Lagunas de Nisibón </v>
          </cell>
          <cell r="C364" t="str">
            <v>ESTE</v>
          </cell>
        </row>
        <row r="365">
          <cell r="A365">
            <v>514</v>
          </cell>
          <cell r="B365" t="str">
            <v>ATM Autoservicio Charles de Gaulle</v>
          </cell>
          <cell r="C365" t="str">
            <v>DISTRITO NACIONAL</v>
          </cell>
        </row>
        <row r="366">
          <cell r="A366">
            <v>515</v>
          </cell>
          <cell r="B366" t="str">
            <v xml:space="preserve">ATM Oficina Agora Mall I </v>
          </cell>
          <cell r="C366" t="str">
            <v>DISTRITO NACIONAL</v>
          </cell>
        </row>
        <row r="367">
          <cell r="A367">
            <v>516</v>
          </cell>
          <cell r="B367" t="str">
            <v xml:space="preserve">ATM Oficina Gascue </v>
          </cell>
          <cell r="C367" t="str">
            <v>DISTRITO NACIONAL</v>
          </cell>
        </row>
        <row r="368">
          <cell r="A368">
            <v>517</v>
          </cell>
          <cell r="B368" t="str">
            <v xml:space="preserve">ATM Autobanco Oficina Sans Soucí </v>
          </cell>
          <cell r="C368" t="str">
            <v>DISTRITO NACIONAL</v>
          </cell>
        </row>
        <row r="369">
          <cell r="A369">
            <v>518</v>
          </cell>
          <cell r="B369" t="str">
            <v xml:space="preserve">ATM Autobanco Los Alamos </v>
          </cell>
          <cell r="C369" t="str">
            <v>NORTE</v>
          </cell>
        </row>
        <row r="370">
          <cell r="A370">
            <v>519</v>
          </cell>
          <cell r="B370" t="str">
            <v xml:space="preserve">ATM Plaza Estrella (Bávaro) </v>
          </cell>
          <cell r="C370" t="str">
            <v>ESTE</v>
          </cell>
        </row>
        <row r="371">
          <cell r="A371">
            <v>520</v>
          </cell>
          <cell r="B371" t="str">
            <v xml:space="preserve">ATM Cooperativa Navarrete (COOPNAVA) </v>
          </cell>
          <cell r="C371" t="str">
            <v>NORTE</v>
          </cell>
        </row>
        <row r="372">
          <cell r="A372">
            <v>521</v>
          </cell>
          <cell r="B372" t="str">
            <v xml:space="preserve">ATM UNP Bayahibe (La Romana) </v>
          </cell>
          <cell r="C372" t="str">
            <v>ESTE</v>
          </cell>
        </row>
        <row r="373">
          <cell r="A373">
            <v>522</v>
          </cell>
          <cell r="B373" t="str">
            <v xml:space="preserve">ATM Oficina Galería 360 </v>
          </cell>
          <cell r="C373" t="str">
            <v>DISTRITO NACIONAL</v>
          </cell>
        </row>
        <row r="374">
          <cell r="A374">
            <v>524</v>
          </cell>
          <cell r="B374" t="str">
            <v xml:space="preserve">ATM DNCD </v>
          </cell>
          <cell r="C374" t="str">
            <v>DISTRITO NACIONAL</v>
          </cell>
        </row>
        <row r="375">
          <cell r="A375">
            <v>525</v>
          </cell>
          <cell r="B375" t="str">
            <v>ATM S/M Bravo Las Americas</v>
          </cell>
          <cell r="C375" t="str">
            <v>DISTRITO NACIONAL</v>
          </cell>
        </row>
        <row r="376">
          <cell r="A376">
            <v>527</v>
          </cell>
          <cell r="B376" t="str">
            <v>ATM Oficina Zona Oriental II</v>
          </cell>
          <cell r="C376" t="str">
            <v>DISTRITO NACIONAL</v>
          </cell>
        </row>
        <row r="377">
          <cell r="A377">
            <v>528</v>
          </cell>
          <cell r="B377" t="str">
            <v xml:space="preserve">ATM Ferretería Ochoa (Santiago) </v>
          </cell>
          <cell r="C377" t="str">
            <v>NORTE</v>
          </cell>
        </row>
        <row r="378">
          <cell r="A378">
            <v>529</v>
          </cell>
          <cell r="B378" t="str">
            <v xml:space="preserve">ATM Plan Social de la Presidencia </v>
          </cell>
          <cell r="C378" t="str">
            <v>DISTRITO NACIONAL</v>
          </cell>
        </row>
        <row r="379">
          <cell r="A379">
            <v>530</v>
          </cell>
          <cell r="B379" t="str">
            <v xml:space="preserve">ATM Estación Next Dipsa (Charles Summer) </v>
          </cell>
          <cell r="C379" t="str">
            <v>DISTRITO NACIONAL</v>
          </cell>
        </row>
        <row r="380">
          <cell r="A380">
            <v>531</v>
          </cell>
          <cell r="B380" t="str">
            <v xml:space="preserve">ATM Escuela Nacional de la Judicatura </v>
          </cell>
          <cell r="C380" t="str">
            <v>DISTRITO NACIONAL</v>
          </cell>
        </row>
        <row r="381">
          <cell r="A381">
            <v>532</v>
          </cell>
          <cell r="B381" t="str">
            <v xml:space="preserve">ATM UNP Guanábano (Moca) </v>
          </cell>
          <cell r="C381" t="str">
            <v>NORTE</v>
          </cell>
        </row>
        <row r="382">
          <cell r="A382">
            <v>533</v>
          </cell>
          <cell r="B382" t="str">
            <v>ATM AILA II</v>
          </cell>
          <cell r="C382" t="str">
            <v>DISTRITO NACIONAL</v>
          </cell>
        </row>
        <row r="383">
          <cell r="A383">
            <v>533</v>
          </cell>
          <cell r="B383" t="str">
            <v xml:space="preserve">ATM Oficina Aeropuerto Las Américas II </v>
          </cell>
          <cell r="C383" t="str">
            <v>DISTRITO NACIONAL</v>
          </cell>
        </row>
        <row r="384">
          <cell r="A384">
            <v>534</v>
          </cell>
          <cell r="B384" t="str">
            <v xml:space="preserve">ATM Oficina Torre II </v>
          </cell>
          <cell r="C384" t="str">
            <v>DISTRITO NACIONAL</v>
          </cell>
        </row>
        <row r="385">
          <cell r="A385">
            <v>535</v>
          </cell>
          <cell r="B385" t="str">
            <v xml:space="preserve">ATM Autoservicio Torre III </v>
          </cell>
          <cell r="C385" t="str">
            <v>DISTRITO NACIONAL</v>
          </cell>
        </row>
        <row r="386">
          <cell r="A386">
            <v>536</v>
          </cell>
          <cell r="B386" t="str">
            <v xml:space="preserve">ATM Super Lama San Isidro </v>
          </cell>
          <cell r="C386" t="str">
            <v>DISTRITO NACIONAL</v>
          </cell>
        </row>
        <row r="387">
          <cell r="A387">
            <v>537</v>
          </cell>
          <cell r="B387" t="str">
            <v xml:space="preserve">ATM Estación Texaco Enriquillo (Barahona) </v>
          </cell>
          <cell r="C387" t="str">
            <v>SUR</v>
          </cell>
        </row>
        <row r="388">
          <cell r="A388">
            <v>538</v>
          </cell>
          <cell r="B388" t="str">
            <v>ATM  Autoservicio San Fco. Macorís</v>
          </cell>
          <cell r="C388" t="str">
            <v>NORTE</v>
          </cell>
        </row>
        <row r="389">
          <cell r="A389">
            <v>539</v>
          </cell>
          <cell r="B389" t="str">
            <v>ATM S/M La Cadena Los Proceres</v>
          </cell>
          <cell r="C389" t="str">
            <v>DISTRITO NACIONAL</v>
          </cell>
        </row>
        <row r="390">
          <cell r="A390">
            <v>540</v>
          </cell>
          <cell r="B390" t="str">
            <v xml:space="preserve">ATM Autoservicio Sambil I </v>
          </cell>
          <cell r="C390" t="str">
            <v>DISTRITO NACIONAL</v>
          </cell>
        </row>
        <row r="391">
          <cell r="A391">
            <v>541</v>
          </cell>
          <cell r="B391" t="str">
            <v xml:space="preserve">ATM Oficina Sambil II </v>
          </cell>
          <cell r="C391" t="str">
            <v>DISTRITO NACIONAL</v>
          </cell>
        </row>
        <row r="392">
          <cell r="A392">
            <v>542</v>
          </cell>
          <cell r="B392" t="str">
            <v>ATM S/M la Cadena Carretera Mella</v>
          </cell>
          <cell r="C392" t="str">
            <v>DISTRITO NACIONAL</v>
          </cell>
        </row>
        <row r="393">
          <cell r="A393">
            <v>544</v>
          </cell>
          <cell r="B393" t="str">
            <v xml:space="preserve">ATM Dirección General de Tecnología (DGT CTB) </v>
          </cell>
          <cell r="C393" t="str">
            <v>DISTRITO NACIONAL</v>
          </cell>
        </row>
        <row r="394">
          <cell r="A394">
            <v>545</v>
          </cell>
          <cell r="B394" t="str">
            <v xml:space="preserve">ATM Oficina Isabel La Católica II  </v>
          </cell>
          <cell r="C394" t="str">
            <v>DISTRITO NACIONAL</v>
          </cell>
        </row>
        <row r="395">
          <cell r="A395">
            <v>546</v>
          </cell>
          <cell r="B395" t="str">
            <v xml:space="preserve">ATM ITLA </v>
          </cell>
          <cell r="C395" t="str">
            <v>DISTRITO NACIONAL</v>
          </cell>
        </row>
        <row r="396">
          <cell r="A396">
            <v>547</v>
          </cell>
          <cell r="B396" t="str">
            <v xml:space="preserve">ATM Plaza Lama Herrera </v>
          </cell>
          <cell r="C396" t="str">
            <v>DISTRITO NACIONAL</v>
          </cell>
        </row>
        <row r="397">
          <cell r="A397">
            <v>548</v>
          </cell>
          <cell r="B397" t="str">
            <v xml:space="preserve">ATM AMET </v>
          </cell>
          <cell r="C397" t="str">
            <v>DISTRITO NACIONAL</v>
          </cell>
        </row>
        <row r="398">
          <cell r="A398">
            <v>549</v>
          </cell>
          <cell r="B398" t="str">
            <v xml:space="preserve">ATM Ministerio de Turismo (Oficinas Gubernamentales) </v>
          </cell>
          <cell r="C398" t="str">
            <v>DISTRITO NACIONAL</v>
          </cell>
        </row>
        <row r="399">
          <cell r="A399">
            <v>551</v>
          </cell>
          <cell r="B399" t="str">
            <v xml:space="preserve">ATM Oficina Padre Castellanos </v>
          </cell>
          <cell r="C399" t="str">
            <v>DISTRITO NACIONAL</v>
          </cell>
        </row>
        <row r="400">
          <cell r="A400">
            <v>552</v>
          </cell>
          <cell r="B400" t="str">
            <v xml:space="preserve">ATM Suprema Corte de Justicia </v>
          </cell>
          <cell r="C400" t="str">
            <v>DISTRITO NACIONAL</v>
          </cell>
        </row>
        <row r="401">
          <cell r="A401">
            <v>553</v>
          </cell>
          <cell r="B401" t="str">
            <v xml:space="preserve">ATM Centro de Caja Las Américas </v>
          </cell>
          <cell r="C401" t="str">
            <v>DISTRITO NACIONAL</v>
          </cell>
        </row>
        <row r="402">
          <cell r="A402">
            <v>554</v>
          </cell>
          <cell r="B402" t="str">
            <v xml:space="preserve">ATM Oficina Isabel La Católica I </v>
          </cell>
          <cell r="C402" t="str">
            <v>DISTRITO NACIONAL</v>
          </cell>
        </row>
        <row r="403">
          <cell r="A403">
            <v>555</v>
          </cell>
          <cell r="B403" t="str">
            <v xml:space="preserve">ATM Estación Shell Las Praderas </v>
          </cell>
          <cell r="C403" t="str">
            <v>DISTRITO NACIONAL</v>
          </cell>
        </row>
        <row r="404">
          <cell r="A404">
            <v>556</v>
          </cell>
          <cell r="B404" t="str">
            <v xml:space="preserve">ATM Almacén General Ave. Luperón </v>
          </cell>
          <cell r="C404" t="str">
            <v>DISTRITO NACIONAL</v>
          </cell>
        </row>
        <row r="405">
          <cell r="A405">
            <v>557</v>
          </cell>
          <cell r="B405" t="str">
            <v xml:space="preserve">ATM Multicentro La Sirena Ave. Mella </v>
          </cell>
          <cell r="C405" t="str">
            <v>DISTRITO NACIONAL</v>
          </cell>
        </row>
        <row r="406">
          <cell r="A406">
            <v>558</v>
          </cell>
          <cell r="B406" t="str">
            <v xml:space="preserve">ATM Base Naval 27 de Febrero (Sans Soucí) </v>
          </cell>
          <cell r="C406" t="str">
            <v>DISTRITO NACIONAL</v>
          </cell>
        </row>
        <row r="407">
          <cell r="A407">
            <v>559</v>
          </cell>
          <cell r="B407" t="str">
            <v xml:space="preserve">ATM UNP Metro I </v>
          </cell>
          <cell r="C407" t="str">
            <v>DISTRITO NACIONAL</v>
          </cell>
        </row>
        <row r="408">
          <cell r="A408">
            <v>560</v>
          </cell>
          <cell r="B408" t="str">
            <v xml:space="preserve">ATM Junta Central Electoral </v>
          </cell>
          <cell r="C408" t="str">
            <v>DISTRITO NACIONAL</v>
          </cell>
        </row>
        <row r="409">
          <cell r="A409">
            <v>561</v>
          </cell>
          <cell r="B409" t="str">
            <v xml:space="preserve">ATM Comando Regional P.N. S.D. Este </v>
          </cell>
          <cell r="C409" t="str">
            <v>DISTRITO NACIONAL</v>
          </cell>
        </row>
        <row r="410">
          <cell r="A410">
            <v>562</v>
          </cell>
          <cell r="B410" t="str">
            <v xml:space="preserve">ATM S/M Jumbo Carretera Mella </v>
          </cell>
          <cell r="C410" t="str">
            <v>DISTRITO NACIONAL</v>
          </cell>
        </row>
        <row r="411">
          <cell r="A411">
            <v>563</v>
          </cell>
          <cell r="B411" t="str">
            <v xml:space="preserve">ATM Base Aérea San Isidro </v>
          </cell>
          <cell r="C411" t="str">
            <v>DISTRITO NACIONAL</v>
          </cell>
        </row>
        <row r="412">
          <cell r="A412">
            <v>564</v>
          </cell>
          <cell r="B412" t="str">
            <v xml:space="preserve">ATM Ministerio de Agricultura </v>
          </cell>
          <cell r="C412" t="str">
            <v>DISTRITO NACIONAL</v>
          </cell>
        </row>
        <row r="413">
          <cell r="A413">
            <v>565</v>
          </cell>
          <cell r="B413" t="str">
            <v xml:space="preserve">ATM S/M La Cadena Núñez de Cáceres </v>
          </cell>
          <cell r="C413" t="str">
            <v>DISTRITO NACIONAL</v>
          </cell>
        </row>
        <row r="414">
          <cell r="A414">
            <v>566</v>
          </cell>
          <cell r="B414" t="str">
            <v xml:space="preserve">ATM Hiper Olé Aut. Duarte </v>
          </cell>
          <cell r="C414" t="str">
            <v>DISTRITO NACIONAL</v>
          </cell>
        </row>
        <row r="415">
          <cell r="A415">
            <v>567</v>
          </cell>
          <cell r="B415" t="str">
            <v xml:space="preserve">ATM Oficina Máximo Gómez </v>
          </cell>
          <cell r="C415" t="str">
            <v>DISTRITO NACIONAL</v>
          </cell>
        </row>
        <row r="416">
          <cell r="A416">
            <v>568</v>
          </cell>
          <cell r="B416" t="str">
            <v xml:space="preserve">ATM Ministerio de Educación </v>
          </cell>
          <cell r="C416" t="str">
            <v>DISTRITO NACIONAL</v>
          </cell>
        </row>
        <row r="417">
          <cell r="A417">
            <v>569</v>
          </cell>
          <cell r="B417" t="str">
            <v xml:space="preserve">ATM Superintendencia de Seguros </v>
          </cell>
          <cell r="C417" t="str">
            <v>DISTRITO NACIONAL</v>
          </cell>
        </row>
        <row r="418">
          <cell r="A418">
            <v>570</v>
          </cell>
          <cell r="B418" t="str">
            <v xml:space="preserve">ATM S/M Liverpool Villa Mella </v>
          </cell>
          <cell r="C418" t="str">
            <v>DISTRITO NACIONAL</v>
          </cell>
        </row>
        <row r="419">
          <cell r="A419">
            <v>571</v>
          </cell>
          <cell r="B419" t="str">
            <v xml:space="preserve">ATM Hospital Central FF. AA. </v>
          </cell>
          <cell r="C419" t="str">
            <v>DISTRITO NACIONAL</v>
          </cell>
        </row>
        <row r="420">
          <cell r="A420">
            <v>572</v>
          </cell>
          <cell r="B420" t="str">
            <v xml:space="preserve">ATM Olé Ovando </v>
          </cell>
          <cell r="C420" t="str">
            <v>DISTRITO NACIONAL</v>
          </cell>
        </row>
        <row r="421">
          <cell r="A421">
            <v>573</v>
          </cell>
          <cell r="B421" t="str">
            <v xml:space="preserve">ATM IDSS </v>
          </cell>
          <cell r="C421" t="str">
            <v>DISTRITO NACIONAL</v>
          </cell>
        </row>
        <row r="422">
          <cell r="A422">
            <v>574</v>
          </cell>
          <cell r="B422" t="str">
            <v xml:space="preserve">ATM Club Obras Públicas </v>
          </cell>
          <cell r="C422" t="str">
            <v>DISTRITO NACIONAL</v>
          </cell>
        </row>
        <row r="423">
          <cell r="A423">
            <v>575</v>
          </cell>
          <cell r="B423" t="str">
            <v xml:space="preserve">ATM EDESUR Tiradentes </v>
          </cell>
          <cell r="C423" t="str">
            <v>DISTRITO NACIONAL</v>
          </cell>
        </row>
        <row r="424">
          <cell r="A424">
            <v>576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577</v>
          </cell>
          <cell r="B425" t="str">
            <v xml:space="preserve">ATM Olé Ave. Duarte </v>
          </cell>
          <cell r="C425" t="str">
            <v>DISTRITO NACIONAL</v>
          </cell>
        </row>
        <row r="426">
          <cell r="A426">
            <v>578</v>
          </cell>
          <cell r="B426" t="str">
            <v xml:space="preserve">ATM Procuraduría General de la República </v>
          </cell>
          <cell r="C426" t="str">
            <v>DISTRITO NACIONAL</v>
          </cell>
        </row>
        <row r="427">
          <cell r="A427">
            <v>579</v>
          </cell>
          <cell r="B427" t="str">
            <v xml:space="preserve">ATM Estación Sunix Down Town </v>
          </cell>
          <cell r="C427" t="str">
            <v>ESTE</v>
          </cell>
        </row>
        <row r="428">
          <cell r="A428">
            <v>580</v>
          </cell>
          <cell r="B428" t="str">
            <v xml:space="preserve">ATM Edificio Propagas </v>
          </cell>
          <cell r="C428" t="str">
            <v>DISTRITO NACIONAL</v>
          </cell>
        </row>
        <row r="429">
          <cell r="A429">
            <v>581</v>
          </cell>
          <cell r="B429" t="str">
            <v>ATM Banco Bandex II (Antiguo BNV II)</v>
          </cell>
          <cell r="C429" t="str">
            <v>DISTRITO NACIONAL</v>
          </cell>
        </row>
        <row r="430">
          <cell r="A430">
            <v>583</v>
          </cell>
          <cell r="B430" t="str">
            <v xml:space="preserve">ATM Ministerio Fuerzas Armadas I </v>
          </cell>
          <cell r="C430" t="str">
            <v>DISTRITO NACIONAL</v>
          </cell>
        </row>
        <row r="431">
          <cell r="A431">
            <v>584</v>
          </cell>
          <cell r="B431" t="str">
            <v xml:space="preserve">ATM Oficina San Cristóbal I </v>
          </cell>
          <cell r="C431" t="str">
            <v>SUR</v>
          </cell>
        </row>
        <row r="432">
          <cell r="A432">
            <v>585</v>
          </cell>
          <cell r="B432" t="str">
            <v xml:space="preserve">ATM Oficina Haina Oriental </v>
          </cell>
          <cell r="C432" t="str">
            <v>DISTRITO NACIONAL</v>
          </cell>
        </row>
        <row r="433">
          <cell r="A433">
            <v>586</v>
          </cell>
          <cell r="B433" t="str">
            <v xml:space="preserve">ATM Palacio de Justicia D.N. </v>
          </cell>
          <cell r="C433" t="str">
            <v>DISTRITO NACIONAL</v>
          </cell>
        </row>
        <row r="434">
          <cell r="A434">
            <v>587</v>
          </cell>
          <cell r="B434" t="str">
            <v xml:space="preserve">ATM Cuerpo de Ayudantes Militares </v>
          </cell>
          <cell r="C434" t="str">
            <v>DISTRITO NACIONAL</v>
          </cell>
        </row>
        <row r="435">
          <cell r="A435">
            <v>588</v>
          </cell>
          <cell r="B435" t="str">
            <v xml:space="preserve">ATM INAVI </v>
          </cell>
          <cell r="C435" t="str">
            <v>DISTRITO NACIONAL</v>
          </cell>
        </row>
        <row r="436">
          <cell r="A436">
            <v>589</v>
          </cell>
          <cell r="B436" t="str">
            <v xml:space="preserve">ATM S/M Bravo San Vicente de Paul </v>
          </cell>
          <cell r="C436" t="str">
            <v>DISTRITO NACIONAL</v>
          </cell>
        </row>
        <row r="437">
          <cell r="A437">
            <v>590</v>
          </cell>
          <cell r="B437" t="str">
            <v xml:space="preserve">ATM Olé Aut. Las Américas </v>
          </cell>
          <cell r="C437" t="str">
            <v>DISTRITO NACIONAL</v>
          </cell>
        </row>
        <row r="438">
          <cell r="A438">
            <v>591</v>
          </cell>
          <cell r="B438" t="str">
            <v xml:space="preserve">ATM Universidad del Caribe </v>
          </cell>
          <cell r="C438" t="str">
            <v>DISTRITO NACIONAL</v>
          </cell>
        </row>
        <row r="439">
          <cell r="A439">
            <v>592</v>
          </cell>
          <cell r="B439" t="str">
            <v xml:space="preserve">ATM Centro de Caja San Cristóbal I </v>
          </cell>
          <cell r="C439" t="str">
            <v>SUR</v>
          </cell>
        </row>
        <row r="440">
          <cell r="A440">
            <v>593</v>
          </cell>
          <cell r="B440" t="str">
            <v xml:space="preserve">ATM Ministerio Fuerzas Armadas II </v>
          </cell>
          <cell r="C440" t="str">
            <v>DISTRITO NACIONAL</v>
          </cell>
        </row>
        <row r="441">
          <cell r="A441">
            <v>594</v>
          </cell>
          <cell r="B441" t="str">
            <v xml:space="preserve">ATM Plaza Venezuela II (Santiago) </v>
          </cell>
          <cell r="C441" t="str">
            <v>NORTE</v>
          </cell>
        </row>
        <row r="442">
          <cell r="A442">
            <v>595</v>
          </cell>
          <cell r="B442" t="str">
            <v xml:space="preserve">ATM S/M Central I (Santiago) </v>
          </cell>
          <cell r="C442" t="str">
            <v>NORTE</v>
          </cell>
        </row>
        <row r="443">
          <cell r="A443">
            <v>596</v>
          </cell>
          <cell r="B443" t="str">
            <v xml:space="preserve">ATM Autobanco Malecón Center </v>
          </cell>
          <cell r="C443" t="str">
            <v>DISTRITO NACIONAL</v>
          </cell>
        </row>
        <row r="444">
          <cell r="A444">
            <v>597</v>
          </cell>
          <cell r="B444" t="str">
            <v xml:space="preserve">ATM CTB II (Santiago) </v>
          </cell>
          <cell r="C444" t="str">
            <v>NORTE</v>
          </cell>
        </row>
        <row r="445">
          <cell r="A445">
            <v>598</v>
          </cell>
          <cell r="B445" t="str">
            <v xml:space="preserve">ATM Hotel Matún (Santiago) </v>
          </cell>
          <cell r="C445" t="str">
            <v>NORTE</v>
          </cell>
        </row>
        <row r="446">
          <cell r="A446">
            <v>599</v>
          </cell>
          <cell r="B446" t="str">
            <v xml:space="preserve">ATM Oficina Plaza Internacional (Santiago) </v>
          </cell>
          <cell r="C446" t="str">
            <v>NORTE</v>
          </cell>
        </row>
        <row r="447">
          <cell r="A447">
            <v>601</v>
          </cell>
          <cell r="B447" t="str">
            <v xml:space="preserve">ATM Plaza Haché (Santiago) </v>
          </cell>
          <cell r="C447" t="str">
            <v>NORTE</v>
          </cell>
        </row>
        <row r="448">
          <cell r="A448">
            <v>602</v>
          </cell>
          <cell r="B448" t="str">
            <v xml:space="preserve">ATM Zona Franca (Santiago) I </v>
          </cell>
          <cell r="C448" t="str">
            <v>NORTE</v>
          </cell>
        </row>
        <row r="449">
          <cell r="A449">
            <v>603</v>
          </cell>
          <cell r="B449" t="str">
            <v xml:space="preserve">ATM Zona Franca (Santiago) II </v>
          </cell>
          <cell r="C449" t="str">
            <v>NORTE</v>
          </cell>
        </row>
        <row r="450">
          <cell r="A450">
            <v>604</v>
          </cell>
          <cell r="B450" t="str">
            <v xml:space="preserve">ATM Oficina Estancia Nueva (Moca) </v>
          </cell>
          <cell r="C450" t="str">
            <v>NORTE</v>
          </cell>
        </row>
        <row r="451">
          <cell r="A451">
            <v>605</v>
          </cell>
          <cell r="B451" t="str">
            <v xml:space="preserve">ATM Oficina Bonao I </v>
          </cell>
          <cell r="C451" t="str">
            <v>NORTE</v>
          </cell>
        </row>
        <row r="452">
          <cell r="A452">
            <v>606</v>
          </cell>
          <cell r="B452" t="str">
            <v xml:space="preserve">ATM UNP Manolo Tavarez Justo </v>
          </cell>
          <cell r="C452" t="str">
            <v>NORTE</v>
          </cell>
        </row>
        <row r="453">
          <cell r="A453">
            <v>607</v>
          </cell>
          <cell r="B453" t="str">
            <v xml:space="preserve">ATM ONAPI </v>
          </cell>
          <cell r="C453" t="str">
            <v>DISTRITO NACIONAL</v>
          </cell>
        </row>
        <row r="454">
          <cell r="A454">
            <v>608</v>
          </cell>
          <cell r="B454" t="str">
            <v xml:space="preserve">ATM Oficina Jumbo (San Pedro) </v>
          </cell>
          <cell r="C454" t="str">
            <v>ESTE</v>
          </cell>
        </row>
        <row r="455">
          <cell r="A455">
            <v>609</v>
          </cell>
          <cell r="B455" t="str">
            <v xml:space="preserve">ATM S/M Jumbo (San Pedro) </v>
          </cell>
          <cell r="C455" t="str">
            <v>ESTE</v>
          </cell>
        </row>
        <row r="456">
          <cell r="A456">
            <v>610</v>
          </cell>
          <cell r="B456" t="str">
            <v xml:space="preserve">ATM EDEESTE </v>
          </cell>
          <cell r="C456" t="str">
            <v>DISTRITO NACIONAL</v>
          </cell>
        </row>
        <row r="457">
          <cell r="A457">
            <v>611</v>
          </cell>
          <cell r="B457" t="str">
            <v xml:space="preserve">ATM DGII Sede Central </v>
          </cell>
          <cell r="C457" t="str">
            <v>DISTRITO NACIONAL</v>
          </cell>
        </row>
        <row r="458">
          <cell r="A458">
            <v>612</v>
          </cell>
          <cell r="B458" t="str">
            <v xml:space="preserve">ATM Plaza Orense (La Romana) </v>
          </cell>
          <cell r="C458" t="str">
            <v>ESTE</v>
          </cell>
        </row>
        <row r="459">
          <cell r="A459">
            <v>613</v>
          </cell>
          <cell r="B459" t="str">
            <v xml:space="preserve">ATM Almacenes Zaglul (La Altagracia) </v>
          </cell>
          <cell r="C459" t="str">
            <v>ESTE</v>
          </cell>
        </row>
        <row r="460">
          <cell r="A460">
            <v>615</v>
          </cell>
          <cell r="B460" t="str">
            <v xml:space="preserve">ATM Estación Sunix Cabral (Barahona) </v>
          </cell>
          <cell r="C460" t="str">
            <v>SUR</v>
          </cell>
        </row>
        <row r="461">
          <cell r="A461">
            <v>616</v>
          </cell>
          <cell r="B461" t="str">
            <v xml:space="preserve">ATM 5ta. Brigada Barahona </v>
          </cell>
          <cell r="C461" t="str">
            <v>SUR</v>
          </cell>
        </row>
        <row r="462">
          <cell r="A462">
            <v>617</v>
          </cell>
          <cell r="B462" t="str">
            <v xml:space="preserve">ATM Guardia Presidencial </v>
          </cell>
          <cell r="C462" t="str">
            <v>DISTRITO NACIONAL</v>
          </cell>
        </row>
        <row r="463">
          <cell r="A463">
            <v>618</v>
          </cell>
          <cell r="B463" t="str">
            <v xml:space="preserve">ATM Bienes Nacionales </v>
          </cell>
          <cell r="C463" t="str">
            <v>DISTRITO NACIONAL</v>
          </cell>
        </row>
        <row r="464">
          <cell r="A464">
            <v>619</v>
          </cell>
          <cell r="B464" t="str">
            <v xml:space="preserve">ATM Academia P.N. Hatillo (San Cristóbal) </v>
          </cell>
          <cell r="C464" t="str">
            <v>SUR</v>
          </cell>
        </row>
        <row r="465">
          <cell r="A465">
            <v>620</v>
          </cell>
          <cell r="B465" t="str">
            <v xml:space="preserve">ATM Ministerio de Medio Ambiente </v>
          </cell>
          <cell r="C465" t="str">
            <v>DISTRITO NACIONAL</v>
          </cell>
        </row>
        <row r="466">
          <cell r="A466">
            <v>621</v>
          </cell>
          <cell r="B466" t="str">
            <v xml:space="preserve">ATM CESAC  </v>
          </cell>
          <cell r="C466" t="str">
            <v>DISTRITO NACIONAL</v>
          </cell>
        </row>
        <row r="467">
          <cell r="A467">
            <v>622</v>
          </cell>
          <cell r="B467" t="str">
            <v xml:space="preserve">ATM Ayuntamiento D.N. </v>
          </cell>
          <cell r="C467" t="str">
            <v>DISTRITO NACIONAL</v>
          </cell>
        </row>
        <row r="468">
          <cell r="A468">
            <v>623</v>
          </cell>
          <cell r="B468" t="str">
            <v xml:space="preserve">ATM Operaciones Especiales (Manoguayabo) </v>
          </cell>
          <cell r="C468" t="str">
            <v>DISTRITO NACIONAL</v>
          </cell>
        </row>
        <row r="469">
          <cell r="A469">
            <v>624</v>
          </cell>
          <cell r="B469" t="str">
            <v xml:space="preserve">ATM Policía Nacional I </v>
          </cell>
          <cell r="C469" t="str">
            <v>DISTRITO NACIONAL</v>
          </cell>
        </row>
        <row r="470">
          <cell r="A470">
            <v>625</v>
          </cell>
          <cell r="B470" t="str">
            <v xml:space="preserve">ATM Policía Nacional II </v>
          </cell>
          <cell r="C470" t="str">
            <v>DISTRITO NACIONAL</v>
          </cell>
        </row>
        <row r="471">
          <cell r="A471">
            <v>626</v>
          </cell>
          <cell r="B471" t="str">
            <v xml:space="preserve">ATM MERCASD (Merca Santo Domingo) </v>
          </cell>
          <cell r="C471" t="str">
            <v>DISTRITO NACIONAL</v>
          </cell>
        </row>
        <row r="472">
          <cell r="A472">
            <v>627</v>
          </cell>
          <cell r="B472" t="str">
            <v xml:space="preserve">ATM CAASD </v>
          </cell>
          <cell r="C472" t="str">
            <v>DISTRITO NACIONAL</v>
          </cell>
        </row>
        <row r="473">
          <cell r="A473">
            <v>628</v>
          </cell>
          <cell r="B473" t="str">
            <v xml:space="preserve">ATM Autobanco San Isidro </v>
          </cell>
          <cell r="C473" t="str">
            <v>DISTRITO NACIONAL</v>
          </cell>
        </row>
        <row r="474">
          <cell r="A474">
            <v>629</v>
          </cell>
          <cell r="B474" t="str">
            <v xml:space="preserve">ATM Oficina Americana Independencia I </v>
          </cell>
          <cell r="C474" t="str">
            <v>DISTRITO NACIONAL</v>
          </cell>
        </row>
        <row r="475">
          <cell r="A475">
            <v>630</v>
          </cell>
          <cell r="B475" t="str">
            <v xml:space="preserve">ATM Oficina Plaza Zaglul (SPM) </v>
          </cell>
          <cell r="C475" t="str">
            <v>ESTE</v>
          </cell>
        </row>
        <row r="476">
          <cell r="A476">
            <v>631</v>
          </cell>
          <cell r="B476" t="str">
            <v xml:space="preserve">ATM ASOCODEQUI (San Pedro) </v>
          </cell>
          <cell r="C476" t="str">
            <v>ESTE</v>
          </cell>
        </row>
        <row r="477">
          <cell r="A477">
            <v>632</v>
          </cell>
          <cell r="B477" t="str">
            <v xml:space="preserve">ATM Autobanco Gurabo </v>
          </cell>
          <cell r="C477" t="str">
            <v>NORTE</v>
          </cell>
        </row>
        <row r="478">
          <cell r="A478">
            <v>633</v>
          </cell>
          <cell r="B478" t="str">
            <v xml:space="preserve">ATM Autobanco Las Colinas </v>
          </cell>
          <cell r="C478" t="str">
            <v>NORTE</v>
          </cell>
        </row>
        <row r="479">
          <cell r="A479">
            <v>634</v>
          </cell>
          <cell r="B479" t="str">
            <v xml:space="preserve">ATM Ayuntamiento Los Llanos (SPM) </v>
          </cell>
          <cell r="C479" t="str">
            <v>ESTE</v>
          </cell>
        </row>
        <row r="480">
          <cell r="A480">
            <v>635</v>
          </cell>
          <cell r="B480" t="str">
            <v xml:space="preserve">ATM Zona Franca Tamboril </v>
          </cell>
          <cell r="C480" t="str">
            <v>NORTE</v>
          </cell>
        </row>
        <row r="481">
          <cell r="A481">
            <v>636</v>
          </cell>
          <cell r="B481" t="str">
            <v xml:space="preserve">ATM Oficina Tamboríl </v>
          </cell>
          <cell r="C481" t="str">
            <v>NORTE</v>
          </cell>
        </row>
        <row r="482">
          <cell r="A482">
            <v>637</v>
          </cell>
          <cell r="B482" t="str">
            <v xml:space="preserve">ATM UNP Monción </v>
          </cell>
          <cell r="C482" t="str">
            <v>NORTE</v>
          </cell>
        </row>
        <row r="483">
          <cell r="A483">
            <v>638</v>
          </cell>
          <cell r="B483" t="str">
            <v xml:space="preserve">ATM S/M Yoma </v>
          </cell>
          <cell r="C483" t="str">
            <v>NORTE</v>
          </cell>
        </row>
        <row r="484">
          <cell r="A484">
            <v>639</v>
          </cell>
          <cell r="B484" t="str">
            <v xml:space="preserve">ATM Comisión Militar MOPC </v>
          </cell>
          <cell r="C484" t="str">
            <v>DISTRITO NACIONAL</v>
          </cell>
        </row>
        <row r="485">
          <cell r="A485">
            <v>640</v>
          </cell>
          <cell r="B485" t="str">
            <v xml:space="preserve">ATM Ministerio Obras Públicas </v>
          </cell>
          <cell r="C485" t="str">
            <v>DISTRITO NACIONAL</v>
          </cell>
        </row>
        <row r="486">
          <cell r="A486">
            <v>641</v>
          </cell>
          <cell r="B486" t="str">
            <v xml:space="preserve">ATM Farmacia Rimac </v>
          </cell>
          <cell r="C486" t="str">
            <v>DISTRITO NACIONAL</v>
          </cell>
        </row>
        <row r="487">
          <cell r="A487">
            <v>642</v>
          </cell>
          <cell r="B487" t="str">
            <v xml:space="preserve">ATM OMSA Sto. Dgo. </v>
          </cell>
          <cell r="C487" t="str">
            <v>DISTRITO NACIONAL</v>
          </cell>
        </row>
        <row r="488">
          <cell r="A488">
            <v>643</v>
          </cell>
          <cell r="B488" t="str">
            <v xml:space="preserve">ATM Oficina Valerio </v>
          </cell>
          <cell r="C488" t="str">
            <v>NORTE</v>
          </cell>
        </row>
        <row r="489">
          <cell r="A489">
            <v>644</v>
          </cell>
          <cell r="B489" t="str">
            <v xml:space="preserve">ATM Zona Franca Grupo M I (Santiago) </v>
          </cell>
          <cell r="C489" t="str">
            <v>NORTE</v>
          </cell>
        </row>
        <row r="490">
          <cell r="A490">
            <v>645</v>
          </cell>
          <cell r="B490" t="str">
            <v xml:space="preserve">ATM UNP Cabrera </v>
          </cell>
          <cell r="C490" t="str">
            <v>NORTE</v>
          </cell>
        </row>
        <row r="491">
          <cell r="A491">
            <v>646</v>
          </cell>
          <cell r="B491" t="str">
            <v xml:space="preserve">ATM Plaza Jacaranda (Bonao) </v>
          </cell>
          <cell r="C491" t="str">
            <v>NORTE</v>
          </cell>
        </row>
        <row r="492">
          <cell r="A492">
            <v>647</v>
          </cell>
          <cell r="B492" t="str">
            <v xml:space="preserve">ATM CORAASAN </v>
          </cell>
          <cell r="C492" t="str">
            <v>NORTE</v>
          </cell>
        </row>
        <row r="493">
          <cell r="A493">
            <v>648</v>
          </cell>
          <cell r="B493" t="str">
            <v xml:space="preserve">ATM Hermandad de Pensionados </v>
          </cell>
          <cell r="C493" t="str">
            <v>DISTRITO NACIONAL</v>
          </cell>
        </row>
        <row r="494">
          <cell r="A494">
            <v>649</v>
          </cell>
          <cell r="B494" t="str">
            <v xml:space="preserve">ATM Oficina Galería 56 (San Francisco de Macorís) </v>
          </cell>
          <cell r="C494" t="str">
            <v>NORTE</v>
          </cell>
        </row>
        <row r="495">
          <cell r="A495">
            <v>650</v>
          </cell>
          <cell r="B495" t="str">
            <v>ATM Edificio 911 (Santiago)</v>
          </cell>
          <cell r="C495" t="str">
            <v>NORTE</v>
          </cell>
        </row>
        <row r="496">
          <cell r="A496">
            <v>651</v>
          </cell>
          <cell r="B496" t="str">
            <v>ATM Eco Petroleo Romana</v>
          </cell>
          <cell r="C496" t="str">
            <v>ESTE</v>
          </cell>
        </row>
        <row r="497">
          <cell r="A497">
            <v>653</v>
          </cell>
          <cell r="B497" t="str">
            <v>ATM Estación Isla Jarabacoa</v>
          </cell>
          <cell r="C497" t="str">
            <v>NORTE</v>
          </cell>
        </row>
        <row r="498">
          <cell r="A498">
            <v>654</v>
          </cell>
          <cell r="B498" t="str">
            <v>ATM Autoservicio S/M Jumbo Puerto Plata</v>
          </cell>
          <cell r="C498" t="str">
            <v>NORTE</v>
          </cell>
        </row>
        <row r="499">
          <cell r="A499">
            <v>655</v>
          </cell>
          <cell r="B499" t="str">
            <v>ATM Farmacia Sandra</v>
          </cell>
          <cell r="C499" t="str">
            <v>DISTRITO NACIONAL</v>
          </cell>
        </row>
        <row r="500">
          <cell r="A500">
            <v>658</v>
          </cell>
          <cell r="B500" t="str">
            <v>ATM Cámara de Cuentas</v>
          </cell>
          <cell r="C500" t="str">
            <v>DISTRITO NACIONAL</v>
          </cell>
        </row>
        <row r="501">
          <cell r="A501">
            <v>659</v>
          </cell>
          <cell r="B501" t="str">
            <v>ATM Down Town Center</v>
          </cell>
          <cell r="C501" t="str">
            <v>DISTRITO NACIONAL</v>
          </cell>
        </row>
        <row r="502">
          <cell r="A502">
            <v>660</v>
          </cell>
          <cell r="B502" t="str">
            <v>ATM Oficina Romana Norte II</v>
          </cell>
          <cell r="C502" t="str">
            <v>ESTE</v>
          </cell>
        </row>
        <row r="503">
          <cell r="A503">
            <v>660</v>
          </cell>
          <cell r="B503" t="str">
            <v>ATM Romana Norte II</v>
          </cell>
          <cell r="C503" t="str">
            <v>ESTE</v>
          </cell>
        </row>
        <row r="504">
          <cell r="A504">
            <v>661</v>
          </cell>
          <cell r="B504" t="str">
            <v xml:space="preserve">ATM Almacenes Iberia (San Pedro) </v>
          </cell>
          <cell r="C504" t="str">
            <v>ESTE</v>
          </cell>
        </row>
        <row r="505">
          <cell r="A505">
            <v>662</v>
          </cell>
          <cell r="B505" t="str">
            <v>ATM UTESA (Santiago)</v>
          </cell>
          <cell r="C505" t="str">
            <v>NORTE</v>
          </cell>
        </row>
        <row r="506">
          <cell r="A506">
            <v>664</v>
          </cell>
          <cell r="B506" t="str">
            <v>ATM S/M Asfer (Constanza)</v>
          </cell>
          <cell r="C506" t="str">
            <v>NORTE</v>
          </cell>
        </row>
        <row r="507">
          <cell r="A507">
            <v>665</v>
          </cell>
          <cell r="B507" t="str">
            <v>ATM Huacal (Santiago)</v>
          </cell>
          <cell r="C507" t="str">
            <v>NORTE</v>
          </cell>
        </row>
        <row r="508">
          <cell r="A508">
            <v>666</v>
          </cell>
          <cell r="B508" t="str">
            <v>ATM S/M El Porvernir Libert</v>
          </cell>
          <cell r="C508" t="str">
            <v>NORTE</v>
          </cell>
        </row>
        <row r="509">
          <cell r="A509">
            <v>667</v>
          </cell>
          <cell r="B509" t="str">
            <v>ATM Zona Franca Emimar (Santiago)</v>
          </cell>
          <cell r="C509" t="str">
            <v>NORTE</v>
          </cell>
        </row>
        <row r="510">
          <cell r="A510">
            <v>668</v>
          </cell>
          <cell r="B510" t="str">
            <v>ATM Hospital HEMMI (Santiago)</v>
          </cell>
          <cell r="C510" t="str">
            <v>NORTE</v>
          </cell>
        </row>
        <row r="511">
          <cell r="A511">
            <v>669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670</v>
          </cell>
          <cell r="B512" t="str">
            <v>ATM Estación Texaco Algodón</v>
          </cell>
          <cell r="C512" t="str">
            <v>DISTRITO NACIONAL</v>
          </cell>
        </row>
        <row r="513">
          <cell r="A513">
            <v>671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672</v>
          </cell>
          <cell r="B514" t="str">
            <v>ATM Destacamento Policía Nacional La Victoria</v>
          </cell>
          <cell r="C514" t="str">
            <v>DISTRITO NACIONAL</v>
          </cell>
        </row>
        <row r="515">
          <cell r="A515">
            <v>673</v>
          </cell>
          <cell r="B515" t="str">
            <v>ATM Clínica Dr. Cruz Jiminián</v>
          </cell>
          <cell r="C515" t="str">
            <v>ESTE</v>
          </cell>
        </row>
        <row r="516">
          <cell r="A516">
            <v>676</v>
          </cell>
          <cell r="B516" t="str">
            <v>ATM S/M Bravo Colina Del Oeste</v>
          </cell>
          <cell r="C516" t="str">
            <v>DISTRITO NACIONAL</v>
          </cell>
        </row>
        <row r="517">
          <cell r="A517">
            <v>677</v>
          </cell>
          <cell r="B517" t="str">
            <v>ATM PBG Villa Jaragua</v>
          </cell>
          <cell r="C517" t="str">
            <v>SUR</v>
          </cell>
        </row>
        <row r="518">
          <cell r="A518">
            <v>678</v>
          </cell>
          <cell r="B518" t="str">
            <v>ATM Eco Petroleo San Isidro</v>
          </cell>
          <cell r="C518" t="str">
            <v>DISTRITO NACIONAL</v>
          </cell>
        </row>
        <row r="519">
          <cell r="A519">
            <v>679</v>
          </cell>
          <cell r="B519" t="str">
            <v>ATM Base Aerea Puerto Plata</v>
          </cell>
          <cell r="C519" t="str">
            <v>NORTE</v>
          </cell>
        </row>
        <row r="520">
          <cell r="A520">
            <v>680</v>
          </cell>
          <cell r="B520" t="str">
            <v>ATM Hotel Royalton</v>
          </cell>
          <cell r="C520" t="str">
            <v>ESTE</v>
          </cell>
        </row>
        <row r="521">
          <cell r="A521">
            <v>681</v>
          </cell>
          <cell r="B521" t="str">
            <v xml:space="preserve">ATM Hotel Royalton II </v>
          </cell>
          <cell r="C521" t="str">
            <v>ESTE</v>
          </cell>
        </row>
        <row r="522">
          <cell r="A522">
            <v>682</v>
          </cell>
          <cell r="B522" t="str">
            <v>ATM Blue Mall Punta Cana</v>
          </cell>
          <cell r="C522" t="str">
            <v>ESTE</v>
          </cell>
        </row>
        <row r="523">
          <cell r="A523">
            <v>683</v>
          </cell>
          <cell r="B523" t="str">
            <v>ATM INCARNA El Pino (la Vega)</v>
          </cell>
          <cell r="C523" t="str">
            <v>NORTE</v>
          </cell>
        </row>
        <row r="524">
          <cell r="A524">
            <v>684</v>
          </cell>
          <cell r="B524" t="str">
            <v>ATM Estación Texaco Prolongación 27 Febrero</v>
          </cell>
          <cell r="C524" t="str">
            <v>DISTRITO NACIONAL</v>
          </cell>
        </row>
        <row r="525">
          <cell r="A525">
            <v>685</v>
          </cell>
          <cell r="B525" t="str">
            <v>ATM Autoservicio UASD</v>
          </cell>
          <cell r="C525" t="str">
            <v>DISTRITO NACIONAL</v>
          </cell>
        </row>
        <row r="526">
          <cell r="A526">
            <v>686</v>
          </cell>
          <cell r="B526" t="str">
            <v>ATM Autoservicio Oficina Máximo Gómez</v>
          </cell>
          <cell r="C526" t="str">
            <v>DISTRITO NACIONAL</v>
          </cell>
        </row>
        <row r="527">
          <cell r="A527">
            <v>687</v>
          </cell>
          <cell r="B527" t="str">
            <v>ATM Oficina Monterrico II</v>
          </cell>
          <cell r="C527" t="str">
            <v>NORTE</v>
          </cell>
        </row>
        <row r="528">
          <cell r="A528">
            <v>688</v>
          </cell>
          <cell r="B528" t="str">
            <v>ATM Innova Centro Ave. Kennedy</v>
          </cell>
          <cell r="C528" t="str">
            <v>DISTRITO NACIONAL</v>
          </cell>
        </row>
        <row r="529">
          <cell r="A529">
            <v>689</v>
          </cell>
          <cell r="B529" t="str">
            <v>ATM Eco Petroleo Villa Gonzalez</v>
          </cell>
          <cell r="C529" t="str">
            <v>NORTE</v>
          </cell>
        </row>
        <row r="530">
          <cell r="A530">
            <v>690</v>
          </cell>
          <cell r="B530" t="str">
            <v>ATM Eco Petroleo Esperanza</v>
          </cell>
          <cell r="C530" t="str">
            <v>DISTRITO NACIONAL</v>
          </cell>
        </row>
        <row r="531">
          <cell r="A531">
            <v>691</v>
          </cell>
          <cell r="B531" t="str">
            <v>ATM Eco Petroleo Manzanillo</v>
          </cell>
          <cell r="C531" t="str">
            <v>NORTE</v>
          </cell>
        </row>
        <row r="532">
          <cell r="A532">
            <v>693</v>
          </cell>
          <cell r="B532" t="str">
            <v>ATM INTL Medical Punta Cana</v>
          </cell>
          <cell r="C532" t="str">
            <v>ESTE</v>
          </cell>
        </row>
        <row r="533">
          <cell r="A533">
            <v>694</v>
          </cell>
          <cell r="B533" t="str">
            <v>ATM Optica 27 de Febrero</v>
          </cell>
          <cell r="C533" t="str">
            <v>DISTRITO NACIONAL</v>
          </cell>
        </row>
        <row r="534">
          <cell r="A534">
            <v>695</v>
          </cell>
          <cell r="B534" t="str">
            <v>ATM Contac Center</v>
          </cell>
          <cell r="C534" t="str">
            <v>DISTRITO NACIONAL</v>
          </cell>
        </row>
        <row r="535">
          <cell r="A535">
            <v>696</v>
          </cell>
          <cell r="B535" t="str">
            <v>ATM Olé Jacobo Majluta</v>
          </cell>
          <cell r="C535" t="str">
            <v>DISTRITO NACIONAL</v>
          </cell>
        </row>
        <row r="536">
          <cell r="A536">
            <v>697</v>
          </cell>
          <cell r="B536" t="str">
            <v>ATM Hipermercado Olé Ciudad Juan Bosch</v>
          </cell>
          <cell r="C536" t="str">
            <v>DISTRITO NACIONAL</v>
          </cell>
        </row>
        <row r="537">
          <cell r="A537">
            <v>698</v>
          </cell>
          <cell r="B537" t="str">
            <v>ATM Parador Bellamar</v>
          </cell>
          <cell r="C537" t="str">
            <v>DISTRITO NACIONAL</v>
          </cell>
        </row>
        <row r="538">
          <cell r="A538">
            <v>699</v>
          </cell>
          <cell r="B538" t="str">
            <v>ATM S/M Bravo Bani</v>
          </cell>
          <cell r="C538" t="str">
            <v>SUR</v>
          </cell>
        </row>
        <row r="539">
          <cell r="A539">
            <v>701</v>
          </cell>
          <cell r="B539" t="str">
            <v>ATM Autoservicio Los Alcarrizos</v>
          </cell>
          <cell r="C539" t="str">
            <v>DISTRITO NACIONAL</v>
          </cell>
        </row>
        <row r="540">
          <cell r="A540">
            <v>703</v>
          </cell>
          <cell r="B540" t="str">
            <v xml:space="preserve">ATM Oficina El Mamey Los Hidalgos </v>
          </cell>
          <cell r="C540" t="str">
            <v>NORTE</v>
          </cell>
        </row>
        <row r="541">
          <cell r="A541">
            <v>705</v>
          </cell>
          <cell r="B541" t="str">
            <v xml:space="preserve">ATM ISFODOSU (Instituto Superior de Formación Docente Salomé Ureña (Licey al Medio) </v>
          </cell>
          <cell r="C541" t="str">
            <v>NORTE</v>
          </cell>
        </row>
        <row r="542">
          <cell r="A542">
            <v>706</v>
          </cell>
          <cell r="B542" t="str">
            <v xml:space="preserve">ATM S/M Pristine </v>
          </cell>
          <cell r="C542" t="str">
            <v>DISTRITO NACIONAL</v>
          </cell>
        </row>
        <row r="543">
          <cell r="A543">
            <v>707</v>
          </cell>
          <cell r="B543" t="str">
            <v xml:space="preserve">ATM IAD </v>
          </cell>
          <cell r="C543" t="str">
            <v>DISTRITO NACIONAL</v>
          </cell>
        </row>
        <row r="544">
          <cell r="A544">
            <v>708</v>
          </cell>
          <cell r="B544" t="str">
            <v xml:space="preserve">ATM El Vestir De Hoy </v>
          </cell>
          <cell r="C544" t="str">
            <v>DISTRITO NACIONAL</v>
          </cell>
        </row>
        <row r="545">
          <cell r="A545">
            <v>709</v>
          </cell>
          <cell r="B545" t="str">
            <v xml:space="preserve">ATM Seguros Maestro SEMMA  </v>
          </cell>
          <cell r="C545" t="str">
            <v>DISTRITO NACIONAL</v>
          </cell>
        </row>
        <row r="546">
          <cell r="A546">
            <v>710</v>
          </cell>
          <cell r="B546" t="str">
            <v xml:space="preserve">ATM S/M Soberano </v>
          </cell>
          <cell r="C546" t="str">
            <v>DISTRITO NACIONAL</v>
          </cell>
        </row>
        <row r="547">
          <cell r="A547">
            <v>712</v>
          </cell>
          <cell r="B547" t="str">
            <v xml:space="preserve">ATM Oficina Imbert </v>
          </cell>
          <cell r="C547" t="str">
            <v>NORTE</v>
          </cell>
        </row>
        <row r="548">
          <cell r="A548">
            <v>713</v>
          </cell>
          <cell r="B548" t="str">
            <v xml:space="preserve">ATM Oficina Las Américas </v>
          </cell>
          <cell r="C548" t="str">
            <v>DISTRITO NACIONAL</v>
          </cell>
        </row>
        <row r="549">
          <cell r="A549">
            <v>714</v>
          </cell>
          <cell r="B549" t="str">
            <v xml:space="preserve">ATM Hospital de Herrera </v>
          </cell>
          <cell r="C549" t="str">
            <v>DISTRITO NACIONAL</v>
          </cell>
        </row>
        <row r="550">
          <cell r="A550">
            <v>715</v>
          </cell>
          <cell r="B550" t="str">
            <v xml:space="preserve">ATM Oficina 27 de Febrero (Lobby) </v>
          </cell>
          <cell r="C550" t="str">
            <v>DISTRITO NACIONAL</v>
          </cell>
        </row>
        <row r="551">
          <cell r="A551">
            <v>716</v>
          </cell>
          <cell r="B551" t="str">
            <v xml:space="preserve">ATM Oficina Zona Franca (Santiago) </v>
          </cell>
          <cell r="C551" t="str">
            <v>NORTE</v>
          </cell>
        </row>
        <row r="552">
          <cell r="A552">
            <v>717</v>
          </cell>
          <cell r="B552" t="str">
            <v xml:space="preserve">ATM Oficina Los Alcarrizos </v>
          </cell>
          <cell r="C552" t="str">
            <v>DISTRITO NACIONAL</v>
          </cell>
        </row>
        <row r="553">
          <cell r="A553">
            <v>718</v>
          </cell>
          <cell r="B553" t="str">
            <v xml:space="preserve">ATM Feria Ganadera </v>
          </cell>
          <cell r="C553" t="str">
            <v>DISTRITO NACIONAL</v>
          </cell>
        </row>
        <row r="554">
          <cell r="A554">
            <v>719</v>
          </cell>
          <cell r="B554" t="str">
            <v xml:space="preserve">ATM Ayuntamiento Municipal San Luís </v>
          </cell>
          <cell r="C554" t="str">
            <v>DISTRITO NACIONAL</v>
          </cell>
        </row>
        <row r="555">
          <cell r="A555">
            <v>720</v>
          </cell>
          <cell r="B555" t="str">
            <v xml:space="preserve">ATM OMSA (Santiago) </v>
          </cell>
          <cell r="C555" t="str">
            <v>NORTE</v>
          </cell>
        </row>
        <row r="556">
          <cell r="A556">
            <v>721</v>
          </cell>
          <cell r="B556" t="str">
            <v xml:space="preserve">ATM Oficina Charles de Gaulle II </v>
          </cell>
          <cell r="C556" t="str">
            <v>DISTRITO NACIONAL</v>
          </cell>
        </row>
        <row r="557">
          <cell r="A557">
            <v>722</v>
          </cell>
          <cell r="B557" t="str">
            <v xml:space="preserve">ATM Oficina Charles de Gaulle III </v>
          </cell>
          <cell r="C557" t="str">
            <v>DISTRITO NACIONAL</v>
          </cell>
        </row>
        <row r="558">
          <cell r="A558">
            <v>723</v>
          </cell>
          <cell r="B558" t="str">
            <v xml:space="preserve">ATM Farmacia COOPINFA </v>
          </cell>
          <cell r="C558" t="str">
            <v>DISTRITO NACIONAL</v>
          </cell>
        </row>
        <row r="559">
          <cell r="A559">
            <v>724</v>
          </cell>
          <cell r="B559" t="str">
            <v xml:space="preserve">ATM El Huacal I </v>
          </cell>
          <cell r="C559" t="str">
            <v>DISTRITO NACIONAL</v>
          </cell>
        </row>
        <row r="560">
          <cell r="A560">
            <v>725</v>
          </cell>
          <cell r="B560" t="str">
            <v xml:space="preserve">ATM El Huacal II  </v>
          </cell>
          <cell r="C560" t="str">
            <v>DISTRITO NACIONAL</v>
          </cell>
        </row>
        <row r="561">
          <cell r="A561">
            <v>726</v>
          </cell>
          <cell r="B561" t="str">
            <v xml:space="preserve">ATM El Huacal III </v>
          </cell>
          <cell r="C561" t="str">
            <v>DISTRITO NACIONAL</v>
          </cell>
        </row>
        <row r="562">
          <cell r="A562">
            <v>727</v>
          </cell>
          <cell r="B562" t="str">
            <v xml:space="preserve">ATM UNP Pisano </v>
          </cell>
          <cell r="C562" t="str">
            <v>NORTE</v>
          </cell>
        </row>
        <row r="563">
          <cell r="A563">
            <v>728</v>
          </cell>
          <cell r="B563" t="str">
            <v xml:space="preserve">ATM UNP La Vega Oficina Regional Norcentral </v>
          </cell>
          <cell r="C563" t="str">
            <v>NORTE</v>
          </cell>
        </row>
        <row r="564">
          <cell r="A564">
            <v>729</v>
          </cell>
          <cell r="B564" t="str">
            <v xml:space="preserve">ATM Zona Franca (La Vega) </v>
          </cell>
          <cell r="C564" t="str">
            <v>NORTE</v>
          </cell>
        </row>
        <row r="565">
          <cell r="A565">
            <v>730</v>
          </cell>
          <cell r="B565" t="str">
            <v xml:space="preserve">ATM Palacio de Justicia Barahona </v>
          </cell>
          <cell r="C565" t="str">
            <v>SUR</v>
          </cell>
        </row>
        <row r="566">
          <cell r="A566">
            <v>731</v>
          </cell>
          <cell r="B566" t="str">
            <v xml:space="preserve">ATM UNP Villa González </v>
          </cell>
          <cell r="C566" t="str">
            <v>NORTE</v>
          </cell>
        </row>
        <row r="567">
          <cell r="A567">
            <v>732</v>
          </cell>
          <cell r="B567" t="str">
            <v xml:space="preserve">ATM Molino del Valle (Santiago) </v>
          </cell>
          <cell r="C567" t="str">
            <v>NORTE</v>
          </cell>
        </row>
        <row r="568">
          <cell r="A568">
            <v>733</v>
          </cell>
          <cell r="B568" t="str">
            <v xml:space="preserve">ATM Zona Franca Perdenales </v>
          </cell>
          <cell r="C568" t="str">
            <v>SUR</v>
          </cell>
        </row>
        <row r="569">
          <cell r="A569">
            <v>734</v>
          </cell>
          <cell r="B569" t="str">
            <v xml:space="preserve">ATM Oficina Independencia I </v>
          </cell>
          <cell r="C569" t="str">
            <v>DISTRITO NACIONAL</v>
          </cell>
        </row>
        <row r="570">
          <cell r="A570">
            <v>735</v>
          </cell>
          <cell r="B570" t="str">
            <v xml:space="preserve">ATM Oficina Independencia II  </v>
          </cell>
          <cell r="C570" t="str">
            <v>DISTRITO NACIONAL</v>
          </cell>
        </row>
        <row r="571">
          <cell r="A571">
            <v>736</v>
          </cell>
          <cell r="B571" t="str">
            <v xml:space="preserve">ATM Oficina Puerto Plata I </v>
          </cell>
          <cell r="C571" t="str">
            <v>NORTE</v>
          </cell>
        </row>
        <row r="572">
          <cell r="A572">
            <v>737</v>
          </cell>
          <cell r="B572" t="str">
            <v xml:space="preserve">ATM UNP Cabarete (Puerto Plata) </v>
          </cell>
          <cell r="C572" t="str">
            <v>NORTE</v>
          </cell>
        </row>
        <row r="573">
          <cell r="A573">
            <v>738</v>
          </cell>
          <cell r="B573" t="str">
            <v xml:space="preserve">ATM Zona Franca Los Alcarrizos </v>
          </cell>
          <cell r="C573" t="str">
            <v>DISTRITO NACIONAL</v>
          </cell>
        </row>
        <row r="574">
          <cell r="A574">
            <v>739</v>
          </cell>
          <cell r="B574" t="str">
            <v xml:space="preserve">ATM Peaje Autopista Duarte </v>
          </cell>
          <cell r="C574" t="str">
            <v>DISTRITO NACIONAL</v>
          </cell>
        </row>
        <row r="575">
          <cell r="A575">
            <v>740</v>
          </cell>
          <cell r="B575" t="str">
            <v xml:space="preserve">ATM EDENORTE (Santiago) </v>
          </cell>
          <cell r="C575" t="str">
            <v>NORTE</v>
          </cell>
        </row>
        <row r="576">
          <cell r="A576">
            <v>741</v>
          </cell>
          <cell r="B576" t="str">
            <v>ATM CURNE UASD San Francisco de Macorís</v>
          </cell>
          <cell r="C576" t="str">
            <v>NORTE</v>
          </cell>
        </row>
        <row r="577">
          <cell r="A577">
            <v>742</v>
          </cell>
          <cell r="B577" t="str">
            <v xml:space="preserve">ATM Oficina Plaza del Rey (La Romana) </v>
          </cell>
          <cell r="C577" t="str">
            <v>ESTE</v>
          </cell>
        </row>
        <row r="578">
          <cell r="A578">
            <v>743</v>
          </cell>
          <cell r="B578" t="str">
            <v xml:space="preserve">ATM Oficina Los Frailes </v>
          </cell>
          <cell r="C578" t="str">
            <v>DISTRITO NACIONAL</v>
          </cell>
        </row>
        <row r="579">
          <cell r="A579">
            <v>744</v>
          </cell>
          <cell r="B579" t="str">
            <v xml:space="preserve">ATM Multicentro La Sirena Venezuela </v>
          </cell>
          <cell r="C579" t="str">
            <v>DISTRITO NACIONAL</v>
          </cell>
        </row>
        <row r="580">
          <cell r="A580">
            <v>745</v>
          </cell>
          <cell r="B580" t="str">
            <v xml:space="preserve">ATM Oficina Ave. Duarte </v>
          </cell>
          <cell r="C580" t="str">
            <v>DISTRITO NACIONAL</v>
          </cell>
        </row>
        <row r="581">
          <cell r="A581">
            <v>746</v>
          </cell>
          <cell r="B581" t="str">
            <v xml:space="preserve">ATM Oficina Las Terrenas </v>
          </cell>
          <cell r="C581" t="str">
            <v>NORTE</v>
          </cell>
        </row>
        <row r="582">
          <cell r="A582">
            <v>747</v>
          </cell>
          <cell r="B582" t="str">
            <v xml:space="preserve">ATM Club BR (Santiago) </v>
          </cell>
          <cell r="C582" t="str">
            <v>NORTE</v>
          </cell>
        </row>
        <row r="583">
          <cell r="A583">
            <v>748</v>
          </cell>
          <cell r="B583" t="str">
            <v xml:space="preserve">ATM Centro de Caja (Santiago) </v>
          </cell>
          <cell r="C583" t="str">
            <v>NORTE</v>
          </cell>
        </row>
        <row r="584">
          <cell r="A584">
            <v>749</v>
          </cell>
          <cell r="B584" t="str">
            <v xml:space="preserve">ATM Oficina Yaque </v>
          </cell>
          <cell r="C584" t="str">
            <v>NORTE</v>
          </cell>
        </row>
        <row r="585">
          <cell r="A585">
            <v>750</v>
          </cell>
          <cell r="B585" t="str">
            <v xml:space="preserve">ATM UNP Duvergé </v>
          </cell>
          <cell r="C585" t="str">
            <v>SUR</v>
          </cell>
        </row>
        <row r="586">
          <cell r="A586">
            <v>751</v>
          </cell>
          <cell r="B586" t="str">
            <v>ATM Eco Petroleo Camilo</v>
          </cell>
          <cell r="C586" t="str">
            <v>SUR</v>
          </cell>
        </row>
        <row r="587">
          <cell r="A587">
            <v>752</v>
          </cell>
          <cell r="B587" t="str">
            <v xml:space="preserve">ATM UNP Las Carolinas (La Vega) </v>
          </cell>
          <cell r="C587" t="str">
            <v>NORTE</v>
          </cell>
        </row>
        <row r="588">
          <cell r="A588">
            <v>753</v>
          </cell>
          <cell r="B588" t="str">
            <v xml:space="preserve">ATM S/M Nacional Tiradentes </v>
          </cell>
          <cell r="C588" t="str">
            <v>DISTRITO NACIONAL</v>
          </cell>
        </row>
        <row r="589">
          <cell r="A589">
            <v>754</v>
          </cell>
          <cell r="B589" t="str">
            <v xml:space="preserve">ATM Autobanco Oficina Licey al Medio </v>
          </cell>
          <cell r="C589" t="str">
            <v>NORTE</v>
          </cell>
        </row>
        <row r="590">
          <cell r="A590">
            <v>755</v>
          </cell>
          <cell r="B590" t="str">
            <v xml:space="preserve">ATM Oficina Galería del Este (Plaza) </v>
          </cell>
          <cell r="C590" t="str">
            <v>DISTRITO NACIONAL</v>
          </cell>
        </row>
        <row r="591">
          <cell r="A591">
            <v>756</v>
          </cell>
          <cell r="B591" t="str">
            <v xml:space="preserve">ATM UNP Villa La Mata (Cotuí) </v>
          </cell>
          <cell r="C591" t="str">
            <v>NORTE</v>
          </cell>
        </row>
        <row r="592">
          <cell r="A592">
            <v>757</v>
          </cell>
          <cell r="B592" t="str">
            <v xml:space="preserve">ATM UNP Plaza Paseo (Santiago) </v>
          </cell>
          <cell r="C592" t="str">
            <v>NORTE</v>
          </cell>
        </row>
        <row r="593">
          <cell r="A593">
            <v>758</v>
          </cell>
          <cell r="B593" t="str">
            <v>ATM S/M Nacional El Embrujo</v>
          </cell>
          <cell r="C593" t="str">
            <v>NORTE</v>
          </cell>
        </row>
        <row r="594">
          <cell r="A594">
            <v>759</v>
          </cell>
          <cell r="B594" t="str">
            <v xml:space="preserve">ATM Oficina Buena Vista I </v>
          </cell>
          <cell r="C594" t="str">
            <v>DISTRITO NACIONAL</v>
          </cell>
        </row>
        <row r="595">
          <cell r="A595">
            <v>760</v>
          </cell>
          <cell r="B595" t="str">
            <v xml:space="preserve">ATM UNP Cruce Guayacanes (Mao) </v>
          </cell>
          <cell r="C595" t="str">
            <v>NORTE</v>
          </cell>
        </row>
        <row r="596">
          <cell r="A596">
            <v>761</v>
          </cell>
          <cell r="B596" t="str">
            <v xml:space="preserve">ATM ISSPOL </v>
          </cell>
          <cell r="C596" t="str">
            <v>DISTRITO NACIONAL</v>
          </cell>
        </row>
        <row r="597">
          <cell r="A597">
            <v>763</v>
          </cell>
          <cell r="B597" t="str">
            <v xml:space="preserve">ATM UNP Montellano </v>
          </cell>
          <cell r="C597" t="str">
            <v>NORTE</v>
          </cell>
        </row>
        <row r="598">
          <cell r="A598">
            <v>764</v>
          </cell>
          <cell r="B598" t="str">
            <v xml:space="preserve">ATM Oficina Elías Piña </v>
          </cell>
          <cell r="C598" t="str">
            <v>SUR</v>
          </cell>
        </row>
        <row r="599">
          <cell r="A599">
            <v>765</v>
          </cell>
          <cell r="B599" t="str">
            <v xml:space="preserve">ATM Oficina Azua I </v>
          </cell>
          <cell r="C599" t="str">
            <v>SUR</v>
          </cell>
        </row>
        <row r="600">
          <cell r="A600">
            <v>766</v>
          </cell>
          <cell r="B600" t="str">
            <v xml:space="preserve">ATM Oficina Azua II </v>
          </cell>
          <cell r="C600" t="str">
            <v>SUR</v>
          </cell>
        </row>
        <row r="601">
          <cell r="A601">
            <v>767</v>
          </cell>
          <cell r="B601" t="str">
            <v xml:space="preserve">ATM S/M Diverso (Azua) </v>
          </cell>
          <cell r="C601" t="str">
            <v>SUR</v>
          </cell>
        </row>
        <row r="602">
          <cell r="A602">
            <v>768</v>
          </cell>
          <cell r="B602" t="str">
            <v xml:space="preserve">ATM Autoservicio Tiradentes III </v>
          </cell>
          <cell r="C602" t="str">
            <v>DISTRITO NACIONAL</v>
          </cell>
        </row>
        <row r="603">
          <cell r="A603">
            <v>769</v>
          </cell>
          <cell r="B603" t="str">
            <v>ATM UNP Pablo Mella Morales</v>
          </cell>
          <cell r="C603" t="str">
            <v>DISTRITO NACIONAL</v>
          </cell>
        </row>
        <row r="604">
          <cell r="A604">
            <v>770</v>
          </cell>
          <cell r="B604" t="str">
            <v xml:space="preserve">ATM Estación Eco Los Haitises </v>
          </cell>
          <cell r="C604" t="str">
            <v>NORTE</v>
          </cell>
        </row>
        <row r="605">
          <cell r="A605">
            <v>771</v>
          </cell>
          <cell r="B605" t="str">
            <v xml:space="preserve">ATM UASD Mao </v>
          </cell>
          <cell r="C605" t="str">
            <v>NORTE</v>
          </cell>
        </row>
        <row r="606">
          <cell r="A606">
            <v>772</v>
          </cell>
          <cell r="B606" t="str">
            <v xml:space="preserve">ATM UNP Yamasá </v>
          </cell>
          <cell r="C606" t="str">
            <v>ESTE</v>
          </cell>
        </row>
        <row r="607">
          <cell r="A607">
            <v>773</v>
          </cell>
          <cell r="B607" t="str">
            <v xml:space="preserve">ATM S/M Jumbo La Romana </v>
          </cell>
          <cell r="C607" t="str">
            <v>ESTE</v>
          </cell>
        </row>
        <row r="608">
          <cell r="A608">
            <v>774</v>
          </cell>
          <cell r="B608" t="str">
            <v xml:space="preserve">ATM Oficina Montecristi </v>
          </cell>
          <cell r="C608" t="str">
            <v>NORTE</v>
          </cell>
        </row>
        <row r="609">
          <cell r="A609">
            <v>775</v>
          </cell>
          <cell r="B609" t="str">
            <v xml:space="preserve">ATM S/M Lilo (Montecristi) </v>
          </cell>
          <cell r="C609" t="str">
            <v>NORTE</v>
          </cell>
        </row>
        <row r="610">
          <cell r="A610">
            <v>776</v>
          </cell>
          <cell r="B610" t="str">
            <v xml:space="preserve">ATM Oficina Monte Plata </v>
          </cell>
          <cell r="C610" t="str">
            <v>ESTE</v>
          </cell>
        </row>
        <row r="611">
          <cell r="A611">
            <v>777</v>
          </cell>
          <cell r="B611" t="str">
            <v xml:space="preserve">ATM S/M Pérez Monte Plata </v>
          </cell>
          <cell r="C611" t="str">
            <v>ESTE</v>
          </cell>
        </row>
        <row r="612">
          <cell r="A612">
            <v>778</v>
          </cell>
          <cell r="B612" t="str">
            <v xml:space="preserve">ATM Oficina Esperanza (Mao) </v>
          </cell>
          <cell r="C612" t="str">
            <v>NORTE</v>
          </cell>
        </row>
        <row r="613">
          <cell r="A613">
            <v>779</v>
          </cell>
          <cell r="B613" t="str">
            <v xml:space="preserve">ATM Zona Franca Esperanza I (Mao) </v>
          </cell>
          <cell r="C613" t="str">
            <v>NORTE</v>
          </cell>
        </row>
        <row r="614">
          <cell r="A614">
            <v>780</v>
          </cell>
          <cell r="B614" t="str">
            <v xml:space="preserve">ATM Oficina Barahona I </v>
          </cell>
          <cell r="C614" t="str">
            <v>SUR</v>
          </cell>
        </row>
        <row r="615">
          <cell r="A615">
            <v>781</v>
          </cell>
          <cell r="B615" t="str">
            <v xml:space="preserve">ATM Estación Isla Barahona </v>
          </cell>
          <cell r="C615" t="str">
            <v>SUR</v>
          </cell>
        </row>
        <row r="616">
          <cell r="A616">
            <v>782</v>
          </cell>
          <cell r="B616" t="str">
            <v>ATM Banco Agrícola (Constanza)</v>
          </cell>
          <cell r="C616" t="str">
            <v>NORTE</v>
          </cell>
        </row>
        <row r="617">
          <cell r="A617">
            <v>783</v>
          </cell>
          <cell r="B617" t="str">
            <v xml:space="preserve">ATM Autobanco Alfa y Omega (Barahona) </v>
          </cell>
          <cell r="C617" t="str">
            <v>SUR</v>
          </cell>
        </row>
        <row r="618">
          <cell r="A618">
            <v>784</v>
          </cell>
          <cell r="B618" t="str">
            <v xml:space="preserve">ATM Tribunal Superior Electoral </v>
          </cell>
          <cell r="C618" t="str">
            <v>DISTRITO NACIONAL</v>
          </cell>
        </row>
        <row r="619">
          <cell r="A619">
            <v>785</v>
          </cell>
          <cell r="B619" t="str">
            <v xml:space="preserve">ATM S/M Nacional Máximo Gómez </v>
          </cell>
          <cell r="C619" t="str">
            <v>DISTRITO NACIONAL</v>
          </cell>
        </row>
        <row r="620">
          <cell r="A620">
            <v>786</v>
          </cell>
          <cell r="B620" t="str">
            <v xml:space="preserve">ATM Oficina Agora Mall II </v>
          </cell>
          <cell r="C620" t="str">
            <v>DISTRITO NACIONAL</v>
          </cell>
        </row>
        <row r="621">
          <cell r="A621">
            <v>787</v>
          </cell>
          <cell r="B621" t="str">
            <v xml:space="preserve">ATM Cafetería CTB II </v>
          </cell>
          <cell r="C621" t="str">
            <v>DISTRITO NACIONAL</v>
          </cell>
        </row>
        <row r="622">
          <cell r="A622">
            <v>788</v>
          </cell>
          <cell r="B622" t="str">
            <v xml:space="preserve">ATM Relaciones Exteriores (Cancillería) </v>
          </cell>
          <cell r="C622" t="str">
            <v>DISTRITO NACIONAL</v>
          </cell>
        </row>
        <row r="623">
          <cell r="A623">
            <v>789</v>
          </cell>
          <cell r="B623" t="str">
            <v>ATM Hotel Bellevue Boca Chica</v>
          </cell>
          <cell r="C623" t="str">
            <v>ESTE</v>
          </cell>
        </row>
        <row r="624">
          <cell r="A624">
            <v>790</v>
          </cell>
          <cell r="B624" t="str">
            <v xml:space="preserve">ATM Oficina Bella Vista Mall I </v>
          </cell>
          <cell r="C624" t="str">
            <v>DISTRITO NACIONAL</v>
          </cell>
        </row>
        <row r="625">
          <cell r="A625">
            <v>791</v>
          </cell>
          <cell r="B625" t="str">
            <v xml:space="preserve">ATM Oficina Sans Soucí </v>
          </cell>
          <cell r="C625" t="str">
            <v>DISTRITO NACIONAL</v>
          </cell>
        </row>
        <row r="626">
          <cell r="A626">
            <v>792</v>
          </cell>
          <cell r="B626" t="str">
            <v>ATM Hospital Salvador de Gautier</v>
          </cell>
          <cell r="C626" t="str">
            <v>DISTRITO NACIONAL</v>
          </cell>
        </row>
        <row r="627">
          <cell r="A627">
            <v>793</v>
          </cell>
          <cell r="B627" t="str">
            <v xml:space="preserve">ATM Centro de Caja Agora Mall </v>
          </cell>
          <cell r="C627" t="str">
            <v>DISTRITO NACIONAL</v>
          </cell>
        </row>
        <row r="628">
          <cell r="A628">
            <v>794</v>
          </cell>
          <cell r="B628" t="str">
            <v xml:space="preserve">ATM CODIA </v>
          </cell>
          <cell r="C628" t="str">
            <v>DISTRITO NACIONAL</v>
          </cell>
        </row>
        <row r="629">
          <cell r="A629">
            <v>795</v>
          </cell>
          <cell r="B629" t="str">
            <v xml:space="preserve">ATM UNP Guaymate (La Romana) </v>
          </cell>
          <cell r="C629" t="str">
            <v>ESTE</v>
          </cell>
        </row>
        <row r="630">
          <cell r="A630">
            <v>796</v>
          </cell>
          <cell r="B630" t="str">
            <v xml:space="preserve">ATM Oficina Plaza Ventura (Nagua) </v>
          </cell>
          <cell r="C630" t="str">
            <v>NORTE</v>
          </cell>
        </row>
        <row r="631">
          <cell r="A631">
            <v>798</v>
          </cell>
          <cell r="B631" t="str">
            <v>ATM Hotel Grand Paradise Samana</v>
          </cell>
          <cell r="C631" t="str">
            <v>ESTE</v>
          </cell>
        </row>
        <row r="632">
          <cell r="A632">
            <v>799</v>
          </cell>
          <cell r="B632" t="str">
            <v xml:space="preserve">ATM Clínica Corominas (Santiago) </v>
          </cell>
          <cell r="C632" t="str">
            <v>NORTE</v>
          </cell>
        </row>
        <row r="633">
          <cell r="A633">
            <v>800</v>
          </cell>
          <cell r="B633" t="str">
            <v xml:space="preserve">ATM Estación Next Dipsa Pedro Livio Cedeño </v>
          </cell>
          <cell r="C633" t="str">
            <v>DISTRITO NACIONAL</v>
          </cell>
        </row>
        <row r="634">
          <cell r="A634">
            <v>801</v>
          </cell>
          <cell r="B634" t="str">
            <v xml:space="preserve">ATM Galería 360 Food Court </v>
          </cell>
          <cell r="C634" t="str">
            <v>DISTRITO NACIONAL</v>
          </cell>
        </row>
        <row r="635">
          <cell r="A635">
            <v>802</v>
          </cell>
          <cell r="B635" t="str">
            <v xml:space="preserve">ATM UNP Aeropuerto La Romana </v>
          </cell>
          <cell r="C635" t="str">
            <v>ESTE</v>
          </cell>
        </row>
        <row r="636">
          <cell r="A636">
            <v>803</v>
          </cell>
          <cell r="B636" t="str">
            <v xml:space="preserve">ATM Hotel Be Live Canoa (Bayahibe) I </v>
          </cell>
          <cell r="C636" t="str">
            <v>ESTE</v>
          </cell>
        </row>
        <row r="637">
          <cell r="A637">
            <v>804</v>
          </cell>
          <cell r="B637" t="str">
            <v xml:space="preserve">ATM Hotel Be Live Punta Cana (Cabeza de Toro) </v>
          </cell>
          <cell r="C637" t="str">
            <v>ESTE</v>
          </cell>
        </row>
        <row r="638">
          <cell r="A638">
            <v>805</v>
          </cell>
          <cell r="B638" t="str">
            <v xml:space="preserve">ATM Be Live Grand Marién (Puerto Plata) </v>
          </cell>
          <cell r="C638" t="str">
            <v>NORTE</v>
          </cell>
        </row>
        <row r="639">
          <cell r="A639">
            <v>806</v>
          </cell>
          <cell r="B639" t="str">
            <v xml:space="preserve">ATM SEWN (Zona Franca (Santiago)) </v>
          </cell>
          <cell r="C639" t="str">
            <v>NORTE</v>
          </cell>
        </row>
        <row r="640">
          <cell r="A640">
            <v>807</v>
          </cell>
          <cell r="B640" t="str">
            <v xml:space="preserve">ATM S/M Morel (Mao) </v>
          </cell>
          <cell r="C640" t="str">
            <v>NORTE</v>
          </cell>
        </row>
        <row r="641">
          <cell r="A641">
            <v>808</v>
          </cell>
          <cell r="B641" t="str">
            <v xml:space="preserve">ATM Oficina Castillo </v>
          </cell>
          <cell r="C641" t="str">
            <v>NORTE</v>
          </cell>
        </row>
        <row r="642">
          <cell r="A642">
            <v>809</v>
          </cell>
          <cell r="B642" t="str">
            <v>ATM Yoma (Cotuí)</v>
          </cell>
          <cell r="C642" t="str">
            <v>NORTE</v>
          </cell>
        </row>
        <row r="643">
          <cell r="A643">
            <v>810</v>
          </cell>
          <cell r="B643" t="str">
            <v xml:space="preserve">ATM UNP Multicentro La Sirena José Contreras </v>
          </cell>
          <cell r="C643" t="str">
            <v>DISTRITO NACIONAL</v>
          </cell>
        </row>
        <row r="644">
          <cell r="A644">
            <v>811</v>
          </cell>
          <cell r="B644" t="str">
            <v xml:space="preserve">ATM Almacenes Unidos </v>
          </cell>
          <cell r="C644" t="str">
            <v>DISTRITO NACIONAL</v>
          </cell>
        </row>
        <row r="645">
          <cell r="A645">
            <v>812</v>
          </cell>
          <cell r="B645" t="str">
            <v xml:space="preserve">ATM Canasta del Pueblo </v>
          </cell>
          <cell r="C645" t="str">
            <v>DISTRITO NACIONAL</v>
          </cell>
        </row>
        <row r="646">
          <cell r="A646">
            <v>813</v>
          </cell>
          <cell r="B646" t="str">
            <v>ATM Occidental Mall</v>
          </cell>
          <cell r="C646" t="str">
            <v>DISTRITO NACIONAL</v>
          </cell>
        </row>
        <row r="647">
          <cell r="A647">
            <v>813</v>
          </cell>
          <cell r="B647" t="str">
            <v>ATM UNP Occidental Mall</v>
          </cell>
          <cell r="C647" t="str">
            <v>DISTRITO NACIONAL</v>
          </cell>
        </row>
        <row r="648">
          <cell r="A648">
            <v>815</v>
          </cell>
          <cell r="B648" t="str">
            <v xml:space="preserve">ATM Oficina Atalaya del Mar </v>
          </cell>
          <cell r="C648" t="str">
            <v>DISTRITO NACIONAL</v>
          </cell>
        </row>
        <row r="649">
          <cell r="A649">
            <v>816</v>
          </cell>
          <cell r="B649" t="str">
            <v xml:space="preserve">ATM Oficina Pedro Brand </v>
          </cell>
          <cell r="C649" t="str">
            <v>DISTRITO NACIONAL</v>
          </cell>
        </row>
        <row r="650">
          <cell r="A650">
            <v>817</v>
          </cell>
          <cell r="B650" t="str">
            <v xml:space="preserve">ATM Ayuntamiento Sabana Larga (San José de Ocoa) </v>
          </cell>
          <cell r="C650" t="str">
            <v>SUR</v>
          </cell>
        </row>
        <row r="651">
          <cell r="A651">
            <v>818</v>
          </cell>
          <cell r="B651" t="str">
            <v xml:space="preserve">ATM Juridicción Inmobiliaria </v>
          </cell>
          <cell r="C651" t="str">
            <v>DISTRITO NACIONAL</v>
          </cell>
        </row>
        <row r="652">
          <cell r="A652">
            <v>819</v>
          </cell>
          <cell r="B652" t="str">
            <v xml:space="preserve">ATM Jurisdicción Inmobiliaria (Santiago) </v>
          </cell>
          <cell r="C652" t="str">
            <v>NORTE</v>
          </cell>
        </row>
        <row r="653">
          <cell r="A653">
            <v>821</v>
          </cell>
          <cell r="B653" t="str">
            <v xml:space="preserve">ATM S/M Bravo Churchill </v>
          </cell>
          <cell r="C653" t="str">
            <v>DISTRITO NACIONAL</v>
          </cell>
        </row>
        <row r="654">
          <cell r="A654">
            <v>822</v>
          </cell>
          <cell r="B654" t="str">
            <v xml:space="preserve">ATM INDUSPALMA </v>
          </cell>
          <cell r="C654" t="str">
            <v>ESTE</v>
          </cell>
        </row>
        <row r="655">
          <cell r="A655">
            <v>823</v>
          </cell>
          <cell r="B655" t="str">
            <v xml:space="preserve">ATM UNP El Carril (Haina) </v>
          </cell>
          <cell r="C655" t="str">
            <v>DISTRITO NACIONAL</v>
          </cell>
        </row>
        <row r="656">
          <cell r="A656">
            <v>824</v>
          </cell>
          <cell r="B656" t="str">
            <v xml:space="preserve">ATM Multiplaza (Higuey) </v>
          </cell>
          <cell r="C656" t="str">
            <v>ESTE</v>
          </cell>
        </row>
        <row r="657">
          <cell r="A657">
            <v>825</v>
          </cell>
          <cell r="B657" t="str">
            <v xml:space="preserve">ATM Estacion Eco Cibeles (Las Matas de Farfán) </v>
          </cell>
          <cell r="C657" t="str">
            <v>SUR</v>
          </cell>
        </row>
        <row r="658">
          <cell r="A658">
            <v>826</v>
          </cell>
          <cell r="B658" t="str">
            <v xml:space="preserve">ATM Oficina Diamond Plaza II </v>
          </cell>
          <cell r="C658" t="str">
            <v>DISTRITO NACIONAL</v>
          </cell>
        </row>
        <row r="659">
          <cell r="A659">
            <v>827</v>
          </cell>
          <cell r="B659" t="str">
            <v xml:space="preserve">ATM Tienda Oxígeno Dominicano </v>
          </cell>
          <cell r="C659" t="str">
            <v>DISTRITO NACIONAL</v>
          </cell>
        </row>
        <row r="660">
          <cell r="A660">
            <v>828</v>
          </cell>
          <cell r="B660" t="str">
            <v xml:space="preserve">ATM Banca Fiduciaria </v>
          </cell>
          <cell r="C660" t="str">
            <v>DISTRITO NACIONAL</v>
          </cell>
        </row>
        <row r="661">
          <cell r="A661">
            <v>829</v>
          </cell>
          <cell r="B661" t="str">
            <v xml:space="preserve">ATM UNP Multicentro Sirena Baní </v>
          </cell>
          <cell r="C661" t="str">
            <v>SUR</v>
          </cell>
        </row>
        <row r="662">
          <cell r="A662">
            <v>830</v>
          </cell>
          <cell r="B662" t="str">
            <v xml:space="preserve">ATM UNP Sabana Grande de Boyá </v>
          </cell>
          <cell r="C662" t="str">
            <v>ESTE</v>
          </cell>
        </row>
        <row r="663">
          <cell r="A663">
            <v>831</v>
          </cell>
          <cell r="B663" t="str">
            <v xml:space="preserve">ATM Politécnico Loyola San Cristóbal </v>
          </cell>
          <cell r="C663" t="str">
            <v>SUR</v>
          </cell>
        </row>
        <row r="664">
          <cell r="A664">
            <v>832</v>
          </cell>
          <cell r="B664" t="str">
            <v xml:space="preserve">ATM Hospital Traumatológico La Vega </v>
          </cell>
          <cell r="C664" t="str">
            <v>NORTE</v>
          </cell>
        </row>
        <row r="665">
          <cell r="A665">
            <v>833</v>
          </cell>
          <cell r="B665" t="str">
            <v xml:space="preserve">ATM Cafetería CTB I </v>
          </cell>
          <cell r="C665" t="str">
            <v>DISTRITO NACIONAL</v>
          </cell>
        </row>
        <row r="666">
          <cell r="A666">
            <v>834</v>
          </cell>
          <cell r="B666" t="str">
            <v xml:space="preserve">ATM Centro Médico Moderno </v>
          </cell>
          <cell r="C666" t="str">
            <v>DISTRITO NACIONAL</v>
          </cell>
        </row>
        <row r="667">
          <cell r="A667">
            <v>835</v>
          </cell>
          <cell r="B667" t="str">
            <v xml:space="preserve">ATM UNP Megacentro </v>
          </cell>
          <cell r="C667" t="str">
            <v>DISTRITO NACIONAL</v>
          </cell>
        </row>
        <row r="668">
          <cell r="A668">
            <v>836</v>
          </cell>
          <cell r="B668" t="str">
            <v xml:space="preserve">ATM UNP Plaza Luperón </v>
          </cell>
          <cell r="C668" t="str">
            <v>DISTRITO NACIONAL</v>
          </cell>
        </row>
        <row r="669">
          <cell r="A669">
            <v>837</v>
          </cell>
          <cell r="B669" t="str">
            <v>ATM Estación Next Canabacoa</v>
          </cell>
          <cell r="C669" t="str">
            <v>NORTE</v>
          </cell>
        </row>
        <row r="670">
          <cell r="A670">
            <v>838</v>
          </cell>
          <cell r="B670" t="str">
            <v xml:space="preserve">ATM UNP Consuelo </v>
          </cell>
          <cell r="C670" t="str">
            <v>ESTE</v>
          </cell>
        </row>
        <row r="671">
          <cell r="A671">
            <v>839</v>
          </cell>
          <cell r="B671" t="str">
            <v xml:space="preserve">ATM INAPA </v>
          </cell>
          <cell r="C671" t="str">
            <v>DISTRITO NACIONAL</v>
          </cell>
        </row>
        <row r="672">
          <cell r="A672">
            <v>840</v>
          </cell>
          <cell r="B672" t="str">
            <v xml:space="preserve">ATM PUCMM (Santiago) </v>
          </cell>
          <cell r="C672" t="str">
            <v>NORTE</v>
          </cell>
        </row>
        <row r="673">
          <cell r="A673">
            <v>841</v>
          </cell>
          <cell r="B673" t="str">
            <v xml:space="preserve">ATM CEA </v>
          </cell>
          <cell r="C673" t="str">
            <v>DISTRITO NACIONAL</v>
          </cell>
        </row>
        <row r="674">
          <cell r="A674">
            <v>842</v>
          </cell>
          <cell r="B674" t="str">
            <v xml:space="preserve">ATM Plaza Orense II (La Romana) </v>
          </cell>
          <cell r="C674" t="str">
            <v>ESTE</v>
          </cell>
        </row>
        <row r="675">
          <cell r="A675">
            <v>843</v>
          </cell>
          <cell r="B675" t="str">
            <v xml:space="preserve">ATM Oficina Romana Centro </v>
          </cell>
          <cell r="C675" t="str">
            <v>ESTE</v>
          </cell>
        </row>
        <row r="676">
          <cell r="A676">
            <v>844</v>
          </cell>
          <cell r="B676" t="str">
            <v xml:space="preserve">ATM San Juan Shopping Center (Bávaro) </v>
          </cell>
          <cell r="C676" t="str">
            <v>ESTE</v>
          </cell>
        </row>
        <row r="677">
          <cell r="A677">
            <v>845</v>
          </cell>
          <cell r="B677" t="str">
            <v xml:space="preserve">ATM CERTV (Canal 4) </v>
          </cell>
          <cell r="C677" t="str">
            <v>DISTRITO NACIONAL</v>
          </cell>
        </row>
        <row r="678">
          <cell r="A678">
            <v>849</v>
          </cell>
          <cell r="B678" t="str">
            <v xml:space="preserve">ATM La Innovación </v>
          </cell>
          <cell r="C678" t="str">
            <v>DISTRITO NACIONAL</v>
          </cell>
        </row>
        <row r="679">
          <cell r="A679">
            <v>850</v>
          </cell>
          <cell r="B679" t="str">
            <v xml:space="preserve">ATM Hotel Be Live Hamaca </v>
          </cell>
          <cell r="C679" t="str">
            <v>DISTRITO NACIONAL</v>
          </cell>
        </row>
        <row r="680">
          <cell r="A680">
            <v>851</v>
          </cell>
          <cell r="B680" t="str">
            <v xml:space="preserve">ATM Hospital Vinicio Calventi </v>
          </cell>
          <cell r="C680" t="str">
            <v>NORTE</v>
          </cell>
        </row>
        <row r="681">
          <cell r="A681">
            <v>852</v>
          </cell>
          <cell r="B681" t="str">
            <v xml:space="preserve">ATM Gasolinera Franco Bido </v>
          </cell>
          <cell r="C681" t="str">
            <v>NORTE</v>
          </cell>
        </row>
        <row r="682">
          <cell r="A682">
            <v>853</v>
          </cell>
          <cell r="B682" t="str">
            <v xml:space="preserve">ATM Inversiones JF Group (Shell Canabacoa) </v>
          </cell>
          <cell r="C682" t="str">
            <v>NORTE</v>
          </cell>
        </row>
        <row r="683">
          <cell r="A683">
            <v>854</v>
          </cell>
          <cell r="B683" t="str">
            <v xml:space="preserve">ATM Centro Comercial Blanco Batista </v>
          </cell>
          <cell r="C683" t="str">
            <v>NORTE</v>
          </cell>
        </row>
        <row r="684">
          <cell r="A684">
            <v>855</v>
          </cell>
          <cell r="B684" t="str">
            <v xml:space="preserve">ATM Palacio de Justicia La Vega </v>
          </cell>
          <cell r="C684" t="str">
            <v>NORTE</v>
          </cell>
        </row>
        <row r="685">
          <cell r="A685">
            <v>856</v>
          </cell>
          <cell r="B685" t="str">
            <v xml:space="preserve">ATM Estación Petronán Altamira (Puerto Plata) </v>
          </cell>
          <cell r="C685" t="str">
            <v>NORTE</v>
          </cell>
        </row>
        <row r="686">
          <cell r="A686">
            <v>857</v>
          </cell>
          <cell r="B686" t="str">
            <v xml:space="preserve">ATM Oficina Los Alamos </v>
          </cell>
          <cell r="C686" t="str">
            <v>NORTE</v>
          </cell>
        </row>
        <row r="687">
          <cell r="A687">
            <v>858</v>
          </cell>
          <cell r="B687" t="str">
            <v xml:space="preserve">ATM Cooperativa Maestros (COOPNAMA) </v>
          </cell>
          <cell r="C687" t="str">
            <v>DISTRITO NACIONAL</v>
          </cell>
        </row>
        <row r="688">
          <cell r="A688">
            <v>859</v>
          </cell>
          <cell r="B688" t="str">
            <v xml:space="preserve">ATM Hotel Vista Sol (Punta Cana) </v>
          </cell>
          <cell r="C688" t="str">
            <v>ESTE</v>
          </cell>
        </row>
        <row r="689">
          <cell r="A689">
            <v>860</v>
          </cell>
          <cell r="B689" t="str">
            <v xml:space="preserve">ATM Oficina Bella Vista 27 de Febrero I </v>
          </cell>
          <cell r="C689" t="str">
            <v>DISTRITO NACIONAL</v>
          </cell>
        </row>
        <row r="690">
          <cell r="A690">
            <v>861</v>
          </cell>
          <cell r="B690" t="str">
            <v xml:space="preserve">ATM Oficina Bella Vista 27 de Febrero II </v>
          </cell>
          <cell r="C690" t="str">
            <v>DISTRITO NACIONAL</v>
          </cell>
        </row>
        <row r="691">
          <cell r="A691">
            <v>862</v>
          </cell>
          <cell r="B691" t="str">
            <v xml:space="preserve">ATM S/M Doble A (Sabaneta) </v>
          </cell>
          <cell r="C691" t="str">
            <v>NORTE</v>
          </cell>
        </row>
        <row r="692">
          <cell r="A692">
            <v>863</v>
          </cell>
          <cell r="B692" t="str">
            <v xml:space="preserve">ATM Estación Esso Autop. Duarte Km. 14 </v>
          </cell>
          <cell r="C692" t="str">
            <v>DISTRITO NACIONAL</v>
          </cell>
        </row>
        <row r="693">
          <cell r="A693">
            <v>864</v>
          </cell>
          <cell r="B693" t="str">
            <v xml:space="preserve">ATM Palmares Mall (San Francisco) </v>
          </cell>
          <cell r="C693" t="str">
            <v>NORTE</v>
          </cell>
        </row>
        <row r="694">
          <cell r="A694">
            <v>865</v>
          </cell>
          <cell r="B694" t="str">
            <v xml:space="preserve">ATM Club Naco </v>
          </cell>
          <cell r="C694" t="str">
            <v>DISTRITO NACIONAL</v>
          </cell>
        </row>
        <row r="695">
          <cell r="A695">
            <v>866</v>
          </cell>
          <cell r="B695" t="str">
            <v xml:space="preserve">ATM CARDNET </v>
          </cell>
          <cell r="C695" t="str">
            <v>DISTRITO NACIONAL</v>
          </cell>
        </row>
        <row r="696">
          <cell r="A696">
            <v>867</v>
          </cell>
          <cell r="B696" t="str">
            <v xml:space="preserve">ATM Estación Combustible Autopista El Coral </v>
          </cell>
          <cell r="C696" t="str">
            <v>ESTE</v>
          </cell>
        </row>
        <row r="697">
          <cell r="A697">
            <v>868</v>
          </cell>
          <cell r="B697" t="str">
            <v xml:space="preserve">ATM Casino Diamante </v>
          </cell>
          <cell r="C697" t="str">
            <v>DISTRITO NACIONAL</v>
          </cell>
        </row>
        <row r="698">
          <cell r="A698">
            <v>869</v>
          </cell>
          <cell r="B698" t="str">
            <v xml:space="preserve">ATM Estación Isla La Cueva (Cotuí) </v>
          </cell>
          <cell r="C698" t="str">
            <v>NORTE</v>
          </cell>
        </row>
        <row r="699">
          <cell r="A699">
            <v>870</v>
          </cell>
          <cell r="B699" t="str">
            <v xml:space="preserve">ATM Willbes Dominicana (Barahona) </v>
          </cell>
          <cell r="C699" t="str">
            <v>SUR</v>
          </cell>
        </row>
        <row r="700">
          <cell r="A700">
            <v>871</v>
          </cell>
          <cell r="B700" t="str">
            <v>ATM Plaza Cultural San Juan</v>
          </cell>
          <cell r="C700" t="str">
            <v>SUR</v>
          </cell>
        </row>
        <row r="701">
          <cell r="A701">
            <v>872</v>
          </cell>
          <cell r="B701" t="str">
            <v xml:space="preserve">ATM Zona Franca Pisano II (Santiago) </v>
          </cell>
          <cell r="C701" t="str">
            <v>NORTE</v>
          </cell>
        </row>
        <row r="702">
          <cell r="A702">
            <v>873</v>
          </cell>
          <cell r="B702" t="str">
            <v xml:space="preserve">ATM Centro de Caja San Cristóbal II </v>
          </cell>
          <cell r="C702" t="str">
            <v>SUR</v>
          </cell>
        </row>
        <row r="703">
          <cell r="A703">
            <v>874</v>
          </cell>
          <cell r="B703" t="str">
            <v xml:space="preserve">ATM Zona Franca Esperanza II (Mao) </v>
          </cell>
          <cell r="C703" t="str">
            <v>NORTE</v>
          </cell>
        </row>
        <row r="704">
          <cell r="A704">
            <v>875</v>
          </cell>
          <cell r="B704" t="str">
            <v xml:space="preserve">ATM Texaco Aut. Duarte KM 14 1/2 (Los Alcarrizos) </v>
          </cell>
          <cell r="C704" t="str">
            <v>DISTRITO NACIONAL</v>
          </cell>
        </row>
        <row r="705">
          <cell r="A705">
            <v>876</v>
          </cell>
          <cell r="B705" t="str">
            <v xml:space="preserve">ATM Estación Next Abraham Lincoln </v>
          </cell>
          <cell r="C705" t="str">
            <v>DISTRITO NACIONAL</v>
          </cell>
        </row>
        <row r="706">
          <cell r="A706">
            <v>877</v>
          </cell>
          <cell r="B706" t="str">
            <v xml:space="preserve">ATM Estación Los Samanes (Ranchito, La Vega) </v>
          </cell>
          <cell r="C706" t="str">
            <v>NORTE</v>
          </cell>
        </row>
        <row r="707">
          <cell r="A707">
            <v>878</v>
          </cell>
          <cell r="B707" t="str">
            <v>ATM UNP Cabral Y Baez</v>
          </cell>
          <cell r="C707" t="str">
            <v>NORTE</v>
          </cell>
        </row>
        <row r="708">
          <cell r="A708">
            <v>879</v>
          </cell>
          <cell r="B708" t="str">
            <v xml:space="preserve">ATM Plaza Metropolitana </v>
          </cell>
          <cell r="C708" t="str">
            <v>DISTRITO NACIONAL</v>
          </cell>
        </row>
        <row r="709">
          <cell r="A709">
            <v>880</v>
          </cell>
          <cell r="B709" t="str">
            <v xml:space="preserve">ATM Autoservicio Barahona II </v>
          </cell>
          <cell r="C709" t="str">
            <v>SUR</v>
          </cell>
        </row>
        <row r="710">
          <cell r="A710">
            <v>881</v>
          </cell>
          <cell r="B710" t="str">
            <v xml:space="preserve">ATM UNP Yaguate (San Cristóbal) </v>
          </cell>
          <cell r="C710" t="str">
            <v>SUR</v>
          </cell>
        </row>
        <row r="711">
          <cell r="A711">
            <v>882</v>
          </cell>
          <cell r="B711" t="str">
            <v xml:space="preserve">ATM Oficina Moca II </v>
          </cell>
          <cell r="C711" t="str">
            <v>NORTE</v>
          </cell>
        </row>
        <row r="712">
          <cell r="A712">
            <v>883</v>
          </cell>
          <cell r="B712" t="str">
            <v xml:space="preserve">ATM Oficina Filadelfia Plaza </v>
          </cell>
          <cell r="C712" t="str">
            <v>DISTRITO NACIONAL</v>
          </cell>
        </row>
        <row r="713">
          <cell r="A713">
            <v>884</v>
          </cell>
          <cell r="B713" t="str">
            <v xml:space="preserve">ATM UNP Olé Sabana Perdida </v>
          </cell>
          <cell r="C713" t="str">
            <v>DISTRITO NACIONAL</v>
          </cell>
        </row>
        <row r="714">
          <cell r="A714">
            <v>885</v>
          </cell>
          <cell r="B714" t="str">
            <v xml:space="preserve">ATM UNP Rancho Arriba </v>
          </cell>
          <cell r="C714" t="str">
            <v>SUR</v>
          </cell>
        </row>
        <row r="715">
          <cell r="A715">
            <v>886</v>
          </cell>
          <cell r="B715" t="str">
            <v xml:space="preserve">ATM Oficina Guayubín </v>
          </cell>
          <cell r="C715" t="str">
            <v>NORTE</v>
          </cell>
        </row>
        <row r="716">
          <cell r="A716">
            <v>887</v>
          </cell>
          <cell r="B716" t="str">
            <v>ATM S/M Bravo Los Proceres</v>
          </cell>
          <cell r="C716" t="str">
            <v>DISTRITO NACIONAL</v>
          </cell>
        </row>
        <row r="717">
          <cell r="A717">
            <v>888</v>
          </cell>
          <cell r="B717" t="str">
            <v>ATM Oficina galeria 56 II (SFM)</v>
          </cell>
          <cell r="C717" t="str">
            <v>NORTE</v>
          </cell>
        </row>
        <row r="718">
          <cell r="A718">
            <v>889</v>
          </cell>
          <cell r="B718" t="str">
            <v>ATM Oficina Plaza Lama Máximo Gómez II</v>
          </cell>
          <cell r="C718" t="str">
            <v>DISTRITO NACIONAL</v>
          </cell>
        </row>
        <row r="719">
          <cell r="A719">
            <v>890</v>
          </cell>
          <cell r="B719" t="str">
            <v xml:space="preserve">ATM Escuela Penitenciaria (San Cristóbal) </v>
          </cell>
          <cell r="C719" t="str">
            <v>SUR</v>
          </cell>
        </row>
        <row r="720">
          <cell r="A720">
            <v>891</v>
          </cell>
          <cell r="B720" t="str">
            <v xml:space="preserve">ATM Estación Texaco (Barahona) </v>
          </cell>
          <cell r="C720" t="str">
            <v>SUR</v>
          </cell>
        </row>
        <row r="721">
          <cell r="A721">
            <v>892</v>
          </cell>
          <cell r="B721" t="str">
            <v xml:space="preserve">ATM Edificio Globalia (Naco) </v>
          </cell>
          <cell r="C721" t="str">
            <v>DISTRITO NACIONAL</v>
          </cell>
        </row>
        <row r="722">
          <cell r="A722">
            <v>893</v>
          </cell>
          <cell r="B722" t="str">
            <v xml:space="preserve">ATM Hotel Be Live Canoa (Bayahibe) II </v>
          </cell>
          <cell r="C722" t="str">
            <v>ESTE</v>
          </cell>
        </row>
        <row r="723">
          <cell r="A723">
            <v>894</v>
          </cell>
          <cell r="B723" t="str">
            <v>ATM Eco Petroleo Estero Hondo</v>
          </cell>
          <cell r="C723" t="str">
            <v>NORTE</v>
          </cell>
        </row>
        <row r="724">
          <cell r="A724">
            <v>895</v>
          </cell>
          <cell r="B724" t="str">
            <v xml:space="preserve">ATM S/M Bravo (Santiago) </v>
          </cell>
          <cell r="C724" t="str">
            <v>NORTE</v>
          </cell>
        </row>
        <row r="725">
          <cell r="A725">
            <v>896</v>
          </cell>
          <cell r="B725" t="str">
            <v xml:space="preserve">ATM Campamento Militar 16 de Agosto I </v>
          </cell>
          <cell r="C725" t="str">
            <v>DISTRITO NACIONAL</v>
          </cell>
        </row>
        <row r="726">
          <cell r="A726">
            <v>897</v>
          </cell>
          <cell r="B726" t="str">
            <v xml:space="preserve">ATM Campamento Militar 16 de Agosto II </v>
          </cell>
          <cell r="C726" t="str">
            <v>DISTRITO NACIONAL</v>
          </cell>
        </row>
        <row r="727">
          <cell r="A727">
            <v>899</v>
          </cell>
          <cell r="B727" t="str">
            <v xml:space="preserve">ATM Oficina Punta Cana </v>
          </cell>
          <cell r="C727" t="str">
            <v>ESTE</v>
          </cell>
        </row>
        <row r="728">
          <cell r="A728">
            <v>900</v>
          </cell>
          <cell r="B728" t="str">
            <v xml:space="preserve">ATM UNP Merca Santo Domingo </v>
          </cell>
          <cell r="C728" t="str">
            <v>DISTRITO NACIONAL</v>
          </cell>
        </row>
        <row r="729">
          <cell r="A729">
            <v>901</v>
          </cell>
          <cell r="B729" t="str">
            <v>ATM Licor Mart-01</v>
          </cell>
          <cell r="C729" t="str">
            <v>DISTRITO NACIONAL</v>
          </cell>
        </row>
        <row r="730">
          <cell r="A730">
            <v>902</v>
          </cell>
          <cell r="B730" t="str">
            <v xml:space="preserve">ATM Oficina Plaza Florida </v>
          </cell>
          <cell r="C730" t="str">
            <v>DISTRITO NACIONAL</v>
          </cell>
        </row>
        <row r="731">
          <cell r="A731">
            <v>903</v>
          </cell>
          <cell r="B731" t="str">
            <v xml:space="preserve">ATM Oficina La Vega Real I </v>
          </cell>
          <cell r="C731" t="str">
            <v>NORTE</v>
          </cell>
        </row>
        <row r="732">
          <cell r="A732">
            <v>904</v>
          </cell>
          <cell r="B732" t="str">
            <v xml:space="preserve">ATM Oficina Multicentro La Sirena Churchill </v>
          </cell>
          <cell r="C732" t="str">
            <v>DISTRITO NACIONAL</v>
          </cell>
        </row>
        <row r="733">
          <cell r="A733">
            <v>905</v>
          </cell>
          <cell r="B733" t="str">
            <v xml:space="preserve">ATM Oficina La Vega Real II </v>
          </cell>
          <cell r="C733" t="str">
            <v>NORTE</v>
          </cell>
        </row>
        <row r="734">
          <cell r="A734">
            <v>906</v>
          </cell>
          <cell r="B734" t="str">
            <v xml:space="preserve">ATM MESCYT  </v>
          </cell>
          <cell r="C734" t="str">
            <v>DISTRITO NACIONAL</v>
          </cell>
        </row>
        <row r="735">
          <cell r="A735">
            <v>907</v>
          </cell>
          <cell r="B735" t="str">
            <v xml:space="preserve">ATM Texaco Estación Aut. Duarte (Los Ríos) </v>
          </cell>
          <cell r="C735" t="str">
            <v>DISTRITO NACIONAL</v>
          </cell>
        </row>
        <row r="736">
          <cell r="A736">
            <v>908</v>
          </cell>
          <cell r="B736" t="str">
            <v xml:space="preserve">ATM Oficina Plaza Botánika </v>
          </cell>
          <cell r="C736" t="str">
            <v>DISTRITO NACIONAL</v>
          </cell>
        </row>
        <row r="737">
          <cell r="A737">
            <v>909</v>
          </cell>
          <cell r="B737" t="str">
            <v xml:space="preserve">ATM UNP UASD </v>
          </cell>
          <cell r="C737" t="str">
            <v>DISTRITO NACIONAL</v>
          </cell>
        </row>
        <row r="738">
          <cell r="A738">
            <v>910</v>
          </cell>
          <cell r="B738" t="str">
            <v xml:space="preserve">ATM Oficina El Sol II (Santiago) </v>
          </cell>
          <cell r="C738" t="str">
            <v>NORTE</v>
          </cell>
        </row>
        <row r="739">
          <cell r="A739">
            <v>911</v>
          </cell>
          <cell r="B739" t="str">
            <v xml:space="preserve">ATM Oficina Venezuela II </v>
          </cell>
          <cell r="C739" t="str">
            <v>DISTRITO NACIONAL</v>
          </cell>
        </row>
        <row r="740">
          <cell r="A740">
            <v>912</v>
          </cell>
          <cell r="B740" t="str">
            <v xml:space="preserve">ATM Oficina San Pedro II </v>
          </cell>
          <cell r="C740" t="str">
            <v>ESTE</v>
          </cell>
        </row>
        <row r="741">
          <cell r="A741">
            <v>913</v>
          </cell>
          <cell r="B741" t="str">
            <v xml:space="preserve">ATM S/M Pola Sarasota </v>
          </cell>
          <cell r="C741" t="str">
            <v>DISTRITO NACIONAL</v>
          </cell>
        </row>
        <row r="742">
          <cell r="A742">
            <v>914</v>
          </cell>
          <cell r="B742" t="str">
            <v xml:space="preserve">ATM Clínica Abreu </v>
          </cell>
          <cell r="C742" t="str">
            <v>DISTRITO NACIONAL</v>
          </cell>
        </row>
        <row r="743">
          <cell r="A743">
            <v>915</v>
          </cell>
          <cell r="B743" t="str">
            <v xml:space="preserve">ATM Multicentro La Sirena Aut. Duarte </v>
          </cell>
          <cell r="C743" t="str">
            <v>DISTRITO NACIONAL</v>
          </cell>
        </row>
        <row r="744">
          <cell r="A744">
            <v>916</v>
          </cell>
          <cell r="B744" t="str">
            <v xml:space="preserve">ATM S/M La Cadena Lincoln </v>
          </cell>
          <cell r="C744" t="str">
            <v>DISTRITO NACIONAL</v>
          </cell>
        </row>
        <row r="745">
          <cell r="A745">
            <v>917</v>
          </cell>
          <cell r="B745" t="str">
            <v xml:space="preserve">ATM Oficina Los Mina </v>
          </cell>
          <cell r="C745" t="str">
            <v>DISTRITO NACIONAL</v>
          </cell>
        </row>
        <row r="746">
          <cell r="A746">
            <v>918</v>
          </cell>
          <cell r="B746" t="str">
            <v xml:space="preserve">ATM S/M Liverpool de la Jacobo Majluta </v>
          </cell>
          <cell r="C746" t="str">
            <v>DISTRITO NACIONAL</v>
          </cell>
        </row>
        <row r="747">
          <cell r="A747">
            <v>919</v>
          </cell>
          <cell r="B747" t="str">
            <v xml:space="preserve">ATM S/M La Cadena Sarasota </v>
          </cell>
          <cell r="C747" t="str">
            <v>DISTRITO NACIONAL</v>
          </cell>
        </row>
        <row r="748">
          <cell r="A748">
            <v>921</v>
          </cell>
          <cell r="B748" t="str">
            <v xml:space="preserve">ATM Amber Cove (Puerto Plata) </v>
          </cell>
          <cell r="C748" t="str">
            <v>NORTE</v>
          </cell>
        </row>
        <row r="749">
          <cell r="A749">
            <v>923</v>
          </cell>
          <cell r="B749" t="str">
            <v xml:space="preserve">ATM Agroindustrial San Pedro de Macorís </v>
          </cell>
          <cell r="C749" t="str">
            <v>ESTE</v>
          </cell>
        </row>
        <row r="750">
          <cell r="A750">
            <v>924</v>
          </cell>
          <cell r="B750" t="str">
            <v>ATM S/M Mimasa (Samaná)</v>
          </cell>
          <cell r="C750" t="str">
            <v>NORTE</v>
          </cell>
        </row>
        <row r="751">
          <cell r="A751">
            <v>925</v>
          </cell>
          <cell r="B751" t="str">
            <v xml:space="preserve">ATM Oficina Plaza Lama Av. 27 de Febrero </v>
          </cell>
          <cell r="C751" t="str">
            <v>DISTRITO NACIONAL</v>
          </cell>
        </row>
        <row r="752">
          <cell r="A752">
            <v>926</v>
          </cell>
          <cell r="B752" t="str">
            <v>ATM S/M Juan Cepin</v>
          </cell>
          <cell r="C752" t="str">
            <v>NORTE</v>
          </cell>
        </row>
        <row r="753">
          <cell r="A753">
            <v>927</v>
          </cell>
          <cell r="B753" t="str">
            <v>ATM S/M Bravo La Esperilla</v>
          </cell>
          <cell r="C753" t="str">
            <v>DISTRITO NACIONAL</v>
          </cell>
        </row>
        <row r="754">
          <cell r="A754">
            <v>928</v>
          </cell>
          <cell r="B754" t="str">
            <v>ATM Estación Texaco Hispanoamericana</v>
          </cell>
          <cell r="C754" t="str">
            <v>NORTE</v>
          </cell>
        </row>
        <row r="755">
          <cell r="A755">
            <v>929</v>
          </cell>
          <cell r="B755" t="str">
            <v>ATM Autoservicio Nacional El Conde</v>
          </cell>
          <cell r="C755" t="str">
            <v>DISTRITO NACIONAL</v>
          </cell>
        </row>
        <row r="756">
          <cell r="A756">
            <v>930</v>
          </cell>
          <cell r="B756" t="str">
            <v>ATM Oficina Plaza Spring Center</v>
          </cell>
          <cell r="C756" t="str">
            <v>DISTRITO NACIONAL</v>
          </cell>
        </row>
        <row r="757">
          <cell r="A757">
            <v>931</v>
          </cell>
          <cell r="B757" t="str">
            <v xml:space="preserve">ATM Autobanco Luperón I </v>
          </cell>
          <cell r="C757" t="str">
            <v>DISTRITO NACIONAL</v>
          </cell>
        </row>
        <row r="758">
          <cell r="A758">
            <v>932</v>
          </cell>
          <cell r="B758" t="str">
            <v xml:space="preserve">ATM Banco Agrícola </v>
          </cell>
          <cell r="C758" t="str">
            <v>DISTRITO NACIONAL</v>
          </cell>
        </row>
        <row r="759">
          <cell r="A759">
            <v>933</v>
          </cell>
          <cell r="B759" t="str">
            <v>ATM Hotel Dreams Punta Cana II</v>
          </cell>
          <cell r="C759" t="str">
            <v>ESTE</v>
          </cell>
        </row>
        <row r="760">
          <cell r="A760">
            <v>934</v>
          </cell>
          <cell r="B760" t="str">
            <v>ATM Hotel Dreams La Romana</v>
          </cell>
          <cell r="C760" t="str">
            <v>ESTE</v>
          </cell>
        </row>
        <row r="761">
          <cell r="A761">
            <v>935</v>
          </cell>
          <cell r="B761" t="str">
            <v xml:space="preserve">ATM Oficina John F. Kennedy </v>
          </cell>
          <cell r="C761" t="str">
            <v>DISTRITO NACIONAL</v>
          </cell>
        </row>
        <row r="762">
          <cell r="A762">
            <v>936</v>
          </cell>
          <cell r="B762" t="str">
            <v xml:space="preserve">ATM Autobanco Oficina La Vega I </v>
          </cell>
          <cell r="C762" t="str">
            <v>NORTE</v>
          </cell>
        </row>
        <row r="763">
          <cell r="A763">
            <v>937</v>
          </cell>
          <cell r="B763" t="str">
            <v xml:space="preserve">ATM Autobanco Oficina La Vega II </v>
          </cell>
          <cell r="C763" t="str">
            <v>NORTE</v>
          </cell>
        </row>
        <row r="764">
          <cell r="A764">
            <v>938</v>
          </cell>
          <cell r="B764" t="str">
            <v xml:space="preserve">ATM Autobanco Oficina Filadelfia Plaza </v>
          </cell>
          <cell r="C764" t="str">
            <v>DISTRITO NACIONAL</v>
          </cell>
        </row>
        <row r="765">
          <cell r="A765">
            <v>939</v>
          </cell>
          <cell r="B765" t="str">
            <v xml:space="preserve">ATM Estación Texaco Máximo Gómez </v>
          </cell>
          <cell r="C765" t="str">
            <v>DISTRITO NACIONAL</v>
          </cell>
        </row>
        <row r="766">
          <cell r="A766">
            <v>940</v>
          </cell>
          <cell r="B766" t="str">
            <v xml:space="preserve">ATM Oficina El Portal (Santiago) </v>
          </cell>
          <cell r="C766" t="str">
            <v>NORTE</v>
          </cell>
        </row>
        <row r="767">
          <cell r="A767">
            <v>941</v>
          </cell>
          <cell r="B767" t="str">
            <v xml:space="preserve">ATM Estación Next (Puerto Plata) </v>
          </cell>
          <cell r="C767" t="str">
            <v>NORTE</v>
          </cell>
        </row>
        <row r="768">
          <cell r="A768">
            <v>942</v>
          </cell>
          <cell r="B768" t="str">
            <v xml:space="preserve">ATM Estación Texaco La Vega </v>
          </cell>
          <cell r="C768" t="str">
            <v>NORTE</v>
          </cell>
        </row>
        <row r="769">
          <cell r="A769">
            <v>943</v>
          </cell>
          <cell r="B769" t="str">
            <v xml:space="preserve">ATM Oficina Tránsito Terreste </v>
          </cell>
          <cell r="C769" t="str">
            <v>DISTRITO NACIONAL</v>
          </cell>
        </row>
        <row r="770">
          <cell r="A770">
            <v>944</v>
          </cell>
          <cell r="B770" t="str">
            <v xml:space="preserve">ATM UNP Mao </v>
          </cell>
          <cell r="C770" t="str">
            <v>NORTE</v>
          </cell>
        </row>
        <row r="771">
          <cell r="A771">
            <v>945</v>
          </cell>
          <cell r="B771" t="str">
            <v xml:space="preserve">ATM UNP El Valle (Hato Mayor) </v>
          </cell>
          <cell r="C771" t="str">
            <v>ESTE</v>
          </cell>
        </row>
        <row r="772">
          <cell r="A772">
            <v>946</v>
          </cell>
          <cell r="B772" t="str">
            <v xml:space="preserve">ATM Oficina Núñez de Cáceres I </v>
          </cell>
          <cell r="C772" t="str">
            <v>DISTRITO NACIONAL</v>
          </cell>
        </row>
        <row r="773">
          <cell r="A773">
            <v>947</v>
          </cell>
          <cell r="B773" t="str">
            <v xml:space="preserve">ATM Superintendencia de Bancos </v>
          </cell>
          <cell r="C773" t="str">
            <v>DISTRITO NACIONAL</v>
          </cell>
        </row>
        <row r="774">
          <cell r="A774">
            <v>948</v>
          </cell>
          <cell r="B774" t="str">
            <v xml:space="preserve">ATM Autobanco El Jaya II (SFM) </v>
          </cell>
          <cell r="C774" t="str">
            <v>NORTE</v>
          </cell>
        </row>
        <row r="775">
          <cell r="A775">
            <v>949</v>
          </cell>
          <cell r="B775" t="str">
            <v xml:space="preserve">ATM S/M Bravo San Isidro Coral Mall </v>
          </cell>
          <cell r="C775" t="str">
            <v>DISTRITO NACIONAL</v>
          </cell>
        </row>
        <row r="776">
          <cell r="A776">
            <v>950</v>
          </cell>
          <cell r="B776" t="str">
            <v xml:space="preserve">ATM Oficina Monterrico </v>
          </cell>
          <cell r="C776" t="str">
            <v>NORTE</v>
          </cell>
        </row>
        <row r="777">
          <cell r="A777">
            <v>951</v>
          </cell>
          <cell r="B777" t="str">
            <v xml:space="preserve">ATM Oficina Plaza Haché JFK </v>
          </cell>
          <cell r="C777" t="str">
            <v>DISTRITO NACIONAL</v>
          </cell>
        </row>
        <row r="778">
          <cell r="A778">
            <v>952</v>
          </cell>
          <cell r="B778" t="str">
            <v xml:space="preserve">ATM Alvarez Rivas </v>
          </cell>
          <cell r="C778" t="str">
            <v>DISTRITO NACIONAL</v>
          </cell>
        </row>
        <row r="779">
          <cell r="A779">
            <v>953</v>
          </cell>
          <cell r="B779" t="str">
            <v xml:space="preserve">ATM Estafeta Dirección General de Pasaportes/Migración </v>
          </cell>
          <cell r="C779" t="str">
            <v>DISTRITO NACIONAL</v>
          </cell>
        </row>
        <row r="780">
          <cell r="A780">
            <v>954</v>
          </cell>
          <cell r="B780" t="str">
            <v xml:space="preserve">ATM LAESA Pimentel </v>
          </cell>
          <cell r="C780" t="str">
            <v>NORTE</v>
          </cell>
        </row>
        <row r="781">
          <cell r="A781">
            <v>955</v>
          </cell>
          <cell r="B781" t="str">
            <v xml:space="preserve">ATM Oficina Americana Independencia II </v>
          </cell>
          <cell r="C781" t="str">
            <v>DISTRITO NACIONAL</v>
          </cell>
        </row>
        <row r="782">
          <cell r="A782">
            <v>956</v>
          </cell>
          <cell r="B782" t="str">
            <v xml:space="preserve">ATM Autoservicio El Jaya (SFM) </v>
          </cell>
          <cell r="C782" t="str">
            <v>NORTE</v>
          </cell>
        </row>
        <row r="783">
          <cell r="A783">
            <v>957</v>
          </cell>
          <cell r="B783" t="str">
            <v xml:space="preserve">ATM Oficina Venezuela </v>
          </cell>
          <cell r="C783" t="str">
            <v>DISTRITO NACIONAL</v>
          </cell>
        </row>
        <row r="784">
          <cell r="A784">
            <v>958</v>
          </cell>
          <cell r="B784" t="str">
            <v xml:space="preserve">ATM Olé Aut. San Isidro </v>
          </cell>
          <cell r="C784" t="str">
            <v>DISTRITO NACIONAL</v>
          </cell>
        </row>
        <row r="785">
          <cell r="A785">
            <v>959</v>
          </cell>
          <cell r="B785" t="str">
            <v>ATM Estación Next Bavaro</v>
          </cell>
          <cell r="C785" t="str">
            <v>ESTE</v>
          </cell>
        </row>
        <row r="786">
          <cell r="A786">
            <v>960</v>
          </cell>
          <cell r="B786" t="str">
            <v xml:space="preserve">ATM Oficina Villa Ofelia I (San Juan) </v>
          </cell>
          <cell r="C786" t="str">
            <v>SUR</v>
          </cell>
        </row>
        <row r="787">
          <cell r="A787">
            <v>961</v>
          </cell>
          <cell r="B787" t="str">
            <v xml:space="preserve">ATM Listín Diario </v>
          </cell>
          <cell r="C787" t="str">
            <v>DISTRITO NACIONAL</v>
          </cell>
        </row>
        <row r="788">
          <cell r="A788">
            <v>962</v>
          </cell>
          <cell r="B788" t="str">
            <v xml:space="preserve">ATM Oficina Villa Ofelia II (San Juan) </v>
          </cell>
          <cell r="C788" t="str">
            <v>SUR</v>
          </cell>
        </row>
        <row r="789">
          <cell r="A789">
            <v>963</v>
          </cell>
          <cell r="B789" t="str">
            <v xml:space="preserve">ATM Multiplaza La Romana </v>
          </cell>
          <cell r="C789" t="str">
            <v>ESTE</v>
          </cell>
        </row>
        <row r="790">
          <cell r="A790">
            <v>964</v>
          </cell>
          <cell r="B790" t="str">
            <v>ATM Hotel Sunscape (Norte)</v>
          </cell>
          <cell r="C790" t="str">
            <v>NORTE</v>
          </cell>
        </row>
        <row r="791">
          <cell r="A791">
            <v>965</v>
          </cell>
          <cell r="B791" t="str">
            <v xml:space="preserve">ATM S/M La Fuente FUN (Santiago) </v>
          </cell>
          <cell r="C791" t="str">
            <v>NORTE</v>
          </cell>
        </row>
        <row r="792">
          <cell r="A792">
            <v>966</v>
          </cell>
          <cell r="B792" t="str">
            <v>ATM Centro Medico Real</v>
          </cell>
          <cell r="C792" t="str">
            <v>DISTRITO NACIONAL</v>
          </cell>
        </row>
        <row r="793">
          <cell r="A793">
            <v>967</v>
          </cell>
          <cell r="B793" t="str">
            <v xml:space="preserve">ATM UNP Hiper Olé Autopista Duarte </v>
          </cell>
          <cell r="C793" t="str">
            <v>DISTRITO NACIONAL</v>
          </cell>
        </row>
        <row r="794">
          <cell r="A794">
            <v>968</v>
          </cell>
          <cell r="B794" t="str">
            <v xml:space="preserve">ATM UNP Mercado Baní </v>
          </cell>
          <cell r="C794" t="str">
            <v>SUR</v>
          </cell>
        </row>
        <row r="795">
          <cell r="A795">
            <v>969</v>
          </cell>
          <cell r="B795" t="str">
            <v xml:space="preserve">ATM Oficina El Sol I (Santiago) </v>
          </cell>
          <cell r="C795" t="str">
            <v>NORTE</v>
          </cell>
        </row>
        <row r="796">
          <cell r="A796">
            <v>970</v>
          </cell>
          <cell r="B796" t="str">
            <v xml:space="preserve">ATM S/M Olé Haina </v>
          </cell>
          <cell r="C796" t="str">
            <v>DISTRITO NACIONAL</v>
          </cell>
        </row>
        <row r="797">
          <cell r="A797">
            <v>971</v>
          </cell>
          <cell r="B797" t="str">
            <v xml:space="preserve">ATM Club Banreservas I </v>
          </cell>
          <cell r="C797" t="str">
            <v>DISTRITO NACIONAL</v>
          </cell>
        </row>
        <row r="798">
          <cell r="A798">
            <v>972</v>
          </cell>
          <cell r="B798" t="str">
            <v>ATM Banco Bandex I (Antiguo BNV I)</v>
          </cell>
          <cell r="C798" t="str">
            <v>DISTRITO NACIONAL</v>
          </cell>
        </row>
        <row r="799">
          <cell r="A799">
            <v>973</v>
          </cell>
          <cell r="B799" t="str">
            <v xml:space="preserve">ATM Oficina Sabana de la Mar </v>
          </cell>
          <cell r="C799" t="str">
            <v>DISTRITO NACIONAL</v>
          </cell>
        </row>
        <row r="800">
          <cell r="A800">
            <v>974</v>
          </cell>
          <cell r="B800" t="str">
            <v xml:space="preserve">ATM S/M Nacional Ave. Lope de Vega </v>
          </cell>
          <cell r="C800" t="str">
            <v>DISTRITO NACIONAL</v>
          </cell>
        </row>
        <row r="801">
          <cell r="A801">
            <v>976</v>
          </cell>
          <cell r="B801" t="str">
            <v xml:space="preserve">ATM Oficina Diamond Plaza I </v>
          </cell>
          <cell r="C801" t="str">
            <v>DISTRITO NACIONAL</v>
          </cell>
        </row>
        <row r="802">
          <cell r="A802">
            <v>977</v>
          </cell>
          <cell r="B802" t="str">
            <v>ATM Oficina Goico Castro</v>
          </cell>
          <cell r="C802" t="str">
            <v>DISTRITO NACIONAL</v>
          </cell>
        </row>
        <row r="803">
          <cell r="A803">
            <v>978</v>
          </cell>
          <cell r="B803" t="str">
            <v xml:space="preserve">ATM Restaurante Jalao </v>
          </cell>
          <cell r="C803" t="str">
            <v>DISTRITO NACIONAL</v>
          </cell>
        </row>
        <row r="804">
          <cell r="A804">
            <v>979</v>
          </cell>
          <cell r="B804" t="str">
            <v xml:space="preserve">ATM Oficina Luperón I </v>
          </cell>
          <cell r="C804" t="str">
            <v>DISTRITO NACIONAL</v>
          </cell>
        </row>
        <row r="805">
          <cell r="A805">
            <v>980</v>
          </cell>
          <cell r="B805" t="str">
            <v xml:space="preserve">ATM Oficina Bella Vista Mall II </v>
          </cell>
          <cell r="C805" t="str">
            <v>DISTRITO NACIONAL</v>
          </cell>
        </row>
        <row r="806">
          <cell r="A806">
            <v>981</v>
          </cell>
          <cell r="B806" t="str">
            <v xml:space="preserve">ATM Edificio 911 </v>
          </cell>
          <cell r="C806" t="str">
            <v>DISTRITO NACIONAL</v>
          </cell>
        </row>
        <row r="807">
          <cell r="A807">
            <v>982</v>
          </cell>
          <cell r="B807" t="str">
            <v xml:space="preserve">ATM Estación Texaco Grupo Las Canas </v>
          </cell>
          <cell r="C807" t="str">
            <v>DISTRITO NACIONAL</v>
          </cell>
        </row>
        <row r="808">
          <cell r="A808">
            <v>983</v>
          </cell>
          <cell r="B808" t="str">
            <v xml:space="preserve">ATM Bravo República de Colombia </v>
          </cell>
          <cell r="C808" t="str">
            <v>DISTRITO NACIONAL</v>
          </cell>
        </row>
        <row r="809">
          <cell r="A809">
            <v>984</v>
          </cell>
          <cell r="B809" t="str">
            <v xml:space="preserve">ATM Oficina Neiba II </v>
          </cell>
          <cell r="C809" t="str">
            <v>SUR</v>
          </cell>
        </row>
        <row r="810">
          <cell r="A810">
            <v>985</v>
          </cell>
          <cell r="B810" t="str">
            <v xml:space="preserve">ATM Oficina Dajabón II </v>
          </cell>
          <cell r="C810" t="str">
            <v>NORTE</v>
          </cell>
        </row>
        <row r="811">
          <cell r="A811">
            <v>986</v>
          </cell>
          <cell r="B811" t="str">
            <v xml:space="preserve">ATM S/M Jumbo (La Vega) </v>
          </cell>
          <cell r="C811" t="str">
            <v>NORTE</v>
          </cell>
        </row>
        <row r="812">
          <cell r="A812">
            <v>987</v>
          </cell>
          <cell r="B812" t="str">
            <v xml:space="preserve">ATM S/M Jumbo (Moca) </v>
          </cell>
          <cell r="C812" t="str">
            <v>NORTE</v>
          </cell>
        </row>
        <row r="813">
          <cell r="A813">
            <v>988</v>
          </cell>
          <cell r="B813" t="str">
            <v xml:space="preserve">ATM Estación Sigma 27 de Febrero </v>
          </cell>
          <cell r="C813" t="str">
            <v>DISTRITO NACIONAL</v>
          </cell>
        </row>
        <row r="814">
          <cell r="A814">
            <v>989</v>
          </cell>
          <cell r="B814" t="str">
            <v xml:space="preserve">ATM Ministerio de Deportes </v>
          </cell>
          <cell r="C814" t="str">
            <v>DISTRITO NACIONAL</v>
          </cell>
        </row>
        <row r="815">
          <cell r="A815">
            <v>990</v>
          </cell>
          <cell r="B815" t="str">
            <v xml:space="preserve">ATM Autoservicio Bonao II </v>
          </cell>
          <cell r="C815" t="str">
            <v>NORTE</v>
          </cell>
        </row>
        <row r="816">
          <cell r="A816">
            <v>991</v>
          </cell>
          <cell r="B816" t="str">
            <v xml:space="preserve">ATM UNP Las Matas de Santa Cruz </v>
          </cell>
          <cell r="C816" t="str">
            <v>NORTE</v>
          </cell>
        </row>
        <row r="817">
          <cell r="A817">
            <v>993</v>
          </cell>
          <cell r="B817" t="str">
            <v xml:space="preserve">ATM Centro Medico Integral II </v>
          </cell>
          <cell r="C817" t="str">
            <v>DISTRITO NACIONAL</v>
          </cell>
        </row>
        <row r="818">
          <cell r="A818">
            <v>994</v>
          </cell>
          <cell r="B818" t="str">
            <v>ATM Telemicro</v>
          </cell>
          <cell r="C818" t="str">
            <v>DISTRITO NACIONAL</v>
          </cell>
        </row>
        <row r="819">
          <cell r="A819">
            <v>995</v>
          </cell>
          <cell r="B819" t="str">
            <v xml:space="preserve">ATM Oficina San Cristobal III (Lobby) </v>
          </cell>
          <cell r="C819" t="str">
            <v>SUR</v>
          </cell>
        </row>
        <row r="820">
          <cell r="A820">
            <v>797</v>
          </cell>
          <cell r="B820" t="str">
            <v>ATM Dirección de Jubilaciones y Pensiones</v>
          </cell>
          <cell r="C820" t="str">
            <v>DISTRITO NACIONAL</v>
          </cell>
        </row>
        <row r="821">
          <cell r="A821">
            <v>996</v>
          </cell>
          <cell r="B821" t="str">
            <v xml:space="preserve">ATM Estación Texaco Charles Summer </v>
          </cell>
          <cell r="C821" t="str">
            <v>DISTRITO NACIONAL</v>
          </cell>
        </row>
        <row r="822">
          <cell r="A822">
            <v>600</v>
          </cell>
          <cell r="B822" t="str">
            <v>ATM S/M Bravo Hipica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4389" TargetMode="External"/><Relationship Id="rId13" Type="http://schemas.openxmlformats.org/officeDocument/2006/relationships/hyperlink" Target="http://s460-helpdesk/CAisd/pdmweb.exe?OP=SEARCH+FACTORY=in+SKIPLIST=1+QBE.EQ.id=3544409" TargetMode="External"/><Relationship Id="rId18" Type="http://schemas.openxmlformats.org/officeDocument/2006/relationships/hyperlink" Target="http://s460-helpdesk/CAisd/pdmweb.exe?OP=SEARCH+FACTORY=in+SKIPLIST=1+QBE.EQ.id=3544400" TargetMode="External"/><Relationship Id="rId26" Type="http://schemas.openxmlformats.org/officeDocument/2006/relationships/comments" Target="../comments1.xm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44397" TargetMode="External"/><Relationship Id="rId7" Type="http://schemas.openxmlformats.org/officeDocument/2006/relationships/hyperlink" Target="http://s460-helpdesk/CAisd/pdmweb.exe?OP=SEARCH+FACTORY=in+SKIPLIST=1+QBE.EQ.id=3544390" TargetMode="External"/><Relationship Id="rId12" Type="http://schemas.openxmlformats.org/officeDocument/2006/relationships/hyperlink" Target="http://s460-helpdesk/CAisd/pdmweb.exe?OP=SEARCH+FACTORY=in+SKIPLIST=1+QBE.EQ.id=3544410" TargetMode="External"/><Relationship Id="rId17" Type="http://schemas.openxmlformats.org/officeDocument/2006/relationships/hyperlink" Target="http://s460-helpdesk/CAisd/pdmweb.exe?OP=SEARCH+FACTORY=in+SKIPLIST=1+QBE.EQ.id=3544401" TargetMode="External"/><Relationship Id="rId25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44402" TargetMode="External"/><Relationship Id="rId20" Type="http://schemas.openxmlformats.org/officeDocument/2006/relationships/hyperlink" Target="http://s460-helpdesk/CAisd/pdmweb.exe?OP=SEARCH+FACTORY=in+SKIPLIST=1+QBE.EQ.id=3544398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44386" TargetMode="External"/><Relationship Id="rId24" Type="http://schemas.openxmlformats.org/officeDocument/2006/relationships/printerSettings" Target="../printerSettings/printerSettings7.bin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44403" TargetMode="External"/><Relationship Id="rId23" Type="http://schemas.openxmlformats.org/officeDocument/2006/relationships/hyperlink" Target="http://s460-helpdesk/CAisd/pdmweb.exe?OP=SEARCH+FACTORY=in+SKIPLIST=1+QBE.EQ.id=3544395" TargetMode="External"/><Relationship Id="rId10" Type="http://schemas.openxmlformats.org/officeDocument/2006/relationships/hyperlink" Target="http://s460-helpdesk/CAisd/pdmweb.exe?OP=SEARCH+FACTORY=in+SKIPLIST=1+QBE.EQ.id=3544387" TargetMode="External"/><Relationship Id="rId19" Type="http://schemas.openxmlformats.org/officeDocument/2006/relationships/hyperlink" Target="http://s460-helpdesk/CAisd/pdmweb.exe?OP=SEARCH+FACTORY=in+SKIPLIST=1+QBE.EQ.id=354439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44388" TargetMode="External"/><Relationship Id="rId14" Type="http://schemas.openxmlformats.org/officeDocument/2006/relationships/hyperlink" Target="http://s460-helpdesk/CAisd/pdmweb.exe?OP=SEARCH+FACTORY=in+SKIPLIST=1+QBE.EQ.id=3544404" TargetMode="External"/><Relationship Id="rId22" Type="http://schemas.openxmlformats.org/officeDocument/2006/relationships/hyperlink" Target="http://s460-helpdesk/CAisd/pdmweb.exe?OP=SEARCH+FACTORY=in+SKIPLIST=1+QBE.EQ.id=3544396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43517" TargetMode="External"/><Relationship Id="rId3" Type="http://schemas.openxmlformats.org/officeDocument/2006/relationships/hyperlink" Target="http://s460-helpdesk/CAisd/pdmweb.exe?OP=SEARCH+FACTORY=in+SKIPLIST=1+QBE.EQ.id=3543627" TargetMode="External"/><Relationship Id="rId7" Type="http://schemas.openxmlformats.org/officeDocument/2006/relationships/hyperlink" Target="http://s460-helpdesk/CAisd/pdmweb.exe?OP=SEARCH+FACTORY=in+SKIPLIST=1+QBE.EQ.id=3543536" TargetMode="External"/><Relationship Id="rId2" Type="http://schemas.openxmlformats.org/officeDocument/2006/relationships/hyperlink" Target="http://s460-helpdesk/CAisd/pdmweb.exe?OP=SEARCH+FACTORY=in+SKIPLIST=1+QBE.EQ.id=3543201" TargetMode="External"/><Relationship Id="rId1" Type="http://schemas.openxmlformats.org/officeDocument/2006/relationships/hyperlink" Target="http://s460-helpdesk/CAisd/pdmweb.exe?OP=SEARCH+FACTORY=in+SKIPLIST=1+QBE.EQ.id=3543137" TargetMode="External"/><Relationship Id="rId6" Type="http://schemas.openxmlformats.org/officeDocument/2006/relationships/hyperlink" Target="http://s460-helpdesk/CAisd/pdmweb.exe?OP=SEARCH+FACTORY=in+SKIPLIST=1+QBE.EQ.id=3543537" TargetMode="External"/><Relationship Id="rId5" Type="http://schemas.openxmlformats.org/officeDocument/2006/relationships/hyperlink" Target="http://s460-helpdesk/CAisd/pdmweb.exe?OP=SEARCH+FACTORY=in+SKIPLIST=1+QBE.EQ.id=3543580" TargetMode="External"/><Relationship Id="rId10" Type="http://schemas.openxmlformats.org/officeDocument/2006/relationships/hyperlink" Target="http://s460-helpdesk/CAisd/pdmweb.exe?OP=SEARCH+FACTORY=in+SKIPLIST=1+QBE.EQ.id=3543375" TargetMode="External"/><Relationship Id="rId4" Type="http://schemas.openxmlformats.org/officeDocument/2006/relationships/hyperlink" Target="http://s460-helpdesk/CAisd/pdmweb.exe?OP=SEARCH+FACTORY=in+SKIPLIST=1+QBE.EQ.id=3543594" TargetMode="External"/><Relationship Id="rId9" Type="http://schemas.openxmlformats.org/officeDocument/2006/relationships/hyperlink" Target="http://s460-helpdesk/CAisd/pdmweb.exe?OP=SEARCH+FACTORY=in+SKIPLIST=1+QBE.EQ.id=3543402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R128"/>
  <sheetViews>
    <sheetView tabSelected="1" topLeftCell="C1" zoomScale="85" zoomScaleNormal="85" workbookViewId="0">
      <pane ySplit="4" topLeftCell="A113" activePane="bottomLeft" state="frozen"/>
      <selection pane="bottomLeft" activeCell="E129" sqref="E129"/>
    </sheetView>
  </sheetViews>
  <sheetFormatPr baseColWidth="10" defaultColWidth="20.5703125" defaultRowHeight="15" x14ac:dyDescent="0.25"/>
  <cols>
    <col min="1" max="1" width="25.7109375" style="94" bestFit="1" customWidth="1"/>
    <col min="2" max="2" width="20.7109375" style="88" bestFit="1" customWidth="1"/>
    <col min="3" max="3" width="17.7109375" style="47" bestFit="1" customWidth="1"/>
    <col min="4" max="4" width="29.42578125" style="94" bestFit="1" customWidth="1"/>
    <col min="5" max="5" width="10.7109375" style="87" bestFit="1" customWidth="1"/>
    <col min="6" max="6" width="11.42578125" style="48" customWidth="1"/>
    <col min="7" max="7" width="54.7109375" style="48" bestFit="1" customWidth="1"/>
    <col min="8" max="10" width="6.42578125" style="48" customWidth="1"/>
    <col min="11" max="11" width="6.85546875" style="48" bestFit="1" customWidth="1"/>
    <col min="12" max="12" width="51.85546875" style="48" bestFit="1" customWidth="1"/>
    <col min="13" max="13" width="18.5703125" style="94" bestFit="1" customWidth="1"/>
    <col min="14" max="14" width="16.7109375" style="94" bestFit="1" customWidth="1"/>
    <col min="15" max="15" width="42.85546875" style="94" bestFit="1" customWidth="1"/>
    <col min="16" max="16" width="22.42578125" style="110" customWidth="1"/>
    <col min="17" max="17" width="49.85546875" style="80" bestFit="1" customWidth="1"/>
    <col min="18" max="16384" width="20.5703125" style="45"/>
  </cols>
  <sheetData>
    <row r="1" spans="1:18" ht="18" x14ac:dyDescent="0.25">
      <c r="A1" s="137" t="s">
        <v>2161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</row>
    <row r="2" spans="1:18" ht="18" x14ac:dyDescent="0.25">
      <c r="A2" s="136" t="s">
        <v>2158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</row>
    <row r="3" spans="1:18" ht="18.75" thickBot="1" x14ac:dyDescent="0.3">
      <c r="A3" s="138" t="s">
        <v>2579</v>
      </c>
      <c r="B3" s="138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38"/>
      <c r="N3" s="138"/>
      <c r="O3" s="138"/>
      <c r="P3" s="138"/>
      <c r="Q3" s="138"/>
      <c r="R3" s="94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89" t="s">
        <v>18</v>
      </c>
      <c r="F4" s="76"/>
      <c r="G4" s="76"/>
      <c r="H4" s="76"/>
      <c r="I4" s="76"/>
      <c r="J4" s="76"/>
      <c r="K4" s="76"/>
      <c r="L4" s="46" t="s">
        <v>2414</v>
      </c>
      <c r="M4" s="49" t="s">
        <v>14</v>
      </c>
      <c r="N4" s="49" t="s">
        <v>2429</v>
      </c>
      <c r="O4" s="74" t="s">
        <v>2471</v>
      </c>
      <c r="P4" s="74" t="s">
        <v>2496</v>
      </c>
      <c r="Q4" s="74" t="s">
        <v>2453</v>
      </c>
    </row>
    <row r="5" spans="1:18" ht="18" x14ac:dyDescent="0.25">
      <c r="A5" s="114" t="str">
        <f>VLOOKUP(E5,'LISTADO ATM'!$A$2:$C$901,3,0)</f>
        <v>DISTRITO NACIONAL</v>
      </c>
      <c r="B5" s="109">
        <v>335833944</v>
      </c>
      <c r="C5" s="121">
        <v>44280.514849537038</v>
      </c>
      <c r="D5" s="114" t="s">
        <v>2189</v>
      </c>
      <c r="E5" s="108">
        <v>147</v>
      </c>
      <c r="F5" s="114" t="str">
        <f>VLOOKUP(E5,VIP!$A$2:$O12245,2,0)</f>
        <v>DRBR147</v>
      </c>
      <c r="G5" s="114" t="str">
        <f>VLOOKUP(E5,'LISTADO ATM'!$A$2:$B$900,2,0)</f>
        <v xml:space="preserve">ATM Kiosco Megacentro I </v>
      </c>
      <c r="H5" s="114" t="str">
        <f>VLOOKUP(E5,VIP!$A$2:$O17166,7,FALSE)</f>
        <v>Si</v>
      </c>
      <c r="I5" s="114" t="str">
        <f>VLOOKUP(E5,VIP!$A$2:$O9131,8,FALSE)</f>
        <v>Si</v>
      </c>
      <c r="J5" s="114" t="str">
        <f>VLOOKUP(E5,VIP!$A$2:$O9081,8,FALSE)</f>
        <v>Si</v>
      </c>
      <c r="K5" s="114" t="str">
        <f>VLOOKUP(E5,VIP!$A$2:$O12655,6,0)</f>
        <v>NO</v>
      </c>
      <c r="L5" s="115" t="s">
        <v>2228</v>
      </c>
      <c r="M5" s="113" t="s">
        <v>2465</v>
      </c>
      <c r="N5" s="113" t="s">
        <v>2493</v>
      </c>
      <c r="O5" s="114" t="s">
        <v>2474</v>
      </c>
      <c r="P5" s="112"/>
      <c r="Q5" s="116" t="s">
        <v>2228</v>
      </c>
    </row>
    <row r="6" spans="1:18" ht="18" x14ac:dyDescent="0.25">
      <c r="A6" s="114" t="str">
        <f>VLOOKUP(E6,'LISTADO ATM'!$A$2:$C$901,3,0)</f>
        <v>SUR</v>
      </c>
      <c r="B6" s="109">
        <v>335834739</v>
      </c>
      <c r="C6" s="121">
        <v>44281.353946759256</v>
      </c>
      <c r="D6" s="114" t="s">
        <v>2189</v>
      </c>
      <c r="E6" s="108">
        <v>50</v>
      </c>
      <c r="F6" s="114" t="str">
        <f>VLOOKUP(E6,VIP!$A$2:$O12211,2,0)</f>
        <v>DRBR050</v>
      </c>
      <c r="G6" s="114" t="str">
        <f>VLOOKUP(E6,'LISTADO ATM'!$A$2:$B$900,2,0)</f>
        <v xml:space="preserve">ATM Oficina Padre Las Casas (Azua) </v>
      </c>
      <c r="H6" s="114" t="str">
        <f>VLOOKUP(E6,VIP!$A$2:$O17132,7,FALSE)</f>
        <v>Si</v>
      </c>
      <c r="I6" s="114" t="str">
        <f>VLOOKUP(E6,VIP!$A$2:$O9097,8,FALSE)</f>
        <v>Si</v>
      </c>
      <c r="J6" s="114" t="str">
        <f>VLOOKUP(E6,VIP!$A$2:$O9047,8,FALSE)</f>
        <v>Si</v>
      </c>
      <c r="K6" s="114" t="str">
        <f>VLOOKUP(E6,VIP!$A$2:$O12621,6,0)</f>
        <v>NO</v>
      </c>
      <c r="L6" s="115" t="s">
        <v>2254</v>
      </c>
      <c r="M6" s="113" t="s">
        <v>2465</v>
      </c>
      <c r="N6" s="113" t="s">
        <v>2472</v>
      </c>
      <c r="O6" s="114" t="s">
        <v>2474</v>
      </c>
      <c r="P6" s="112"/>
      <c r="Q6" s="116" t="s">
        <v>2254</v>
      </c>
    </row>
    <row r="7" spans="1:18" ht="18" x14ac:dyDescent="0.25">
      <c r="A7" s="114" t="str">
        <f>VLOOKUP(E7,'LISTADO ATM'!$A$2:$C$901,3,0)</f>
        <v>DISTRITO NACIONAL</v>
      </c>
      <c r="B7" s="109">
        <v>335835679</v>
      </c>
      <c r="C7" s="121">
        <v>44281.414814814816</v>
      </c>
      <c r="D7" s="114" t="s">
        <v>2189</v>
      </c>
      <c r="E7" s="108">
        <v>517</v>
      </c>
      <c r="F7" s="114" t="str">
        <f>VLOOKUP(E7,VIP!$A$2:$O12224,2,0)</f>
        <v>DRBR517</v>
      </c>
      <c r="G7" s="114" t="str">
        <f>VLOOKUP(E7,'LISTADO ATM'!$A$2:$B$900,2,0)</f>
        <v xml:space="preserve">ATM Autobanco Oficina Sans Soucí </v>
      </c>
      <c r="H7" s="114" t="str">
        <f>VLOOKUP(E7,VIP!$A$2:$O17145,7,FALSE)</f>
        <v>Si</v>
      </c>
      <c r="I7" s="114" t="str">
        <f>VLOOKUP(E7,VIP!$A$2:$O9110,8,FALSE)</f>
        <v>Si</v>
      </c>
      <c r="J7" s="114" t="str">
        <f>VLOOKUP(E7,VIP!$A$2:$O9060,8,FALSE)</f>
        <v>Si</v>
      </c>
      <c r="K7" s="114" t="str">
        <f>VLOOKUP(E7,VIP!$A$2:$O12634,6,0)</f>
        <v>SI</v>
      </c>
      <c r="L7" s="115" t="s">
        <v>2228</v>
      </c>
      <c r="M7" s="113" t="s">
        <v>2465</v>
      </c>
      <c r="N7" s="113" t="s">
        <v>2493</v>
      </c>
      <c r="O7" s="114" t="s">
        <v>2474</v>
      </c>
      <c r="P7" s="112"/>
      <c r="Q7" s="116" t="s">
        <v>2228</v>
      </c>
    </row>
    <row r="8" spans="1:18" ht="18" x14ac:dyDescent="0.25">
      <c r="A8" s="114" t="str">
        <f>VLOOKUP(E8,'LISTADO ATM'!$A$2:$C$901,3,0)</f>
        <v>DISTRITO NACIONAL</v>
      </c>
      <c r="B8" s="109">
        <v>335835677</v>
      </c>
      <c r="C8" s="121">
        <v>44281.417407407411</v>
      </c>
      <c r="D8" s="114" t="s">
        <v>2189</v>
      </c>
      <c r="E8" s="108">
        <v>415</v>
      </c>
      <c r="F8" s="114" t="str">
        <f>VLOOKUP(E8,VIP!$A$2:$O12226,2,0)</f>
        <v>DRBR415</v>
      </c>
      <c r="G8" s="114" t="str">
        <f>VLOOKUP(E8,'LISTADO ATM'!$A$2:$B$900,2,0)</f>
        <v xml:space="preserve">ATM Autobanco San Martín I </v>
      </c>
      <c r="H8" s="114" t="str">
        <f>VLOOKUP(E8,VIP!$A$2:$O17147,7,FALSE)</f>
        <v>Si</v>
      </c>
      <c r="I8" s="114" t="str">
        <f>VLOOKUP(E8,VIP!$A$2:$O9112,8,FALSE)</f>
        <v>Si</v>
      </c>
      <c r="J8" s="114" t="str">
        <f>VLOOKUP(E8,VIP!$A$2:$O9062,8,FALSE)</f>
        <v>Si</v>
      </c>
      <c r="K8" s="114" t="str">
        <f>VLOOKUP(E8,VIP!$A$2:$O12636,6,0)</f>
        <v>NO</v>
      </c>
      <c r="L8" s="115" t="s">
        <v>2228</v>
      </c>
      <c r="M8" s="176" t="s">
        <v>2585</v>
      </c>
      <c r="N8" s="113" t="s">
        <v>2493</v>
      </c>
      <c r="O8" s="114" t="s">
        <v>2474</v>
      </c>
      <c r="P8" s="112"/>
      <c r="Q8" s="175" t="s">
        <v>2586</v>
      </c>
    </row>
    <row r="9" spans="1:18" ht="18" x14ac:dyDescent="0.25">
      <c r="A9" s="114" t="str">
        <f>VLOOKUP(E9,'LISTADO ATM'!$A$2:$C$901,3,0)</f>
        <v>DISTRITO NACIONAL</v>
      </c>
      <c r="B9" s="109">
        <v>335835603</v>
      </c>
      <c r="C9" s="121">
        <v>44281.66909722222</v>
      </c>
      <c r="D9" s="114" t="s">
        <v>2189</v>
      </c>
      <c r="E9" s="108">
        <v>180</v>
      </c>
      <c r="F9" s="114" t="str">
        <f>VLOOKUP(E9,VIP!$A$2:$O12284,2,0)</f>
        <v>DRBR180</v>
      </c>
      <c r="G9" s="114" t="str">
        <f>VLOOKUP(E9,'LISTADO ATM'!$A$2:$B$900,2,0)</f>
        <v xml:space="preserve">ATM Megacentro II </v>
      </c>
      <c r="H9" s="114" t="str">
        <f>VLOOKUP(E9,VIP!$A$2:$O17205,7,FALSE)</f>
        <v>Si</v>
      </c>
      <c r="I9" s="114" t="str">
        <f>VLOOKUP(E9,VIP!$A$2:$O9170,8,FALSE)</f>
        <v>Si</v>
      </c>
      <c r="J9" s="114" t="str">
        <f>VLOOKUP(E9,VIP!$A$2:$O9120,8,FALSE)</f>
        <v>Si</v>
      </c>
      <c r="K9" s="114" t="str">
        <f>VLOOKUP(E9,VIP!$A$2:$O12694,6,0)</f>
        <v>SI</v>
      </c>
      <c r="L9" s="115" t="s">
        <v>2254</v>
      </c>
      <c r="M9" s="176" t="s">
        <v>2585</v>
      </c>
      <c r="N9" s="113" t="s">
        <v>2493</v>
      </c>
      <c r="O9" s="114" t="s">
        <v>2474</v>
      </c>
      <c r="P9" s="112"/>
      <c r="Q9" s="175" t="s">
        <v>2586</v>
      </c>
    </row>
    <row r="10" spans="1:18" ht="18" x14ac:dyDescent="0.25">
      <c r="A10" s="114" t="str">
        <f>VLOOKUP(E10,'LISTADO ATM'!$A$2:$C$901,3,0)</f>
        <v>DISTRITO NACIONAL</v>
      </c>
      <c r="B10" s="109" t="s">
        <v>2520</v>
      </c>
      <c r="C10" s="121">
        <v>44281.687141203707</v>
      </c>
      <c r="D10" s="114" t="s">
        <v>2189</v>
      </c>
      <c r="E10" s="108">
        <v>545</v>
      </c>
      <c r="F10" s="114" t="str">
        <f>VLOOKUP(E10,VIP!$A$2:$O12242,2,0)</f>
        <v>DRBR995</v>
      </c>
      <c r="G10" s="114" t="str">
        <f>VLOOKUP(E10,'LISTADO ATM'!$A$2:$B$900,2,0)</f>
        <v xml:space="preserve">ATM Oficina Isabel La Católica II  </v>
      </c>
      <c r="H10" s="114" t="str">
        <f>VLOOKUP(E10,VIP!$A$2:$O17163,7,FALSE)</f>
        <v>Si</v>
      </c>
      <c r="I10" s="114" t="str">
        <f>VLOOKUP(E10,VIP!$A$2:$O9128,8,FALSE)</f>
        <v>Si</v>
      </c>
      <c r="J10" s="114" t="str">
        <f>VLOOKUP(E10,VIP!$A$2:$O9078,8,FALSE)</f>
        <v>Si</v>
      </c>
      <c r="K10" s="114" t="str">
        <f>VLOOKUP(E10,VIP!$A$2:$O12652,6,0)</f>
        <v>NO</v>
      </c>
      <c r="L10" s="115" t="s">
        <v>2228</v>
      </c>
      <c r="M10" s="113" t="s">
        <v>2465</v>
      </c>
      <c r="N10" s="113" t="s">
        <v>2509</v>
      </c>
      <c r="O10" s="114" t="s">
        <v>2474</v>
      </c>
      <c r="P10" s="112"/>
      <c r="Q10" s="116" t="s">
        <v>2228</v>
      </c>
    </row>
    <row r="11" spans="1:18" ht="18" x14ac:dyDescent="0.25">
      <c r="A11" s="114" t="str">
        <f>VLOOKUP(E11,'LISTADO ATM'!$A$2:$C$901,3,0)</f>
        <v>DISTRITO NACIONAL</v>
      </c>
      <c r="B11" s="109">
        <v>335835674</v>
      </c>
      <c r="C11" s="121">
        <v>44281.698333333334</v>
      </c>
      <c r="D11" s="114" t="s">
        <v>2468</v>
      </c>
      <c r="E11" s="108">
        <v>54</v>
      </c>
      <c r="F11" s="114" t="str">
        <f>VLOOKUP(E11,VIP!$A$2:$O12282,2,0)</f>
        <v>DRBR054</v>
      </c>
      <c r="G11" s="114" t="str">
        <f>VLOOKUP(E11,'LISTADO ATM'!$A$2:$B$900,2,0)</f>
        <v xml:space="preserve">ATM Autoservicio Galería 360 </v>
      </c>
      <c r="H11" s="114" t="str">
        <f>VLOOKUP(E11,VIP!$A$2:$O17203,7,FALSE)</f>
        <v>Si</v>
      </c>
      <c r="I11" s="114" t="str">
        <f>VLOOKUP(E11,VIP!$A$2:$O9168,8,FALSE)</f>
        <v>Si</v>
      </c>
      <c r="J11" s="114" t="str">
        <f>VLOOKUP(E11,VIP!$A$2:$O9118,8,FALSE)</f>
        <v>Si</v>
      </c>
      <c r="K11" s="114" t="str">
        <f>VLOOKUP(E11,VIP!$A$2:$O12692,6,0)</f>
        <v>NO</v>
      </c>
      <c r="L11" s="115" t="s">
        <v>2498</v>
      </c>
      <c r="M11" s="176" t="s">
        <v>2585</v>
      </c>
      <c r="N11" s="113" t="s">
        <v>2472</v>
      </c>
      <c r="O11" s="114" t="s">
        <v>2473</v>
      </c>
      <c r="P11" s="112"/>
      <c r="Q11" s="175" t="s">
        <v>2586</v>
      </c>
    </row>
    <row r="12" spans="1:18" ht="18" x14ac:dyDescent="0.25">
      <c r="A12" s="114" t="str">
        <f>VLOOKUP(E12,'LISTADO ATM'!$A$2:$C$901,3,0)</f>
        <v>DISTRITO NACIONAL</v>
      </c>
      <c r="B12" s="109">
        <v>335835680</v>
      </c>
      <c r="C12" s="121">
        <v>44281.700682870367</v>
      </c>
      <c r="D12" s="114" t="s">
        <v>2189</v>
      </c>
      <c r="E12" s="108">
        <v>499</v>
      </c>
      <c r="F12" s="114" t="str">
        <f>VLOOKUP(E12,VIP!$A$2:$O12278,2,0)</f>
        <v>DRBR499</v>
      </c>
      <c r="G12" s="114" t="str">
        <f>VLOOKUP(E12,'LISTADO ATM'!$A$2:$B$900,2,0)</f>
        <v xml:space="preserve">ATM Estación Sunix Tiradentes </v>
      </c>
      <c r="H12" s="114" t="str">
        <f>VLOOKUP(E12,VIP!$A$2:$O17199,7,FALSE)</f>
        <v>Si</v>
      </c>
      <c r="I12" s="114" t="str">
        <f>VLOOKUP(E12,VIP!$A$2:$O9164,8,FALSE)</f>
        <v>Si</v>
      </c>
      <c r="J12" s="114" t="str">
        <f>VLOOKUP(E12,VIP!$A$2:$O9114,8,FALSE)</f>
        <v>Si</v>
      </c>
      <c r="K12" s="114" t="str">
        <f>VLOOKUP(E12,VIP!$A$2:$O12688,6,0)</f>
        <v>NO</v>
      </c>
      <c r="L12" s="115" t="s">
        <v>2228</v>
      </c>
      <c r="M12" s="113" t="s">
        <v>2465</v>
      </c>
      <c r="N12" s="113" t="s">
        <v>2493</v>
      </c>
      <c r="O12" s="114" t="s">
        <v>2474</v>
      </c>
      <c r="P12" s="112"/>
      <c r="Q12" s="116" t="s">
        <v>2228</v>
      </c>
    </row>
    <row r="13" spans="1:18" ht="18" x14ac:dyDescent="0.25">
      <c r="A13" s="114" t="str">
        <f>VLOOKUP(E13,'LISTADO ATM'!$A$2:$C$901,3,0)</f>
        <v>DISTRITO NACIONAL</v>
      </c>
      <c r="B13" s="109">
        <v>335835699</v>
      </c>
      <c r="C13" s="121">
        <v>44281.705312500002</v>
      </c>
      <c r="D13" s="114" t="s">
        <v>2189</v>
      </c>
      <c r="E13" s="108">
        <v>425</v>
      </c>
      <c r="F13" s="114" t="str">
        <f>VLOOKUP(E13,VIP!$A$2:$O12274,2,0)</f>
        <v>DRBR425</v>
      </c>
      <c r="G13" s="114" t="str">
        <f>VLOOKUP(E13,'LISTADO ATM'!$A$2:$B$900,2,0)</f>
        <v xml:space="preserve">ATM UNP Jumbo Luperón II </v>
      </c>
      <c r="H13" s="114" t="str">
        <f>VLOOKUP(E13,VIP!$A$2:$O17195,7,FALSE)</f>
        <v>Si</v>
      </c>
      <c r="I13" s="114" t="str">
        <f>VLOOKUP(E13,VIP!$A$2:$O9160,8,FALSE)</f>
        <v>Si</v>
      </c>
      <c r="J13" s="114" t="str">
        <f>VLOOKUP(E13,VIP!$A$2:$O9110,8,FALSE)</f>
        <v>Si</v>
      </c>
      <c r="K13" s="114" t="str">
        <f>VLOOKUP(E13,VIP!$A$2:$O12684,6,0)</f>
        <v>NO</v>
      </c>
      <c r="L13" s="115" t="s">
        <v>2228</v>
      </c>
      <c r="M13" s="113" t="s">
        <v>2465</v>
      </c>
      <c r="N13" s="113" t="s">
        <v>2493</v>
      </c>
      <c r="O13" s="114" t="s">
        <v>2474</v>
      </c>
      <c r="P13" s="112"/>
      <c r="Q13" s="116" t="s">
        <v>2228</v>
      </c>
    </row>
    <row r="14" spans="1:18" ht="18" x14ac:dyDescent="0.25">
      <c r="A14" s="114" t="str">
        <f>VLOOKUP(E14,'LISTADO ATM'!$A$2:$C$901,3,0)</f>
        <v>DISTRITO NACIONAL</v>
      </c>
      <c r="B14" s="109">
        <v>335835703</v>
      </c>
      <c r="C14" s="121">
        <v>44281.70652777778</v>
      </c>
      <c r="D14" s="114" t="s">
        <v>2189</v>
      </c>
      <c r="E14" s="108">
        <v>648</v>
      </c>
      <c r="F14" s="114" t="str">
        <f>VLOOKUP(E14,VIP!$A$2:$O12273,2,0)</f>
        <v>DRBR190</v>
      </c>
      <c r="G14" s="114" t="str">
        <f>VLOOKUP(E14,'LISTADO ATM'!$A$2:$B$900,2,0)</f>
        <v xml:space="preserve">ATM Hermandad de Pensionados </v>
      </c>
      <c r="H14" s="114" t="str">
        <f>VLOOKUP(E14,VIP!$A$2:$O17194,7,FALSE)</f>
        <v>Si</v>
      </c>
      <c r="I14" s="114" t="str">
        <f>VLOOKUP(E14,VIP!$A$2:$O9159,8,FALSE)</f>
        <v>No</v>
      </c>
      <c r="J14" s="114" t="str">
        <f>VLOOKUP(E14,VIP!$A$2:$O9109,8,FALSE)</f>
        <v>No</v>
      </c>
      <c r="K14" s="114" t="str">
        <f>VLOOKUP(E14,VIP!$A$2:$O12683,6,0)</f>
        <v>NO</v>
      </c>
      <c r="L14" s="115" t="s">
        <v>2254</v>
      </c>
      <c r="M14" s="113" t="s">
        <v>2465</v>
      </c>
      <c r="N14" s="113" t="s">
        <v>2493</v>
      </c>
      <c r="O14" s="114" t="s">
        <v>2474</v>
      </c>
      <c r="P14" s="112"/>
      <c r="Q14" s="116" t="s">
        <v>2254</v>
      </c>
    </row>
    <row r="15" spans="1:18" ht="18" x14ac:dyDescent="0.25">
      <c r="A15" s="114" t="str">
        <f>VLOOKUP(E15,'LISTADO ATM'!$A$2:$C$901,3,0)</f>
        <v>DISTRITO NACIONAL</v>
      </c>
      <c r="B15" s="109">
        <v>335835743</v>
      </c>
      <c r="C15" s="121">
        <v>44281.720185185186</v>
      </c>
      <c r="D15" s="114" t="s">
        <v>2189</v>
      </c>
      <c r="E15" s="108">
        <v>10</v>
      </c>
      <c r="F15" s="114" t="str">
        <f>VLOOKUP(E15,VIP!$A$2:$O12266,2,0)</f>
        <v>DRBR010</v>
      </c>
      <c r="G15" s="114" t="str">
        <f>VLOOKUP(E15,'LISTADO ATM'!$A$2:$B$900,2,0)</f>
        <v xml:space="preserve">ATM Ministerio Salud Pública </v>
      </c>
      <c r="H15" s="114" t="str">
        <f>VLOOKUP(E15,VIP!$A$2:$O17187,7,FALSE)</f>
        <v>Si</v>
      </c>
      <c r="I15" s="114" t="str">
        <f>VLOOKUP(E15,VIP!$A$2:$O9152,8,FALSE)</f>
        <v>Si</v>
      </c>
      <c r="J15" s="114" t="str">
        <f>VLOOKUP(E15,VIP!$A$2:$O9102,8,FALSE)</f>
        <v>Si</v>
      </c>
      <c r="K15" s="114" t="str">
        <f>VLOOKUP(E15,VIP!$A$2:$O12676,6,0)</f>
        <v>NO</v>
      </c>
      <c r="L15" s="115" t="s">
        <v>2228</v>
      </c>
      <c r="M15" s="176" t="s">
        <v>2585</v>
      </c>
      <c r="N15" s="113" t="s">
        <v>2493</v>
      </c>
      <c r="O15" s="114" t="s">
        <v>2474</v>
      </c>
      <c r="P15" s="112"/>
      <c r="Q15" s="175" t="s">
        <v>2586</v>
      </c>
    </row>
    <row r="16" spans="1:18" ht="18" x14ac:dyDescent="0.25">
      <c r="A16" s="114" t="str">
        <f>VLOOKUP(E16,'LISTADO ATM'!$A$2:$C$901,3,0)</f>
        <v>DISTRITO NACIONAL</v>
      </c>
      <c r="B16" s="109">
        <v>335835760</v>
      </c>
      <c r="C16" s="121">
        <v>44281.725162037037</v>
      </c>
      <c r="D16" s="114" t="s">
        <v>2189</v>
      </c>
      <c r="E16" s="108">
        <v>239</v>
      </c>
      <c r="F16" s="114" t="str">
        <f>VLOOKUP(E16,VIP!$A$2:$O12259,2,0)</f>
        <v>DRBR239</v>
      </c>
      <c r="G16" s="114" t="str">
        <f>VLOOKUP(E16,'LISTADO ATM'!$A$2:$B$900,2,0)</f>
        <v xml:space="preserve">ATM Autobanco Charles de Gaulle </v>
      </c>
      <c r="H16" s="114" t="str">
        <f>VLOOKUP(E16,VIP!$A$2:$O17180,7,FALSE)</f>
        <v>Si</v>
      </c>
      <c r="I16" s="114" t="str">
        <f>VLOOKUP(E16,VIP!$A$2:$O9145,8,FALSE)</f>
        <v>Si</v>
      </c>
      <c r="J16" s="114" t="str">
        <f>VLOOKUP(E16,VIP!$A$2:$O9095,8,FALSE)</f>
        <v>Si</v>
      </c>
      <c r="K16" s="114" t="str">
        <f>VLOOKUP(E16,VIP!$A$2:$O12669,6,0)</f>
        <v>SI</v>
      </c>
      <c r="L16" s="115" t="s">
        <v>2228</v>
      </c>
      <c r="M16" s="113" t="s">
        <v>2465</v>
      </c>
      <c r="N16" s="113" t="s">
        <v>2493</v>
      </c>
      <c r="O16" s="114" t="s">
        <v>2474</v>
      </c>
      <c r="P16" s="112"/>
      <c r="Q16" s="116" t="s">
        <v>2228</v>
      </c>
    </row>
    <row r="17" spans="1:17" ht="18" x14ac:dyDescent="0.25">
      <c r="A17" s="114" t="str">
        <f>VLOOKUP(E17,'LISTADO ATM'!$A$2:$C$901,3,0)</f>
        <v>DISTRITO NACIONAL</v>
      </c>
      <c r="B17" s="109">
        <v>335835761</v>
      </c>
      <c r="C17" s="121">
        <v>44281.72550925926</v>
      </c>
      <c r="D17" s="114" t="s">
        <v>2189</v>
      </c>
      <c r="E17" s="108">
        <v>264</v>
      </c>
      <c r="F17" s="114" t="str">
        <f>VLOOKUP(E17,VIP!$A$2:$O12258,2,0)</f>
        <v>DRBR264</v>
      </c>
      <c r="G17" s="114" t="str">
        <f>VLOOKUP(E17,'LISTADO ATM'!$A$2:$B$900,2,0)</f>
        <v xml:space="preserve">ATM S/M Nacional Independencia </v>
      </c>
      <c r="H17" s="114" t="str">
        <f>VLOOKUP(E17,VIP!$A$2:$O17179,7,FALSE)</f>
        <v>Si</v>
      </c>
      <c r="I17" s="114" t="str">
        <f>VLOOKUP(E17,VIP!$A$2:$O9144,8,FALSE)</f>
        <v>Si</v>
      </c>
      <c r="J17" s="114" t="str">
        <f>VLOOKUP(E17,VIP!$A$2:$O9094,8,FALSE)</f>
        <v>Si</v>
      </c>
      <c r="K17" s="114" t="str">
        <f>VLOOKUP(E17,VIP!$A$2:$O12668,6,0)</f>
        <v>SI</v>
      </c>
      <c r="L17" s="115" t="s">
        <v>2228</v>
      </c>
      <c r="M17" s="113" t="s">
        <v>2465</v>
      </c>
      <c r="N17" s="113" t="s">
        <v>2493</v>
      </c>
      <c r="O17" s="114" t="s">
        <v>2474</v>
      </c>
      <c r="P17" s="112"/>
      <c r="Q17" s="116" t="s">
        <v>2228</v>
      </c>
    </row>
    <row r="18" spans="1:17" ht="18" x14ac:dyDescent="0.25">
      <c r="A18" s="114" t="str">
        <f>VLOOKUP(E18,'LISTADO ATM'!$A$2:$C$901,3,0)</f>
        <v>DISTRITO NACIONAL</v>
      </c>
      <c r="B18" s="109">
        <v>335835763</v>
      </c>
      <c r="C18" s="121">
        <v>44281.726064814815</v>
      </c>
      <c r="D18" s="114" t="s">
        <v>2189</v>
      </c>
      <c r="E18" s="108">
        <v>498</v>
      </c>
      <c r="F18" s="114" t="str">
        <f>VLOOKUP(E18,VIP!$A$2:$O12257,2,0)</f>
        <v>DRBR498</v>
      </c>
      <c r="G18" s="114" t="str">
        <f>VLOOKUP(E18,'LISTADO ATM'!$A$2:$B$900,2,0)</f>
        <v xml:space="preserve">ATM Estación Sunix 27 de Febrero </v>
      </c>
      <c r="H18" s="114" t="str">
        <f>VLOOKUP(E18,VIP!$A$2:$O17178,7,FALSE)</f>
        <v>Si</v>
      </c>
      <c r="I18" s="114" t="str">
        <f>VLOOKUP(E18,VIP!$A$2:$O9143,8,FALSE)</f>
        <v>Si</v>
      </c>
      <c r="J18" s="114" t="str">
        <f>VLOOKUP(E18,VIP!$A$2:$O9093,8,FALSE)</f>
        <v>Si</v>
      </c>
      <c r="K18" s="114" t="str">
        <f>VLOOKUP(E18,VIP!$A$2:$O12667,6,0)</f>
        <v>NO</v>
      </c>
      <c r="L18" s="115" t="s">
        <v>2228</v>
      </c>
      <c r="M18" s="113" t="s">
        <v>2465</v>
      </c>
      <c r="N18" s="113" t="s">
        <v>2493</v>
      </c>
      <c r="O18" s="114" t="s">
        <v>2474</v>
      </c>
      <c r="P18" s="112"/>
      <c r="Q18" s="116" t="s">
        <v>2228</v>
      </c>
    </row>
    <row r="19" spans="1:17" ht="18" x14ac:dyDescent="0.25">
      <c r="A19" s="114" t="str">
        <f>VLOOKUP(E19,'LISTADO ATM'!$A$2:$C$901,3,0)</f>
        <v>SUR</v>
      </c>
      <c r="B19" s="109">
        <v>335835777</v>
      </c>
      <c r="C19" s="121">
        <v>44281.742638888885</v>
      </c>
      <c r="D19" s="114" t="s">
        <v>2189</v>
      </c>
      <c r="E19" s="108">
        <v>6</v>
      </c>
      <c r="F19" s="114" t="str">
        <f>VLOOKUP(E19,VIP!$A$2:$O12251,2,0)</f>
        <v>DRBR006</v>
      </c>
      <c r="G19" s="114" t="str">
        <f>VLOOKUP(E19,'LISTADO ATM'!$A$2:$B$900,2,0)</f>
        <v xml:space="preserve">ATM Plaza WAO San Juan </v>
      </c>
      <c r="H19" s="114" t="str">
        <f>VLOOKUP(E19,VIP!$A$2:$O17172,7,FALSE)</f>
        <v>N/A</v>
      </c>
      <c r="I19" s="114" t="str">
        <f>VLOOKUP(E19,VIP!$A$2:$O9137,8,FALSE)</f>
        <v>N/A</v>
      </c>
      <c r="J19" s="114" t="str">
        <f>VLOOKUP(E19,VIP!$A$2:$O9087,8,FALSE)</f>
        <v>N/A</v>
      </c>
      <c r="K19" s="114" t="str">
        <f>VLOOKUP(E19,VIP!$A$2:$O12661,6,0)</f>
        <v/>
      </c>
      <c r="L19" s="115" t="s">
        <v>2228</v>
      </c>
      <c r="M19" s="113" t="s">
        <v>2465</v>
      </c>
      <c r="N19" s="113" t="s">
        <v>2472</v>
      </c>
      <c r="O19" s="114" t="s">
        <v>2474</v>
      </c>
      <c r="P19" s="112"/>
      <c r="Q19" s="116" t="s">
        <v>2228</v>
      </c>
    </row>
    <row r="20" spans="1:17" ht="18" x14ac:dyDescent="0.25">
      <c r="A20" s="114" t="str">
        <f>VLOOKUP(E20,'LISTADO ATM'!$A$2:$C$901,3,0)</f>
        <v>DISTRITO NACIONAL</v>
      </c>
      <c r="B20" s="109">
        <v>335835778</v>
      </c>
      <c r="C20" s="121">
        <v>44281.744444444441</v>
      </c>
      <c r="D20" s="114" t="s">
        <v>2189</v>
      </c>
      <c r="E20" s="108">
        <v>911</v>
      </c>
      <c r="F20" s="114" t="str">
        <f>VLOOKUP(E20,VIP!$A$2:$O12265,2,0)</f>
        <v>DRBR911</v>
      </c>
      <c r="G20" s="114" t="str">
        <f>VLOOKUP(E20,'LISTADO ATM'!$A$2:$B$900,2,0)</f>
        <v xml:space="preserve">ATM Oficina Venezuela II </v>
      </c>
      <c r="H20" s="114" t="str">
        <f>VLOOKUP(E20,VIP!$A$2:$O17186,7,FALSE)</f>
        <v>Si</v>
      </c>
      <c r="I20" s="114" t="str">
        <f>VLOOKUP(E20,VIP!$A$2:$O9151,8,FALSE)</f>
        <v>Si</v>
      </c>
      <c r="J20" s="114" t="str">
        <f>VLOOKUP(E20,VIP!$A$2:$O9101,8,FALSE)</f>
        <v>Si</v>
      </c>
      <c r="K20" s="114" t="str">
        <f>VLOOKUP(E20,VIP!$A$2:$O12675,6,0)</f>
        <v>SI</v>
      </c>
      <c r="L20" s="115" t="s">
        <v>2437</v>
      </c>
      <c r="M20" s="113" t="s">
        <v>2465</v>
      </c>
      <c r="N20" s="113" t="s">
        <v>2472</v>
      </c>
      <c r="O20" s="114" t="s">
        <v>2474</v>
      </c>
      <c r="P20" s="112"/>
      <c r="Q20" s="116" t="s">
        <v>2437</v>
      </c>
    </row>
    <row r="21" spans="1:17" ht="18" x14ac:dyDescent="0.25">
      <c r="A21" s="114" t="str">
        <f>VLOOKUP(E21,'LISTADO ATM'!$A$2:$C$901,3,0)</f>
        <v>ESTE</v>
      </c>
      <c r="B21" s="109">
        <v>335835812</v>
      </c>
      <c r="C21" s="121">
        <v>44281.804942129631</v>
      </c>
      <c r="D21" s="114" t="s">
        <v>2189</v>
      </c>
      <c r="E21" s="108">
        <v>513</v>
      </c>
      <c r="F21" s="114" t="str">
        <f>VLOOKUP(E21,VIP!$A$2:$O12272,2,0)</f>
        <v>DRBR513</v>
      </c>
      <c r="G21" s="114" t="str">
        <f>VLOOKUP(E21,'LISTADO ATM'!$A$2:$B$900,2,0)</f>
        <v xml:space="preserve">ATM UNP Lagunas de Nisibón </v>
      </c>
      <c r="H21" s="114" t="str">
        <f>VLOOKUP(E21,VIP!$A$2:$O17193,7,FALSE)</f>
        <v>Si</v>
      </c>
      <c r="I21" s="114" t="str">
        <f>VLOOKUP(E21,VIP!$A$2:$O9158,8,FALSE)</f>
        <v>Si</v>
      </c>
      <c r="J21" s="114" t="str">
        <f>VLOOKUP(E21,VIP!$A$2:$O9108,8,FALSE)</f>
        <v>Si</v>
      </c>
      <c r="K21" s="114" t="str">
        <f>VLOOKUP(E21,VIP!$A$2:$O12682,6,0)</f>
        <v>NO</v>
      </c>
      <c r="L21" s="115" t="s">
        <v>2228</v>
      </c>
      <c r="M21" s="113" t="s">
        <v>2465</v>
      </c>
      <c r="N21" s="113" t="s">
        <v>2472</v>
      </c>
      <c r="O21" s="114" t="s">
        <v>2474</v>
      </c>
      <c r="P21" s="112"/>
      <c r="Q21" s="116" t="s">
        <v>2228</v>
      </c>
    </row>
    <row r="22" spans="1:17" ht="18" x14ac:dyDescent="0.25">
      <c r="A22" s="114" t="str">
        <f>VLOOKUP(E22,'LISTADO ATM'!$A$2:$C$901,3,0)</f>
        <v>DISTRITO NACIONAL</v>
      </c>
      <c r="B22" s="109">
        <v>335835813</v>
      </c>
      <c r="C22" s="121">
        <v>44281.817314814813</v>
      </c>
      <c r="D22" s="114" t="s">
        <v>2494</v>
      </c>
      <c r="E22" s="108">
        <v>410</v>
      </c>
      <c r="F22" s="114" t="str">
        <f>VLOOKUP(E22,VIP!$A$2:$O12271,2,0)</f>
        <v>DRBR410</v>
      </c>
      <c r="G22" s="114" t="str">
        <f>VLOOKUP(E22,'LISTADO ATM'!$A$2:$B$900,2,0)</f>
        <v xml:space="preserve">ATM Oficina Las Palmas de Herrera II </v>
      </c>
      <c r="H22" s="114" t="str">
        <f>VLOOKUP(E22,VIP!$A$2:$O17192,7,FALSE)</f>
        <v>Si</v>
      </c>
      <c r="I22" s="114" t="str">
        <f>VLOOKUP(E22,VIP!$A$2:$O9157,8,FALSE)</f>
        <v>Si</v>
      </c>
      <c r="J22" s="114" t="str">
        <f>VLOOKUP(E22,VIP!$A$2:$O9107,8,FALSE)</f>
        <v>Si</v>
      </c>
      <c r="K22" s="114" t="str">
        <f>VLOOKUP(E22,VIP!$A$2:$O12681,6,0)</f>
        <v>NO</v>
      </c>
      <c r="L22" s="115" t="s">
        <v>2498</v>
      </c>
      <c r="M22" s="113" t="s">
        <v>2465</v>
      </c>
      <c r="N22" s="113" t="s">
        <v>2472</v>
      </c>
      <c r="O22" s="114" t="s">
        <v>2495</v>
      </c>
      <c r="P22" s="112"/>
      <c r="Q22" s="116" t="s">
        <v>2498</v>
      </c>
    </row>
    <row r="23" spans="1:17" ht="18" x14ac:dyDescent="0.25">
      <c r="A23" s="114" t="str">
        <f>VLOOKUP(E23,'LISTADO ATM'!$A$2:$C$901,3,0)</f>
        <v>DISTRITO NACIONAL</v>
      </c>
      <c r="B23" s="109">
        <v>335835823</v>
      </c>
      <c r="C23" s="121">
        <v>44281.904467592591</v>
      </c>
      <c r="D23" s="114" t="s">
        <v>2189</v>
      </c>
      <c r="E23" s="108">
        <v>240</v>
      </c>
      <c r="F23" s="114" t="str">
        <f>VLOOKUP(E23,VIP!$A$2:$O12265,2,0)</f>
        <v>DRBR24D</v>
      </c>
      <c r="G23" s="114" t="str">
        <f>VLOOKUP(E23,'LISTADO ATM'!$A$2:$B$900,2,0)</f>
        <v xml:space="preserve">ATM Oficina Carrefour I </v>
      </c>
      <c r="H23" s="114" t="str">
        <f>VLOOKUP(E23,VIP!$A$2:$O17186,7,FALSE)</f>
        <v>Si</v>
      </c>
      <c r="I23" s="114" t="str">
        <f>VLOOKUP(E23,VIP!$A$2:$O9151,8,FALSE)</f>
        <v>Si</v>
      </c>
      <c r="J23" s="114" t="str">
        <f>VLOOKUP(E23,VIP!$A$2:$O9101,8,FALSE)</f>
        <v>Si</v>
      </c>
      <c r="K23" s="114" t="str">
        <f>VLOOKUP(E23,VIP!$A$2:$O12675,6,0)</f>
        <v>SI</v>
      </c>
      <c r="L23" s="115" t="s">
        <v>2228</v>
      </c>
      <c r="M23" s="176" t="s">
        <v>2585</v>
      </c>
      <c r="N23" s="113" t="s">
        <v>2472</v>
      </c>
      <c r="O23" s="114" t="s">
        <v>2474</v>
      </c>
      <c r="P23" s="112"/>
      <c r="Q23" s="175" t="s">
        <v>2586</v>
      </c>
    </row>
    <row r="24" spans="1:17" ht="18" x14ac:dyDescent="0.25">
      <c r="A24" s="114" t="str">
        <f>VLOOKUP(E24,'LISTADO ATM'!$A$2:$C$901,3,0)</f>
        <v>DISTRITO NACIONAL</v>
      </c>
      <c r="B24" s="109">
        <v>335835839</v>
      </c>
      <c r="C24" s="121">
        <v>44281.932685185187</v>
      </c>
      <c r="D24" s="114" t="s">
        <v>2468</v>
      </c>
      <c r="E24" s="108">
        <v>493</v>
      </c>
      <c r="F24" s="114" t="str">
        <f>VLOOKUP(E24,VIP!$A$2:$O12257,2,0)</f>
        <v>DRBR493</v>
      </c>
      <c r="G24" s="114" t="str">
        <f>VLOOKUP(E24,'LISTADO ATM'!$A$2:$B$900,2,0)</f>
        <v xml:space="preserve">ATM Oficina Haina Occidental II </v>
      </c>
      <c r="H24" s="114" t="str">
        <f>VLOOKUP(E24,VIP!$A$2:$O17178,7,FALSE)</f>
        <v>Si</v>
      </c>
      <c r="I24" s="114" t="str">
        <f>VLOOKUP(E24,VIP!$A$2:$O9143,8,FALSE)</f>
        <v>Si</v>
      </c>
      <c r="J24" s="114" t="str">
        <f>VLOOKUP(E24,VIP!$A$2:$O9093,8,FALSE)</f>
        <v>Si</v>
      </c>
      <c r="K24" s="114" t="str">
        <f>VLOOKUP(E24,VIP!$A$2:$O12667,6,0)</f>
        <v>NO</v>
      </c>
      <c r="L24" s="115" t="s">
        <v>2498</v>
      </c>
      <c r="M24" s="113" t="s">
        <v>2465</v>
      </c>
      <c r="N24" s="113" t="s">
        <v>2472</v>
      </c>
      <c r="O24" s="114" t="s">
        <v>2473</v>
      </c>
      <c r="P24" s="112"/>
      <c r="Q24" s="116" t="s">
        <v>2498</v>
      </c>
    </row>
    <row r="25" spans="1:17" ht="18" x14ac:dyDescent="0.25">
      <c r="A25" s="114" t="str">
        <f>VLOOKUP(E25,'LISTADO ATM'!$A$2:$C$901,3,0)</f>
        <v>NORTE</v>
      </c>
      <c r="B25" s="109">
        <v>335835852</v>
      </c>
      <c r="C25" s="121">
        <v>44282.303333333337</v>
      </c>
      <c r="D25" s="114" t="s">
        <v>2494</v>
      </c>
      <c r="E25" s="108">
        <v>8</v>
      </c>
      <c r="F25" s="114" t="str">
        <f>VLOOKUP(E25,VIP!$A$2:$O12256,2,0)</f>
        <v>DRBR008</v>
      </c>
      <c r="G25" s="114" t="str">
        <f>VLOOKUP(E25,'LISTADO ATM'!$A$2:$B$900,2,0)</f>
        <v>ATM Autoservicio Yaque</v>
      </c>
      <c r="H25" s="114" t="str">
        <f>VLOOKUP(E25,VIP!$A$2:$O17177,7,FALSE)</f>
        <v>Si</v>
      </c>
      <c r="I25" s="114" t="str">
        <f>VLOOKUP(E25,VIP!$A$2:$O9142,8,FALSE)</f>
        <v>Si</v>
      </c>
      <c r="J25" s="114" t="str">
        <f>VLOOKUP(E25,VIP!$A$2:$O9092,8,FALSE)</f>
        <v>Si</v>
      </c>
      <c r="K25" s="114" t="str">
        <f>VLOOKUP(E25,VIP!$A$2:$O12666,6,0)</f>
        <v>NO</v>
      </c>
      <c r="L25" s="115" t="s">
        <v>2498</v>
      </c>
      <c r="M25" s="113" t="s">
        <v>2465</v>
      </c>
      <c r="N25" s="113" t="s">
        <v>2472</v>
      </c>
      <c r="O25" s="114" t="s">
        <v>2495</v>
      </c>
      <c r="P25" s="112"/>
      <c r="Q25" s="116" t="s">
        <v>2498</v>
      </c>
    </row>
    <row r="26" spans="1:17" ht="18" x14ac:dyDescent="0.25">
      <c r="A26" s="114" t="str">
        <f>VLOOKUP(E26,'LISTADO ATM'!$A$2:$C$901,3,0)</f>
        <v>DISTRITO NACIONAL</v>
      </c>
      <c r="B26" s="109">
        <v>335835853</v>
      </c>
      <c r="C26" s="121">
        <v>44282.304814814815</v>
      </c>
      <c r="D26" s="114" t="s">
        <v>2468</v>
      </c>
      <c r="E26" s="108">
        <v>241</v>
      </c>
      <c r="F26" s="114" t="str">
        <f>VLOOKUP(E26,VIP!$A$2:$O12255,2,0)</f>
        <v>DRBR241</v>
      </c>
      <c r="G26" s="114" t="str">
        <f>VLOOKUP(E26,'LISTADO ATM'!$A$2:$B$900,2,0)</f>
        <v xml:space="preserve">ATM Palacio Nacional (Presidencia) </v>
      </c>
      <c r="H26" s="114" t="str">
        <f>VLOOKUP(E26,VIP!$A$2:$O17176,7,FALSE)</f>
        <v>Si</v>
      </c>
      <c r="I26" s="114" t="str">
        <f>VLOOKUP(E26,VIP!$A$2:$O9141,8,FALSE)</f>
        <v>Si</v>
      </c>
      <c r="J26" s="114" t="str">
        <f>VLOOKUP(E26,VIP!$A$2:$O9091,8,FALSE)</f>
        <v>Si</v>
      </c>
      <c r="K26" s="114" t="str">
        <f>VLOOKUP(E26,VIP!$A$2:$O12665,6,0)</f>
        <v>NO</v>
      </c>
      <c r="L26" s="115" t="s">
        <v>2498</v>
      </c>
      <c r="M26" s="113" t="s">
        <v>2465</v>
      </c>
      <c r="N26" s="113" t="s">
        <v>2472</v>
      </c>
      <c r="O26" s="114" t="s">
        <v>2473</v>
      </c>
      <c r="P26" s="112"/>
      <c r="Q26" s="116" t="s">
        <v>2498</v>
      </c>
    </row>
    <row r="27" spans="1:17" ht="18" x14ac:dyDescent="0.25">
      <c r="A27" s="114" t="str">
        <f>VLOOKUP(E27,'LISTADO ATM'!$A$2:$C$901,3,0)</f>
        <v>ESTE</v>
      </c>
      <c r="B27" s="109">
        <v>335835854</v>
      </c>
      <c r="C27" s="121">
        <v>44282.306666666664</v>
      </c>
      <c r="D27" s="114" t="s">
        <v>2189</v>
      </c>
      <c r="E27" s="108">
        <v>963</v>
      </c>
      <c r="F27" s="114" t="str">
        <f>VLOOKUP(E27,VIP!$A$2:$O12254,2,0)</f>
        <v>DRBR963</v>
      </c>
      <c r="G27" s="114" t="str">
        <f>VLOOKUP(E27,'LISTADO ATM'!$A$2:$B$900,2,0)</f>
        <v xml:space="preserve">ATM Multiplaza La Romana </v>
      </c>
      <c r="H27" s="114" t="str">
        <f>VLOOKUP(E27,VIP!$A$2:$O17175,7,FALSE)</f>
        <v>Si</v>
      </c>
      <c r="I27" s="114" t="str">
        <f>VLOOKUP(E27,VIP!$A$2:$O9140,8,FALSE)</f>
        <v>Si</v>
      </c>
      <c r="J27" s="114" t="str">
        <f>VLOOKUP(E27,VIP!$A$2:$O9090,8,FALSE)</f>
        <v>Si</v>
      </c>
      <c r="K27" s="114" t="str">
        <f>VLOOKUP(E27,VIP!$A$2:$O12664,6,0)</f>
        <v>NO</v>
      </c>
      <c r="L27" s="115" t="s">
        <v>2228</v>
      </c>
      <c r="M27" s="113" t="s">
        <v>2465</v>
      </c>
      <c r="N27" s="113" t="s">
        <v>2472</v>
      </c>
      <c r="O27" s="114" t="s">
        <v>2474</v>
      </c>
      <c r="P27" s="112"/>
      <c r="Q27" s="116" t="s">
        <v>2228</v>
      </c>
    </row>
    <row r="28" spans="1:17" ht="18" x14ac:dyDescent="0.25">
      <c r="A28" s="114" t="str">
        <f>VLOOKUP(E28,'LISTADO ATM'!$A$2:$C$901,3,0)</f>
        <v>DISTRITO NACIONAL</v>
      </c>
      <c r="B28" s="109">
        <v>335835857</v>
      </c>
      <c r="C28" s="121">
        <v>44282.362187500003</v>
      </c>
      <c r="D28" s="114" t="s">
        <v>2189</v>
      </c>
      <c r="E28" s="108">
        <v>318</v>
      </c>
      <c r="F28" s="114" t="str">
        <f>VLOOKUP(E28,VIP!$A$2:$O12264,2,0)</f>
        <v>DRBR318</v>
      </c>
      <c r="G28" s="114" t="str">
        <f>VLOOKUP(E28,'LISTADO ATM'!$A$2:$B$900,2,0)</f>
        <v>ATM Autoservicio Lope de Vega</v>
      </c>
      <c r="H28" s="114" t="str">
        <f>VLOOKUP(E28,VIP!$A$2:$O17185,7,FALSE)</f>
        <v>Si</v>
      </c>
      <c r="I28" s="114" t="str">
        <f>VLOOKUP(E28,VIP!$A$2:$O9150,8,FALSE)</f>
        <v>Si</v>
      </c>
      <c r="J28" s="114" t="str">
        <f>VLOOKUP(E28,VIP!$A$2:$O9100,8,FALSE)</f>
        <v>Si</v>
      </c>
      <c r="K28" s="114" t="str">
        <f>VLOOKUP(E28,VIP!$A$2:$O12674,6,0)</f>
        <v>NO</v>
      </c>
      <c r="L28" s="115" t="s">
        <v>2488</v>
      </c>
      <c r="M28" s="176" t="s">
        <v>2585</v>
      </c>
      <c r="N28" s="113" t="s">
        <v>2472</v>
      </c>
      <c r="O28" s="114" t="s">
        <v>2474</v>
      </c>
      <c r="P28" s="112"/>
      <c r="Q28" s="175" t="s">
        <v>2586</v>
      </c>
    </row>
    <row r="29" spans="1:17" ht="18" x14ac:dyDescent="0.25">
      <c r="A29" s="114" t="str">
        <f>VLOOKUP(E29,'LISTADO ATM'!$A$2:$C$901,3,0)</f>
        <v>ESTE</v>
      </c>
      <c r="B29" s="109">
        <v>335835897</v>
      </c>
      <c r="C29" s="121">
        <v>44282.391840277778</v>
      </c>
      <c r="D29" s="114" t="s">
        <v>2494</v>
      </c>
      <c r="E29" s="108">
        <v>1</v>
      </c>
      <c r="F29" s="114" t="str">
        <f>VLOOKUP(E29,VIP!$A$2:$O12259,2,0)</f>
        <v>DRBR001</v>
      </c>
      <c r="G29" s="114" t="str">
        <f>VLOOKUP(E29,'LISTADO ATM'!$A$2:$B$900,2,0)</f>
        <v>ATM S/M San Rafael del Yuma</v>
      </c>
      <c r="H29" s="114" t="str">
        <f>VLOOKUP(E29,VIP!$A$2:$O17180,7,FALSE)</f>
        <v>Si</v>
      </c>
      <c r="I29" s="114" t="str">
        <f>VLOOKUP(E29,VIP!$A$2:$O9145,8,FALSE)</f>
        <v>Si</v>
      </c>
      <c r="J29" s="114" t="str">
        <f>VLOOKUP(E29,VIP!$A$2:$O9095,8,FALSE)</f>
        <v>Si</v>
      </c>
      <c r="K29" s="114" t="str">
        <f>VLOOKUP(E29,VIP!$A$2:$O12669,6,0)</f>
        <v>NO</v>
      </c>
      <c r="L29" s="115" t="s">
        <v>2428</v>
      </c>
      <c r="M29" s="113" t="s">
        <v>2465</v>
      </c>
      <c r="N29" s="113" t="s">
        <v>2472</v>
      </c>
      <c r="O29" s="114" t="s">
        <v>2495</v>
      </c>
      <c r="P29" s="112"/>
      <c r="Q29" s="116" t="s">
        <v>2428</v>
      </c>
    </row>
    <row r="30" spans="1:17" ht="18" x14ac:dyDescent="0.25">
      <c r="A30" s="114" t="str">
        <f>VLOOKUP(E30,'LISTADO ATM'!$A$2:$C$901,3,0)</f>
        <v>SUR</v>
      </c>
      <c r="B30" s="109">
        <v>335836002</v>
      </c>
      <c r="C30" s="121">
        <v>44282.45449074074</v>
      </c>
      <c r="D30" s="114" t="s">
        <v>2494</v>
      </c>
      <c r="E30" s="108">
        <v>252</v>
      </c>
      <c r="F30" s="114" t="str">
        <f>VLOOKUP(E30,VIP!$A$2:$O12293,2,0)</f>
        <v>DRBR252</v>
      </c>
      <c r="G30" s="114" t="str">
        <f>VLOOKUP(E30,'LISTADO ATM'!$A$2:$B$900,2,0)</f>
        <v xml:space="preserve">ATM Banco Agrícola (Barahona) </v>
      </c>
      <c r="H30" s="114" t="str">
        <f>VLOOKUP(E30,VIP!$A$2:$O17214,7,FALSE)</f>
        <v>Si</v>
      </c>
      <c r="I30" s="114" t="str">
        <f>VLOOKUP(E30,VIP!$A$2:$O9179,8,FALSE)</f>
        <v>Si</v>
      </c>
      <c r="J30" s="114" t="str">
        <f>VLOOKUP(E30,VIP!$A$2:$O9129,8,FALSE)</f>
        <v>Si</v>
      </c>
      <c r="K30" s="114" t="str">
        <f>VLOOKUP(E30,VIP!$A$2:$O12703,6,0)</f>
        <v>NO</v>
      </c>
      <c r="L30" s="115" t="s">
        <v>2428</v>
      </c>
      <c r="M30" s="113" t="s">
        <v>2465</v>
      </c>
      <c r="N30" s="113" t="s">
        <v>2472</v>
      </c>
      <c r="O30" s="114" t="s">
        <v>2495</v>
      </c>
      <c r="P30" s="112"/>
      <c r="Q30" s="116" t="s">
        <v>2428</v>
      </c>
    </row>
    <row r="31" spans="1:17" ht="18" x14ac:dyDescent="0.25">
      <c r="A31" s="114" t="str">
        <f>VLOOKUP(E31,'LISTADO ATM'!$A$2:$C$901,3,0)</f>
        <v>DISTRITO NACIONAL</v>
      </c>
      <c r="B31" s="109">
        <v>335836021</v>
      </c>
      <c r="C31" s="121">
        <v>44282.468321759261</v>
      </c>
      <c r="D31" s="114" t="s">
        <v>2189</v>
      </c>
      <c r="E31" s="108">
        <v>925</v>
      </c>
      <c r="F31" s="114" t="str">
        <f>VLOOKUP(E31,VIP!$A$2:$O12289,2,0)</f>
        <v>DRBR24L</v>
      </c>
      <c r="G31" s="114" t="str">
        <f>VLOOKUP(E31,'LISTADO ATM'!$A$2:$B$900,2,0)</f>
        <v xml:space="preserve">ATM Oficina Plaza Lama Av. 27 de Febrero </v>
      </c>
      <c r="H31" s="114" t="str">
        <f>VLOOKUP(E31,VIP!$A$2:$O17210,7,FALSE)</f>
        <v>Si</v>
      </c>
      <c r="I31" s="114" t="str">
        <f>VLOOKUP(E31,VIP!$A$2:$O9175,8,FALSE)</f>
        <v>Si</v>
      </c>
      <c r="J31" s="114" t="str">
        <f>VLOOKUP(E31,VIP!$A$2:$O9125,8,FALSE)</f>
        <v>Si</v>
      </c>
      <c r="K31" s="114" t="str">
        <f>VLOOKUP(E31,VIP!$A$2:$O12699,6,0)</f>
        <v>SI</v>
      </c>
      <c r="L31" s="115" t="s">
        <v>2488</v>
      </c>
      <c r="M31" s="113" t="s">
        <v>2465</v>
      </c>
      <c r="N31" s="113" t="s">
        <v>2472</v>
      </c>
      <c r="O31" s="114" t="s">
        <v>2474</v>
      </c>
      <c r="P31" s="112"/>
      <c r="Q31" s="116" t="s">
        <v>2488</v>
      </c>
    </row>
    <row r="32" spans="1:17" ht="18" x14ac:dyDescent="0.25">
      <c r="A32" s="114" t="str">
        <f>VLOOKUP(E32,'LISTADO ATM'!$A$2:$C$901,3,0)</f>
        <v>SUR</v>
      </c>
      <c r="B32" s="109">
        <v>335836023</v>
      </c>
      <c r="C32" s="121">
        <v>44282.469166666669</v>
      </c>
      <c r="D32" s="114" t="s">
        <v>2189</v>
      </c>
      <c r="E32" s="108">
        <v>829</v>
      </c>
      <c r="F32" s="114" t="str">
        <f>VLOOKUP(E32,VIP!$A$2:$O12288,2,0)</f>
        <v>DRBR829</v>
      </c>
      <c r="G32" s="114" t="str">
        <f>VLOOKUP(E32,'LISTADO ATM'!$A$2:$B$900,2,0)</f>
        <v xml:space="preserve">ATM UNP Multicentro Sirena Baní </v>
      </c>
      <c r="H32" s="114" t="str">
        <f>VLOOKUP(E32,VIP!$A$2:$O17209,7,FALSE)</f>
        <v>Si</v>
      </c>
      <c r="I32" s="114" t="str">
        <f>VLOOKUP(E32,VIP!$A$2:$O9174,8,FALSE)</f>
        <v>Si</v>
      </c>
      <c r="J32" s="114" t="str">
        <f>VLOOKUP(E32,VIP!$A$2:$O9124,8,FALSE)</f>
        <v>Si</v>
      </c>
      <c r="K32" s="114" t="str">
        <f>VLOOKUP(E32,VIP!$A$2:$O12698,6,0)</f>
        <v>NO</v>
      </c>
      <c r="L32" s="115" t="s">
        <v>2488</v>
      </c>
      <c r="M32" s="113" t="s">
        <v>2465</v>
      </c>
      <c r="N32" s="113" t="s">
        <v>2472</v>
      </c>
      <c r="O32" s="114" t="s">
        <v>2474</v>
      </c>
      <c r="P32" s="112"/>
      <c r="Q32" s="116" t="s">
        <v>2488</v>
      </c>
    </row>
    <row r="33" spans="1:17" ht="18" x14ac:dyDescent="0.25">
      <c r="A33" s="114" t="str">
        <f>VLOOKUP(E33,'LISTADO ATM'!$A$2:$C$901,3,0)</f>
        <v>NORTE</v>
      </c>
      <c r="B33" s="109">
        <v>335836024</v>
      </c>
      <c r="C33" s="121">
        <v>44282.469375000001</v>
      </c>
      <c r="D33" s="114" t="s">
        <v>2190</v>
      </c>
      <c r="E33" s="108">
        <v>653</v>
      </c>
      <c r="F33" s="114" t="str">
        <f>VLOOKUP(E33,VIP!$A$2:$O12287,2,0)</f>
        <v>DRBR653</v>
      </c>
      <c r="G33" s="114" t="str">
        <f>VLOOKUP(E33,'LISTADO ATM'!$A$2:$B$900,2,0)</f>
        <v>ATM Estación Isla Jarabacoa</v>
      </c>
      <c r="H33" s="114" t="str">
        <f>VLOOKUP(E33,VIP!$A$2:$O17208,7,FALSE)</f>
        <v>Si</v>
      </c>
      <c r="I33" s="114" t="str">
        <f>VLOOKUP(E33,VIP!$A$2:$O9173,8,FALSE)</f>
        <v>Si</v>
      </c>
      <c r="J33" s="114" t="str">
        <f>VLOOKUP(E33,VIP!$A$2:$O9123,8,FALSE)</f>
        <v>Si</v>
      </c>
      <c r="K33" s="114" t="str">
        <f>VLOOKUP(E33,VIP!$A$2:$O12697,6,0)</f>
        <v>NO</v>
      </c>
      <c r="L33" s="115" t="s">
        <v>2431</v>
      </c>
      <c r="M33" s="113" t="s">
        <v>2465</v>
      </c>
      <c r="N33" s="113" t="s">
        <v>2472</v>
      </c>
      <c r="O33" s="114" t="s">
        <v>2527</v>
      </c>
      <c r="P33" s="112"/>
      <c r="Q33" s="116" t="s">
        <v>2228</v>
      </c>
    </row>
    <row r="34" spans="1:17" ht="18" x14ac:dyDescent="0.25">
      <c r="A34" s="114" t="str">
        <f>VLOOKUP(E34,'LISTADO ATM'!$A$2:$C$901,3,0)</f>
        <v>DISTRITO NACIONAL</v>
      </c>
      <c r="B34" s="109">
        <v>335836025</v>
      </c>
      <c r="C34" s="121">
        <v>44282.470127314817</v>
      </c>
      <c r="D34" s="114" t="s">
        <v>2189</v>
      </c>
      <c r="E34" s="108">
        <v>152</v>
      </c>
      <c r="F34" s="114" t="str">
        <f>VLOOKUP(E34,VIP!$A$2:$O12286,2,0)</f>
        <v>DRBR152</v>
      </c>
      <c r="G34" s="114" t="str">
        <f>VLOOKUP(E34,'LISTADO ATM'!$A$2:$B$900,2,0)</f>
        <v xml:space="preserve">ATM Kiosco Megacentro II </v>
      </c>
      <c r="H34" s="114" t="str">
        <f>VLOOKUP(E34,VIP!$A$2:$O17207,7,FALSE)</f>
        <v>Si</v>
      </c>
      <c r="I34" s="114" t="str">
        <f>VLOOKUP(E34,VIP!$A$2:$O9172,8,FALSE)</f>
        <v>Si</v>
      </c>
      <c r="J34" s="114" t="str">
        <f>VLOOKUP(E34,VIP!$A$2:$O9122,8,FALSE)</f>
        <v>Si</v>
      </c>
      <c r="K34" s="114" t="str">
        <f>VLOOKUP(E34,VIP!$A$2:$O12696,6,0)</f>
        <v>NO</v>
      </c>
      <c r="L34" s="115" t="s">
        <v>2488</v>
      </c>
      <c r="M34" s="113" t="s">
        <v>2465</v>
      </c>
      <c r="N34" s="113" t="s">
        <v>2472</v>
      </c>
      <c r="O34" s="114" t="s">
        <v>2474</v>
      </c>
      <c r="P34" s="112"/>
      <c r="Q34" s="116" t="s">
        <v>2488</v>
      </c>
    </row>
    <row r="35" spans="1:17" ht="18" x14ac:dyDescent="0.25">
      <c r="A35" s="114" t="str">
        <f>VLOOKUP(E35,'LISTADO ATM'!$A$2:$C$901,3,0)</f>
        <v>DISTRITO NACIONAL</v>
      </c>
      <c r="B35" s="109">
        <v>335836037</v>
      </c>
      <c r="C35" s="121">
        <v>44282.471736111111</v>
      </c>
      <c r="D35" s="114" t="s">
        <v>2468</v>
      </c>
      <c r="E35" s="108">
        <v>153</v>
      </c>
      <c r="F35" s="114" t="str">
        <f>VLOOKUP(E35,VIP!$A$2:$O12285,2,0)</f>
        <v>DRBR153</v>
      </c>
      <c r="G35" s="114" t="str">
        <f>VLOOKUP(E35,'LISTADO ATM'!$A$2:$B$900,2,0)</f>
        <v xml:space="preserve">ATM Rehabilitación </v>
      </c>
      <c r="H35" s="114" t="str">
        <f>VLOOKUP(E35,VIP!$A$2:$O17206,7,FALSE)</f>
        <v>No</v>
      </c>
      <c r="I35" s="114" t="str">
        <f>VLOOKUP(E35,VIP!$A$2:$O9171,8,FALSE)</f>
        <v>No</v>
      </c>
      <c r="J35" s="114" t="str">
        <f>VLOOKUP(E35,VIP!$A$2:$O9121,8,FALSE)</f>
        <v>No</v>
      </c>
      <c r="K35" s="114" t="str">
        <f>VLOOKUP(E35,VIP!$A$2:$O12695,6,0)</f>
        <v>NO</v>
      </c>
      <c r="L35" s="115" t="s">
        <v>2428</v>
      </c>
      <c r="M35" s="113" t="s">
        <v>2465</v>
      </c>
      <c r="N35" s="113" t="s">
        <v>2472</v>
      </c>
      <c r="O35" s="114" t="s">
        <v>2473</v>
      </c>
      <c r="P35" s="112"/>
      <c r="Q35" s="116" t="s">
        <v>2428</v>
      </c>
    </row>
    <row r="36" spans="1:17" ht="18" x14ac:dyDescent="0.25">
      <c r="A36" s="114" t="str">
        <f>VLOOKUP(E36,'LISTADO ATM'!$A$2:$C$901,3,0)</f>
        <v>DISTRITO NACIONAL</v>
      </c>
      <c r="B36" s="109">
        <v>335836042</v>
      </c>
      <c r="C36" s="121">
        <v>44282.477233796293</v>
      </c>
      <c r="D36" s="114" t="s">
        <v>2189</v>
      </c>
      <c r="E36" s="108">
        <v>199</v>
      </c>
      <c r="F36" s="114" t="str">
        <f>VLOOKUP(E36,VIP!$A$2:$O12282,2,0)</f>
        <v>DRBR199</v>
      </c>
      <c r="G36" s="114" t="str">
        <f>VLOOKUP(E36,'LISTADO ATM'!$A$2:$B$900,2,0)</f>
        <v xml:space="preserve">ATM S/M Amigo </v>
      </c>
      <c r="H36" s="114" t="str">
        <f>VLOOKUP(E36,VIP!$A$2:$O17203,7,FALSE)</f>
        <v>Si</v>
      </c>
      <c r="I36" s="114" t="str">
        <f>VLOOKUP(E36,VIP!$A$2:$O9168,8,FALSE)</f>
        <v>Si</v>
      </c>
      <c r="J36" s="114" t="str">
        <f>VLOOKUP(E36,VIP!$A$2:$O9118,8,FALSE)</f>
        <v>Si</v>
      </c>
      <c r="K36" s="114" t="str">
        <f>VLOOKUP(E36,VIP!$A$2:$O12692,6,0)</f>
        <v>NO</v>
      </c>
      <c r="L36" s="115" t="s">
        <v>2254</v>
      </c>
      <c r="M36" s="113" t="s">
        <v>2465</v>
      </c>
      <c r="N36" s="113" t="s">
        <v>2472</v>
      </c>
      <c r="O36" s="114" t="s">
        <v>2474</v>
      </c>
      <c r="P36" s="112"/>
      <c r="Q36" s="116" t="s">
        <v>2254</v>
      </c>
    </row>
    <row r="37" spans="1:17" ht="18" x14ac:dyDescent="0.25">
      <c r="A37" s="114" t="str">
        <f>VLOOKUP(E37,'LISTADO ATM'!$A$2:$C$901,3,0)</f>
        <v>SUR</v>
      </c>
      <c r="B37" s="109">
        <v>335836061</v>
      </c>
      <c r="C37" s="121">
        <v>44282.488564814812</v>
      </c>
      <c r="D37" s="114" t="s">
        <v>2494</v>
      </c>
      <c r="E37" s="108">
        <v>249</v>
      </c>
      <c r="F37" s="114" t="str">
        <f>VLOOKUP(E37,VIP!$A$2:$O12279,2,0)</f>
        <v>DRBR249</v>
      </c>
      <c r="G37" s="114" t="str">
        <f>VLOOKUP(E37,'LISTADO ATM'!$A$2:$B$900,2,0)</f>
        <v xml:space="preserve">ATM Banco Agrícola Neiba </v>
      </c>
      <c r="H37" s="114" t="str">
        <f>VLOOKUP(E37,VIP!$A$2:$O17200,7,FALSE)</f>
        <v>Si</v>
      </c>
      <c r="I37" s="114" t="str">
        <f>VLOOKUP(E37,VIP!$A$2:$O9165,8,FALSE)</f>
        <v>Si</v>
      </c>
      <c r="J37" s="114" t="str">
        <f>VLOOKUP(E37,VIP!$A$2:$O9115,8,FALSE)</f>
        <v>Si</v>
      </c>
      <c r="K37" s="114" t="str">
        <f>VLOOKUP(E37,VIP!$A$2:$O12689,6,0)</f>
        <v>NO</v>
      </c>
      <c r="L37" s="115" t="s">
        <v>2428</v>
      </c>
      <c r="M37" s="113" t="s">
        <v>2465</v>
      </c>
      <c r="N37" s="113" t="s">
        <v>2472</v>
      </c>
      <c r="O37" s="114" t="s">
        <v>2495</v>
      </c>
      <c r="P37" s="112"/>
      <c r="Q37" s="116" t="s">
        <v>2428</v>
      </c>
    </row>
    <row r="38" spans="1:17" ht="18" x14ac:dyDescent="0.25">
      <c r="A38" s="114" t="str">
        <f>VLOOKUP(E38,'LISTADO ATM'!$A$2:$C$901,3,0)</f>
        <v>ESTE</v>
      </c>
      <c r="B38" s="109">
        <v>335836066</v>
      </c>
      <c r="C38" s="121">
        <v>44282.490671296298</v>
      </c>
      <c r="D38" s="114" t="s">
        <v>2494</v>
      </c>
      <c r="E38" s="108">
        <v>631</v>
      </c>
      <c r="F38" s="114" t="str">
        <f>VLOOKUP(E38,VIP!$A$2:$O12278,2,0)</f>
        <v>DRBR417</v>
      </c>
      <c r="G38" s="114" t="str">
        <f>VLOOKUP(E38,'LISTADO ATM'!$A$2:$B$900,2,0)</f>
        <v xml:space="preserve">ATM ASOCODEQUI (San Pedro) </v>
      </c>
      <c r="H38" s="114" t="str">
        <f>VLOOKUP(E38,VIP!$A$2:$O17199,7,FALSE)</f>
        <v>Si</v>
      </c>
      <c r="I38" s="114" t="str">
        <f>VLOOKUP(E38,VIP!$A$2:$O9164,8,FALSE)</f>
        <v>Si</v>
      </c>
      <c r="J38" s="114" t="str">
        <f>VLOOKUP(E38,VIP!$A$2:$O9114,8,FALSE)</f>
        <v>Si</v>
      </c>
      <c r="K38" s="114" t="str">
        <f>VLOOKUP(E38,VIP!$A$2:$O12688,6,0)</f>
        <v>NO</v>
      </c>
      <c r="L38" s="115" t="s">
        <v>2428</v>
      </c>
      <c r="M38" s="113" t="s">
        <v>2465</v>
      </c>
      <c r="N38" s="113" t="s">
        <v>2472</v>
      </c>
      <c r="O38" s="114" t="s">
        <v>2495</v>
      </c>
      <c r="P38" s="112"/>
      <c r="Q38" s="116" t="s">
        <v>2428</v>
      </c>
    </row>
    <row r="39" spans="1:17" ht="18" x14ac:dyDescent="0.25">
      <c r="A39" s="114" t="str">
        <f>VLOOKUP(E39,'LISTADO ATM'!$A$2:$C$901,3,0)</f>
        <v>NORTE</v>
      </c>
      <c r="B39" s="109">
        <v>335836072</v>
      </c>
      <c r="C39" s="121">
        <v>44282.496481481481</v>
      </c>
      <c r="D39" s="114" t="s">
        <v>2494</v>
      </c>
      <c r="E39" s="108">
        <v>266</v>
      </c>
      <c r="F39" s="114" t="str">
        <f>VLOOKUP(E39,VIP!$A$2:$O12277,2,0)</f>
        <v>DRBR266</v>
      </c>
      <c r="G39" s="114" t="str">
        <f>VLOOKUP(E39,'LISTADO ATM'!$A$2:$B$900,2,0)</f>
        <v xml:space="preserve">ATM Oficina Villa Francisca </v>
      </c>
      <c r="H39" s="114" t="str">
        <f>VLOOKUP(E39,VIP!$A$2:$O17198,7,FALSE)</f>
        <v>Si</v>
      </c>
      <c r="I39" s="114" t="str">
        <f>VLOOKUP(E39,VIP!$A$2:$O9163,8,FALSE)</f>
        <v>Si</v>
      </c>
      <c r="J39" s="114" t="str">
        <f>VLOOKUP(E39,VIP!$A$2:$O9113,8,FALSE)</f>
        <v>Si</v>
      </c>
      <c r="K39" s="114" t="str">
        <f>VLOOKUP(E39,VIP!$A$2:$O12687,6,0)</f>
        <v>NO</v>
      </c>
      <c r="L39" s="115" t="s">
        <v>2428</v>
      </c>
      <c r="M39" s="113" t="s">
        <v>2465</v>
      </c>
      <c r="N39" s="113" t="s">
        <v>2472</v>
      </c>
      <c r="O39" s="114" t="s">
        <v>2495</v>
      </c>
      <c r="P39" s="112"/>
      <c r="Q39" s="116" t="s">
        <v>2428</v>
      </c>
    </row>
    <row r="40" spans="1:17" ht="18" x14ac:dyDescent="0.25">
      <c r="A40" s="114" t="str">
        <f>VLOOKUP(E40,'LISTADO ATM'!$A$2:$C$901,3,0)</f>
        <v>NORTE</v>
      </c>
      <c r="B40" s="109">
        <v>335836091</v>
      </c>
      <c r="C40" s="121">
        <v>44282.508067129631</v>
      </c>
      <c r="D40" s="114" t="s">
        <v>2528</v>
      </c>
      <c r="E40" s="108">
        <v>732</v>
      </c>
      <c r="F40" s="114" t="str">
        <f>VLOOKUP(E40,VIP!$A$2:$O12274,2,0)</f>
        <v>DRBR12H</v>
      </c>
      <c r="G40" s="114" t="str">
        <f>VLOOKUP(E40,'LISTADO ATM'!$A$2:$B$900,2,0)</f>
        <v xml:space="preserve">ATM Molino del Valle (Santiago) </v>
      </c>
      <c r="H40" s="114" t="str">
        <f>VLOOKUP(E40,VIP!$A$2:$O17195,7,FALSE)</f>
        <v>Si</v>
      </c>
      <c r="I40" s="114" t="str">
        <f>VLOOKUP(E40,VIP!$A$2:$O9160,8,FALSE)</f>
        <v>Si</v>
      </c>
      <c r="J40" s="114" t="str">
        <f>VLOOKUP(E40,VIP!$A$2:$O9110,8,FALSE)</f>
        <v>Si</v>
      </c>
      <c r="K40" s="114" t="str">
        <f>VLOOKUP(E40,VIP!$A$2:$O12684,6,0)</f>
        <v>NO</v>
      </c>
      <c r="L40" s="115" t="s">
        <v>2498</v>
      </c>
      <c r="M40" s="113" t="s">
        <v>2465</v>
      </c>
      <c r="N40" s="113" t="s">
        <v>2472</v>
      </c>
      <c r="O40" s="114" t="s">
        <v>2525</v>
      </c>
      <c r="P40" s="112"/>
      <c r="Q40" s="116" t="s">
        <v>2498</v>
      </c>
    </row>
    <row r="41" spans="1:17" ht="18" x14ac:dyDescent="0.25">
      <c r="A41" s="114" t="str">
        <f>VLOOKUP(E41,'LISTADO ATM'!$A$2:$C$901,3,0)</f>
        <v>DISTRITO NACIONAL</v>
      </c>
      <c r="B41" s="109">
        <v>335836102</v>
      </c>
      <c r="C41" s="121">
        <v>44282.51934027778</v>
      </c>
      <c r="D41" s="114" t="s">
        <v>2189</v>
      </c>
      <c r="E41" s="108">
        <v>722</v>
      </c>
      <c r="F41" s="114" t="str">
        <f>VLOOKUP(E41,VIP!$A$2:$O12271,2,0)</f>
        <v>DRBR393</v>
      </c>
      <c r="G41" s="114" t="str">
        <f>VLOOKUP(E41,'LISTADO ATM'!$A$2:$B$900,2,0)</f>
        <v xml:space="preserve">ATM Oficina Charles de Gaulle III </v>
      </c>
      <c r="H41" s="114" t="str">
        <f>VLOOKUP(E41,VIP!$A$2:$O17192,7,FALSE)</f>
        <v>Si</v>
      </c>
      <c r="I41" s="114" t="str">
        <f>VLOOKUP(E41,VIP!$A$2:$O9157,8,FALSE)</f>
        <v>Si</v>
      </c>
      <c r="J41" s="114" t="str">
        <f>VLOOKUP(E41,VIP!$A$2:$O9107,8,FALSE)</f>
        <v>Si</v>
      </c>
      <c r="K41" s="114" t="str">
        <f>VLOOKUP(E41,VIP!$A$2:$O12681,6,0)</f>
        <v>SI</v>
      </c>
      <c r="L41" s="115" t="s">
        <v>2228</v>
      </c>
      <c r="M41" s="113" t="s">
        <v>2465</v>
      </c>
      <c r="N41" s="113" t="s">
        <v>2472</v>
      </c>
      <c r="O41" s="114" t="s">
        <v>2474</v>
      </c>
      <c r="P41" s="112"/>
      <c r="Q41" s="116" t="s">
        <v>2228</v>
      </c>
    </row>
    <row r="42" spans="1:17" ht="18" x14ac:dyDescent="0.25">
      <c r="A42" s="114" t="str">
        <f>VLOOKUP(E42,'LISTADO ATM'!$A$2:$C$901,3,0)</f>
        <v>DISTRITO NACIONAL</v>
      </c>
      <c r="B42" s="109">
        <v>335836108</v>
      </c>
      <c r="C42" s="121">
        <v>44282.525752314818</v>
      </c>
      <c r="D42" s="114" t="s">
        <v>2468</v>
      </c>
      <c r="E42" s="108">
        <v>966</v>
      </c>
      <c r="F42" s="114" t="str">
        <f>VLOOKUP(E42,VIP!$A$2:$O12268,2,0)</f>
        <v>DRBR966</v>
      </c>
      <c r="G42" s="114" t="str">
        <f>VLOOKUP(E42,'LISTADO ATM'!$A$2:$B$900,2,0)</f>
        <v>ATM Centro Medico Real</v>
      </c>
      <c r="H42" s="114" t="str">
        <f>VLOOKUP(E42,VIP!$A$2:$O17189,7,FALSE)</f>
        <v>Si</v>
      </c>
      <c r="I42" s="114" t="str">
        <f>VLOOKUP(E42,VIP!$A$2:$O9154,8,FALSE)</f>
        <v>Si</v>
      </c>
      <c r="J42" s="114" t="str">
        <f>VLOOKUP(E42,VIP!$A$2:$O9104,8,FALSE)</f>
        <v>Si</v>
      </c>
      <c r="K42" s="114" t="str">
        <f>VLOOKUP(E42,VIP!$A$2:$O12678,6,0)</f>
        <v>NO</v>
      </c>
      <c r="L42" s="115" t="s">
        <v>2498</v>
      </c>
      <c r="M42" s="176" t="s">
        <v>2585</v>
      </c>
      <c r="N42" s="113" t="s">
        <v>2472</v>
      </c>
      <c r="O42" s="114" t="s">
        <v>2473</v>
      </c>
      <c r="P42" s="112"/>
      <c r="Q42" s="175" t="s">
        <v>2586</v>
      </c>
    </row>
    <row r="43" spans="1:17" ht="18" x14ac:dyDescent="0.25">
      <c r="A43" s="114" t="str">
        <f>VLOOKUP(E43,'LISTADO ATM'!$A$2:$C$901,3,0)</f>
        <v>DISTRITO NACIONAL</v>
      </c>
      <c r="B43" s="109">
        <v>335836111</v>
      </c>
      <c r="C43" s="121">
        <v>44282.531909722224</v>
      </c>
      <c r="D43" s="114" t="s">
        <v>2189</v>
      </c>
      <c r="E43" s="108">
        <v>493</v>
      </c>
      <c r="F43" s="114" t="str">
        <f>VLOOKUP(E43,VIP!$A$2:$O12266,2,0)</f>
        <v>DRBR493</v>
      </c>
      <c r="G43" s="114" t="str">
        <f>VLOOKUP(E43,'LISTADO ATM'!$A$2:$B$900,2,0)</f>
        <v xml:space="preserve">ATM Oficina Haina Occidental II </v>
      </c>
      <c r="H43" s="114" t="str">
        <f>VLOOKUP(E43,VIP!$A$2:$O17187,7,FALSE)</f>
        <v>Si</v>
      </c>
      <c r="I43" s="114" t="str">
        <f>VLOOKUP(E43,VIP!$A$2:$O9152,8,FALSE)</f>
        <v>Si</v>
      </c>
      <c r="J43" s="114" t="str">
        <f>VLOOKUP(E43,VIP!$A$2:$O9102,8,FALSE)</f>
        <v>Si</v>
      </c>
      <c r="K43" s="114" t="str">
        <f>VLOOKUP(E43,VIP!$A$2:$O12676,6,0)</f>
        <v>NO</v>
      </c>
      <c r="L43" s="115" t="s">
        <v>2228</v>
      </c>
      <c r="M43" s="113" t="s">
        <v>2465</v>
      </c>
      <c r="N43" s="113" t="s">
        <v>2472</v>
      </c>
      <c r="O43" s="114" t="s">
        <v>2474</v>
      </c>
      <c r="P43" s="112"/>
      <c r="Q43" s="116" t="s">
        <v>2228</v>
      </c>
    </row>
    <row r="44" spans="1:17" ht="18" x14ac:dyDescent="0.25">
      <c r="A44" s="114" t="str">
        <f>VLOOKUP(E44,'LISTADO ATM'!$A$2:$C$901,3,0)</f>
        <v>DISTRITO NACIONAL</v>
      </c>
      <c r="B44" s="109">
        <v>335836151</v>
      </c>
      <c r="C44" s="121">
        <v>44282.551446759258</v>
      </c>
      <c r="D44" s="114" t="s">
        <v>2189</v>
      </c>
      <c r="E44" s="108">
        <v>908</v>
      </c>
      <c r="F44" s="114" t="str">
        <f>VLOOKUP(E44,VIP!$A$2:$O12264,2,0)</f>
        <v>DRBR16D</v>
      </c>
      <c r="G44" s="114" t="str">
        <f>VLOOKUP(E44,'LISTADO ATM'!$A$2:$B$900,2,0)</f>
        <v xml:space="preserve">ATM Oficina Plaza Botánika </v>
      </c>
      <c r="H44" s="114" t="str">
        <f>VLOOKUP(E44,VIP!$A$2:$O17185,7,FALSE)</f>
        <v>Si</v>
      </c>
      <c r="I44" s="114" t="str">
        <f>VLOOKUP(E44,VIP!$A$2:$O9150,8,FALSE)</f>
        <v>Si</v>
      </c>
      <c r="J44" s="114" t="str">
        <f>VLOOKUP(E44,VIP!$A$2:$O9100,8,FALSE)</f>
        <v>Si</v>
      </c>
      <c r="K44" s="114" t="str">
        <f>VLOOKUP(E44,VIP!$A$2:$O12674,6,0)</f>
        <v>NO</v>
      </c>
      <c r="L44" s="115" t="s">
        <v>2228</v>
      </c>
      <c r="M44" s="113" t="s">
        <v>2465</v>
      </c>
      <c r="N44" s="113" t="s">
        <v>2472</v>
      </c>
      <c r="O44" s="114" t="s">
        <v>2474</v>
      </c>
      <c r="P44" s="112"/>
      <c r="Q44" s="116" t="s">
        <v>2228</v>
      </c>
    </row>
    <row r="45" spans="1:17" ht="18" x14ac:dyDescent="0.25">
      <c r="A45" s="114" t="str">
        <f>VLOOKUP(E45,'LISTADO ATM'!$A$2:$C$901,3,0)</f>
        <v>NORTE</v>
      </c>
      <c r="B45" s="109">
        <v>335836154</v>
      </c>
      <c r="C45" s="121">
        <v>44282.553333333337</v>
      </c>
      <c r="D45" s="114" t="s">
        <v>2190</v>
      </c>
      <c r="E45" s="108">
        <v>351</v>
      </c>
      <c r="F45" s="114" t="str">
        <f>VLOOKUP(E45,VIP!$A$2:$O12263,2,0)</f>
        <v>DRBR351</v>
      </c>
      <c r="G45" s="114" t="str">
        <f>VLOOKUP(E45,'LISTADO ATM'!$A$2:$B$900,2,0)</f>
        <v xml:space="preserve">ATM S/M José Luís (Puerto Plata) </v>
      </c>
      <c r="H45" s="114" t="str">
        <f>VLOOKUP(E45,VIP!$A$2:$O17184,7,FALSE)</f>
        <v>Si</v>
      </c>
      <c r="I45" s="114" t="str">
        <f>VLOOKUP(E45,VIP!$A$2:$O9149,8,FALSE)</f>
        <v>Si</v>
      </c>
      <c r="J45" s="114" t="str">
        <f>VLOOKUP(E45,VIP!$A$2:$O9099,8,FALSE)</f>
        <v>Si</v>
      </c>
      <c r="K45" s="114" t="str">
        <f>VLOOKUP(E45,VIP!$A$2:$O12673,6,0)</f>
        <v>NO</v>
      </c>
      <c r="L45" s="115" t="s">
        <v>2228</v>
      </c>
      <c r="M45" s="176" t="s">
        <v>2585</v>
      </c>
      <c r="N45" s="113" t="s">
        <v>2472</v>
      </c>
      <c r="O45" s="114" t="s">
        <v>2497</v>
      </c>
      <c r="P45" s="112"/>
      <c r="Q45" s="175" t="s">
        <v>2586</v>
      </c>
    </row>
    <row r="46" spans="1:17" ht="18" x14ac:dyDescent="0.25">
      <c r="A46" s="114" t="str">
        <f>VLOOKUP(E46,'LISTADO ATM'!$A$2:$C$901,3,0)</f>
        <v>DISTRITO NACIONAL</v>
      </c>
      <c r="B46" s="109">
        <v>335836155</v>
      </c>
      <c r="C46" s="121">
        <v>44282.554131944446</v>
      </c>
      <c r="D46" s="114" t="s">
        <v>2189</v>
      </c>
      <c r="E46" s="108">
        <v>355</v>
      </c>
      <c r="F46" s="114" t="str">
        <f>VLOOKUP(E46,VIP!$A$2:$O12262,2,0)</f>
        <v>DRBR355</v>
      </c>
      <c r="G46" s="114" t="str">
        <f>VLOOKUP(E46,'LISTADO ATM'!$A$2:$B$900,2,0)</f>
        <v xml:space="preserve">ATM UNP Metro II </v>
      </c>
      <c r="H46" s="114" t="str">
        <f>VLOOKUP(E46,VIP!$A$2:$O17183,7,FALSE)</f>
        <v>Si</v>
      </c>
      <c r="I46" s="114" t="str">
        <f>VLOOKUP(E46,VIP!$A$2:$O9148,8,FALSE)</f>
        <v>Si</v>
      </c>
      <c r="J46" s="114" t="str">
        <f>VLOOKUP(E46,VIP!$A$2:$O9098,8,FALSE)</f>
        <v>Si</v>
      </c>
      <c r="K46" s="114" t="str">
        <f>VLOOKUP(E46,VIP!$A$2:$O12672,6,0)</f>
        <v>SI</v>
      </c>
      <c r="L46" s="115" t="s">
        <v>2488</v>
      </c>
      <c r="M46" s="113" t="s">
        <v>2465</v>
      </c>
      <c r="N46" s="113" t="s">
        <v>2472</v>
      </c>
      <c r="O46" s="114" t="s">
        <v>2474</v>
      </c>
      <c r="P46" s="112"/>
      <c r="Q46" s="116" t="s">
        <v>2488</v>
      </c>
    </row>
    <row r="47" spans="1:17" ht="18" x14ac:dyDescent="0.25">
      <c r="A47" s="114" t="str">
        <f>VLOOKUP(E47,'LISTADO ATM'!$A$2:$C$901,3,0)</f>
        <v>NORTE</v>
      </c>
      <c r="B47" s="109">
        <v>335836168</v>
      </c>
      <c r="C47" s="121">
        <v>44282.562430555554</v>
      </c>
      <c r="D47" s="114" t="s">
        <v>2190</v>
      </c>
      <c r="E47" s="108">
        <v>990</v>
      </c>
      <c r="F47" s="114" t="str">
        <f>VLOOKUP(E47,VIP!$A$2:$O12259,2,0)</f>
        <v>DRBR742</v>
      </c>
      <c r="G47" s="114" t="str">
        <f>VLOOKUP(E47,'LISTADO ATM'!$A$2:$B$900,2,0)</f>
        <v xml:space="preserve">ATM Autoservicio Bonao II </v>
      </c>
      <c r="H47" s="114" t="str">
        <f>VLOOKUP(E47,VIP!$A$2:$O17180,7,FALSE)</f>
        <v>Si</v>
      </c>
      <c r="I47" s="114" t="str">
        <f>VLOOKUP(E47,VIP!$A$2:$O9145,8,FALSE)</f>
        <v>Si</v>
      </c>
      <c r="J47" s="114" t="str">
        <f>VLOOKUP(E47,VIP!$A$2:$O9095,8,FALSE)</f>
        <v>Si</v>
      </c>
      <c r="K47" s="114" t="str">
        <f>VLOOKUP(E47,VIP!$A$2:$O12669,6,0)</f>
        <v>NO</v>
      </c>
      <c r="L47" s="115" t="s">
        <v>2488</v>
      </c>
      <c r="M47" s="113" t="s">
        <v>2465</v>
      </c>
      <c r="N47" s="113" t="s">
        <v>2472</v>
      </c>
      <c r="O47" s="114" t="s">
        <v>2497</v>
      </c>
      <c r="P47" s="112"/>
      <c r="Q47" s="116" t="s">
        <v>2488</v>
      </c>
    </row>
    <row r="48" spans="1:17" ht="18" x14ac:dyDescent="0.25">
      <c r="A48" s="114" t="str">
        <f>VLOOKUP(E48,'LISTADO ATM'!$A$2:$C$901,3,0)</f>
        <v>DISTRITO NACIONAL</v>
      </c>
      <c r="B48" s="109">
        <v>335836179</v>
      </c>
      <c r="C48" s="121">
        <v>44282.5781712963</v>
      </c>
      <c r="D48" s="114" t="s">
        <v>2468</v>
      </c>
      <c r="E48" s="108">
        <v>416</v>
      </c>
      <c r="F48" s="114" t="str">
        <f>VLOOKUP(E48,VIP!$A$2:$O12260,2,0)</f>
        <v>DRBR416</v>
      </c>
      <c r="G48" s="114" t="str">
        <f>VLOOKUP(E48,'LISTADO ATM'!$A$2:$B$900,2,0)</f>
        <v xml:space="preserve">ATM Autobanco San Martín II </v>
      </c>
      <c r="H48" s="114" t="str">
        <f>VLOOKUP(E48,VIP!$A$2:$O17181,7,FALSE)</f>
        <v>Si</v>
      </c>
      <c r="I48" s="114" t="str">
        <f>VLOOKUP(E48,VIP!$A$2:$O9146,8,FALSE)</f>
        <v>Si</v>
      </c>
      <c r="J48" s="114" t="str">
        <f>VLOOKUP(E48,VIP!$A$2:$O9096,8,FALSE)</f>
        <v>Si</v>
      </c>
      <c r="K48" s="114" t="str">
        <f>VLOOKUP(E48,VIP!$A$2:$O12670,6,0)</f>
        <v>NO</v>
      </c>
      <c r="L48" s="115" t="s">
        <v>2428</v>
      </c>
      <c r="M48" s="113" t="s">
        <v>2465</v>
      </c>
      <c r="N48" s="113" t="s">
        <v>2472</v>
      </c>
      <c r="O48" s="114" t="s">
        <v>2473</v>
      </c>
      <c r="P48" s="112"/>
      <c r="Q48" s="116" t="s">
        <v>2428</v>
      </c>
    </row>
    <row r="49" spans="1:18" ht="18" x14ac:dyDescent="0.25">
      <c r="A49" s="114" t="str">
        <f>VLOOKUP(E49,'LISTADO ATM'!$A$2:$C$901,3,0)</f>
        <v>SUR</v>
      </c>
      <c r="B49" s="109">
        <v>335836190</v>
      </c>
      <c r="C49" s="121">
        <v>44282.612500000003</v>
      </c>
      <c r="D49" s="114" t="s">
        <v>2494</v>
      </c>
      <c r="E49" s="108">
        <v>825</v>
      </c>
      <c r="F49" s="114" t="str">
        <f>VLOOKUP(E49,VIP!$A$2:$O12261,2,0)</f>
        <v>DRBR825</v>
      </c>
      <c r="G49" s="114" t="str">
        <f>VLOOKUP(E49,'LISTADO ATM'!$A$2:$B$900,2,0)</f>
        <v xml:space="preserve">ATM Estacion Eco Cibeles (Las Matas de Farfán) </v>
      </c>
      <c r="H49" s="114" t="str">
        <f>VLOOKUP(E49,VIP!$A$2:$O17182,7,FALSE)</f>
        <v>Si</v>
      </c>
      <c r="I49" s="114" t="str">
        <f>VLOOKUP(E49,VIP!$A$2:$O9147,8,FALSE)</f>
        <v>Si</v>
      </c>
      <c r="J49" s="114" t="str">
        <f>VLOOKUP(E49,VIP!$A$2:$O9097,8,FALSE)</f>
        <v>Si</v>
      </c>
      <c r="K49" s="114" t="str">
        <f>VLOOKUP(E49,VIP!$A$2:$O12671,6,0)</f>
        <v>NO</v>
      </c>
      <c r="L49" s="115" t="s">
        <v>2428</v>
      </c>
      <c r="M49" s="113" t="s">
        <v>2465</v>
      </c>
      <c r="N49" s="113" t="s">
        <v>2472</v>
      </c>
      <c r="O49" s="114" t="s">
        <v>2495</v>
      </c>
      <c r="P49" s="112"/>
      <c r="Q49" s="116" t="s">
        <v>2428</v>
      </c>
    </row>
    <row r="50" spans="1:18" ht="18" x14ac:dyDescent="0.25">
      <c r="A50" s="114" t="str">
        <f>VLOOKUP(E50,'LISTADO ATM'!$A$2:$C$901,3,0)</f>
        <v>NORTE</v>
      </c>
      <c r="B50" s="109">
        <v>335836197</v>
      </c>
      <c r="C50" s="121">
        <v>44282.625497685185</v>
      </c>
      <c r="D50" s="114" t="s">
        <v>2190</v>
      </c>
      <c r="E50" s="108">
        <v>373</v>
      </c>
      <c r="F50" s="114" t="str">
        <f>VLOOKUP(E50,VIP!$A$2:$O12273,2,0)</f>
        <v>DRBR373</v>
      </c>
      <c r="G50" s="114" t="str">
        <f>VLOOKUP(E50,'LISTADO ATM'!$A$2:$B$900,2,0)</f>
        <v>S/M Tangui Nagua</v>
      </c>
      <c r="H50" s="114" t="str">
        <f>VLOOKUP(E50,VIP!$A$2:$O17194,7,FALSE)</f>
        <v>N/A</v>
      </c>
      <c r="I50" s="114" t="str">
        <f>VLOOKUP(E50,VIP!$A$2:$O9159,8,FALSE)</f>
        <v>N/A</v>
      </c>
      <c r="J50" s="114" t="str">
        <f>VLOOKUP(E50,VIP!$A$2:$O9109,8,FALSE)</f>
        <v>N/A</v>
      </c>
      <c r="K50" s="114" t="str">
        <f>VLOOKUP(E50,VIP!$A$2:$O12683,6,0)</f>
        <v>N/A</v>
      </c>
      <c r="L50" s="115" t="s">
        <v>2254</v>
      </c>
      <c r="M50" s="113" t="s">
        <v>2465</v>
      </c>
      <c r="N50" s="113" t="s">
        <v>2472</v>
      </c>
      <c r="O50" s="114" t="s">
        <v>2506</v>
      </c>
      <c r="P50" s="112"/>
      <c r="Q50" s="116" t="s">
        <v>2254</v>
      </c>
    </row>
    <row r="51" spans="1:18" ht="18" x14ac:dyDescent="0.25">
      <c r="A51" s="114" t="str">
        <f>VLOOKUP(E51,'LISTADO ATM'!$A$2:$C$901,3,0)</f>
        <v>NORTE</v>
      </c>
      <c r="B51" s="109">
        <v>335836198</v>
      </c>
      <c r="C51" s="121">
        <v>44282.631666666668</v>
      </c>
      <c r="D51" s="114" t="s">
        <v>2494</v>
      </c>
      <c r="E51" s="108">
        <v>142</v>
      </c>
      <c r="F51" s="114" t="str">
        <f>VLOOKUP(E51,VIP!$A$2:$O12272,2,0)</f>
        <v>DRBR142</v>
      </c>
      <c r="G51" s="114" t="str">
        <f>VLOOKUP(E51,'LISTADO ATM'!$A$2:$B$900,2,0)</f>
        <v xml:space="preserve">ATM Centro de Caja Galerías Bonao </v>
      </c>
      <c r="H51" s="114" t="str">
        <f>VLOOKUP(E51,VIP!$A$2:$O17193,7,FALSE)</f>
        <v>Si</v>
      </c>
      <c r="I51" s="114" t="str">
        <f>VLOOKUP(E51,VIP!$A$2:$O9158,8,FALSE)</f>
        <v>Si</v>
      </c>
      <c r="J51" s="114" t="str">
        <f>VLOOKUP(E51,VIP!$A$2:$O9108,8,FALSE)</f>
        <v>Si</v>
      </c>
      <c r="K51" s="114" t="str">
        <f>VLOOKUP(E51,VIP!$A$2:$O12682,6,0)</f>
        <v>SI</v>
      </c>
      <c r="L51" s="115" t="s">
        <v>2498</v>
      </c>
      <c r="M51" s="176" t="s">
        <v>2585</v>
      </c>
      <c r="N51" s="113" t="s">
        <v>2472</v>
      </c>
      <c r="O51" s="114" t="s">
        <v>2495</v>
      </c>
      <c r="P51" s="112"/>
      <c r="Q51" s="175" t="s">
        <v>2586</v>
      </c>
    </row>
    <row r="52" spans="1:18" ht="18" x14ac:dyDescent="0.25">
      <c r="A52" s="114" t="str">
        <f>VLOOKUP(E52,'LISTADO ATM'!$A$2:$C$901,3,0)</f>
        <v>NORTE</v>
      </c>
      <c r="B52" s="109">
        <v>335836199</v>
      </c>
      <c r="C52" s="121">
        <v>44282.633391203701</v>
      </c>
      <c r="D52" s="114" t="s">
        <v>2190</v>
      </c>
      <c r="E52" s="108">
        <v>253</v>
      </c>
      <c r="F52" s="114" t="str">
        <f>VLOOKUP(E52,VIP!$A$2:$O12271,2,0)</f>
        <v>DRBR253</v>
      </c>
      <c r="G52" s="114" t="str">
        <f>VLOOKUP(E52,'LISTADO ATM'!$A$2:$B$900,2,0)</f>
        <v xml:space="preserve">ATM Centro Cuesta Nacional (Santiago) </v>
      </c>
      <c r="H52" s="114" t="str">
        <f>VLOOKUP(E52,VIP!$A$2:$O17192,7,FALSE)</f>
        <v>Si</v>
      </c>
      <c r="I52" s="114" t="str">
        <f>VLOOKUP(E52,VIP!$A$2:$O9157,8,FALSE)</f>
        <v>Si</v>
      </c>
      <c r="J52" s="114" t="str">
        <f>VLOOKUP(E52,VIP!$A$2:$O9107,8,FALSE)</f>
        <v>Si</v>
      </c>
      <c r="K52" s="114" t="str">
        <f>VLOOKUP(E52,VIP!$A$2:$O12681,6,0)</f>
        <v>NO</v>
      </c>
      <c r="L52" s="115" t="s">
        <v>2228</v>
      </c>
      <c r="M52" s="176" t="s">
        <v>2585</v>
      </c>
      <c r="N52" s="113" t="s">
        <v>2472</v>
      </c>
      <c r="O52" s="114" t="s">
        <v>2506</v>
      </c>
      <c r="P52" s="112"/>
      <c r="Q52" s="175" t="s">
        <v>2586</v>
      </c>
    </row>
    <row r="53" spans="1:18" ht="18" x14ac:dyDescent="0.25">
      <c r="A53" s="114" t="str">
        <f>VLOOKUP(E53,'LISTADO ATM'!$A$2:$C$901,3,0)</f>
        <v>DISTRITO NACIONAL</v>
      </c>
      <c r="B53" s="109">
        <v>335836200</v>
      </c>
      <c r="C53" s="121">
        <v>44282.634247685186</v>
      </c>
      <c r="D53" s="114" t="s">
        <v>2189</v>
      </c>
      <c r="E53" s="108">
        <v>694</v>
      </c>
      <c r="F53" s="114" t="str">
        <f>VLOOKUP(E53,VIP!$A$2:$O12270,2,0)</f>
        <v>DRBR694</v>
      </c>
      <c r="G53" s="114" t="str">
        <f>VLOOKUP(E53,'LISTADO ATM'!$A$2:$B$900,2,0)</f>
        <v>ATM Optica 27 de Febrero</v>
      </c>
      <c r="H53" s="114" t="str">
        <f>VLOOKUP(E53,VIP!$A$2:$O17191,7,FALSE)</f>
        <v>Si</v>
      </c>
      <c r="I53" s="114" t="str">
        <f>VLOOKUP(E53,VIP!$A$2:$O9156,8,FALSE)</f>
        <v>Si</v>
      </c>
      <c r="J53" s="114" t="str">
        <f>VLOOKUP(E53,VIP!$A$2:$O9106,8,FALSE)</f>
        <v>Si</v>
      </c>
      <c r="K53" s="114" t="str">
        <f>VLOOKUP(E53,VIP!$A$2:$O12680,6,0)</f>
        <v>NO</v>
      </c>
      <c r="L53" s="115" t="s">
        <v>2228</v>
      </c>
      <c r="M53" s="113" t="s">
        <v>2465</v>
      </c>
      <c r="N53" s="113" t="s">
        <v>2472</v>
      </c>
      <c r="O53" s="114" t="s">
        <v>2474</v>
      </c>
      <c r="P53" s="112"/>
      <c r="Q53" s="116" t="s">
        <v>2228</v>
      </c>
    </row>
    <row r="54" spans="1:18" ht="18" x14ac:dyDescent="0.25">
      <c r="A54" s="114" t="str">
        <f>VLOOKUP(E54,'LISTADO ATM'!$A$2:$C$901,3,0)</f>
        <v>DISTRITO NACIONAL</v>
      </c>
      <c r="B54" s="109">
        <v>335836201</v>
      </c>
      <c r="C54" s="121">
        <v>44282.635092592594</v>
      </c>
      <c r="D54" s="114" t="s">
        <v>2189</v>
      </c>
      <c r="E54" s="108">
        <v>915</v>
      </c>
      <c r="F54" s="114" t="str">
        <f>VLOOKUP(E54,VIP!$A$2:$O12269,2,0)</f>
        <v>DRBR24F</v>
      </c>
      <c r="G54" s="114" t="str">
        <f>VLOOKUP(E54,'LISTADO ATM'!$A$2:$B$900,2,0)</f>
        <v xml:space="preserve">ATM Multicentro La Sirena Aut. Duarte </v>
      </c>
      <c r="H54" s="114" t="str">
        <f>VLOOKUP(E54,VIP!$A$2:$O17190,7,FALSE)</f>
        <v>Si</v>
      </c>
      <c r="I54" s="114" t="str">
        <f>VLOOKUP(E54,VIP!$A$2:$O9155,8,FALSE)</f>
        <v>Si</v>
      </c>
      <c r="J54" s="114" t="str">
        <f>VLOOKUP(E54,VIP!$A$2:$O9105,8,FALSE)</f>
        <v>Si</v>
      </c>
      <c r="K54" s="114" t="str">
        <f>VLOOKUP(E54,VIP!$A$2:$O12679,6,0)</f>
        <v>SI</v>
      </c>
      <c r="L54" s="115" t="s">
        <v>2228</v>
      </c>
      <c r="M54" s="176" t="s">
        <v>2585</v>
      </c>
      <c r="N54" s="113" t="s">
        <v>2472</v>
      </c>
      <c r="O54" s="114" t="s">
        <v>2474</v>
      </c>
      <c r="P54" s="112"/>
      <c r="Q54" s="175" t="s">
        <v>2586</v>
      </c>
    </row>
    <row r="55" spans="1:18" ht="18" x14ac:dyDescent="0.25">
      <c r="A55" s="114" t="str">
        <f>VLOOKUP(E55,'LISTADO ATM'!$A$2:$C$901,3,0)</f>
        <v>DISTRITO NACIONAL</v>
      </c>
      <c r="B55" s="109">
        <v>335836202</v>
      </c>
      <c r="C55" s="121">
        <v>44282.636157407411</v>
      </c>
      <c r="D55" s="114" t="s">
        <v>2189</v>
      </c>
      <c r="E55" s="108">
        <v>917</v>
      </c>
      <c r="F55" s="114" t="str">
        <f>VLOOKUP(E55,VIP!$A$2:$O12268,2,0)</f>
        <v>DRBR01B</v>
      </c>
      <c r="G55" s="114" t="str">
        <f>VLOOKUP(E55,'LISTADO ATM'!$A$2:$B$900,2,0)</f>
        <v xml:space="preserve">ATM Oficina Los Mina </v>
      </c>
      <c r="H55" s="114" t="str">
        <f>VLOOKUP(E55,VIP!$A$2:$O17189,7,FALSE)</f>
        <v>Si</v>
      </c>
      <c r="I55" s="114" t="str">
        <f>VLOOKUP(E55,VIP!$A$2:$O9154,8,FALSE)</f>
        <v>Si</v>
      </c>
      <c r="J55" s="114" t="str">
        <f>VLOOKUP(E55,VIP!$A$2:$O9104,8,FALSE)</f>
        <v>Si</v>
      </c>
      <c r="K55" s="114" t="str">
        <f>VLOOKUP(E55,VIP!$A$2:$O12678,6,0)</f>
        <v>NO</v>
      </c>
      <c r="L55" s="115" t="s">
        <v>2228</v>
      </c>
      <c r="M55" s="113" t="s">
        <v>2465</v>
      </c>
      <c r="N55" s="113" t="s">
        <v>2472</v>
      </c>
      <c r="O55" s="114" t="s">
        <v>2474</v>
      </c>
      <c r="P55" s="112"/>
      <c r="Q55" s="116" t="s">
        <v>2228</v>
      </c>
    </row>
    <row r="56" spans="1:18" ht="18" x14ac:dyDescent="0.25">
      <c r="A56" s="114" t="str">
        <f>VLOOKUP(E56,'LISTADO ATM'!$A$2:$C$901,3,0)</f>
        <v>DISTRITO NACIONAL</v>
      </c>
      <c r="B56" s="109">
        <v>335836203</v>
      </c>
      <c r="C56" s="121">
        <v>44282.636435185188</v>
      </c>
      <c r="D56" s="114" t="s">
        <v>2189</v>
      </c>
      <c r="E56" s="108">
        <v>39</v>
      </c>
      <c r="F56" s="114" t="str">
        <f>VLOOKUP(E56,VIP!$A$2:$O12267,2,0)</f>
        <v>DRBR039</v>
      </c>
      <c r="G56" s="114" t="str">
        <f>VLOOKUP(E56,'LISTADO ATM'!$A$2:$B$900,2,0)</f>
        <v xml:space="preserve">ATM Oficina Ovando </v>
      </c>
      <c r="H56" s="114" t="str">
        <f>VLOOKUP(E56,VIP!$A$2:$O17188,7,FALSE)</f>
        <v>Si</v>
      </c>
      <c r="I56" s="114" t="str">
        <f>VLOOKUP(E56,VIP!$A$2:$O9153,8,FALSE)</f>
        <v>No</v>
      </c>
      <c r="J56" s="114" t="str">
        <f>VLOOKUP(E56,VIP!$A$2:$O9103,8,FALSE)</f>
        <v>No</v>
      </c>
      <c r="K56" s="114" t="str">
        <f>VLOOKUP(E56,VIP!$A$2:$O12677,6,0)</f>
        <v>NO</v>
      </c>
      <c r="L56" s="115" t="s">
        <v>2254</v>
      </c>
      <c r="M56" s="113" t="s">
        <v>2465</v>
      </c>
      <c r="N56" s="113" t="s">
        <v>2472</v>
      </c>
      <c r="O56" s="114" t="s">
        <v>2474</v>
      </c>
      <c r="P56" s="112"/>
      <c r="Q56" s="116" t="s">
        <v>2254</v>
      </c>
    </row>
    <row r="57" spans="1:18" ht="18" x14ac:dyDescent="0.25">
      <c r="A57" s="114" t="str">
        <f>VLOOKUP(E57,'LISTADO ATM'!$A$2:$C$901,3,0)</f>
        <v>DISTRITO NACIONAL</v>
      </c>
      <c r="B57" s="109">
        <v>335836204</v>
      </c>
      <c r="C57" s="121">
        <v>44282.636979166666</v>
      </c>
      <c r="D57" s="114" t="s">
        <v>2189</v>
      </c>
      <c r="E57" s="108">
        <v>232</v>
      </c>
      <c r="F57" s="114" t="str">
        <f>VLOOKUP(E57,VIP!$A$2:$O12266,2,0)</f>
        <v>DRBR232</v>
      </c>
      <c r="G57" s="114" t="str">
        <f>VLOOKUP(E57,'LISTADO ATM'!$A$2:$B$900,2,0)</f>
        <v xml:space="preserve">ATM S/M Nacional Charles de Gaulle </v>
      </c>
      <c r="H57" s="114" t="str">
        <f>VLOOKUP(E57,VIP!$A$2:$O17187,7,FALSE)</f>
        <v>Si</v>
      </c>
      <c r="I57" s="114" t="str">
        <f>VLOOKUP(E57,VIP!$A$2:$O9152,8,FALSE)</f>
        <v>Si</v>
      </c>
      <c r="J57" s="114" t="str">
        <f>VLOOKUP(E57,VIP!$A$2:$O9102,8,FALSE)</f>
        <v>Si</v>
      </c>
      <c r="K57" s="114" t="str">
        <f>VLOOKUP(E57,VIP!$A$2:$O12676,6,0)</f>
        <v>SI</v>
      </c>
      <c r="L57" s="115" t="s">
        <v>2228</v>
      </c>
      <c r="M57" s="113" t="s">
        <v>2465</v>
      </c>
      <c r="N57" s="113" t="s">
        <v>2472</v>
      </c>
      <c r="O57" s="114" t="s">
        <v>2474</v>
      </c>
      <c r="P57" s="112"/>
      <c r="Q57" s="116" t="s">
        <v>2228</v>
      </c>
    </row>
    <row r="58" spans="1:18" ht="18" x14ac:dyDescent="0.25">
      <c r="A58" s="114" t="str">
        <f>VLOOKUP(E58,'LISTADO ATM'!$A$2:$C$901,3,0)</f>
        <v>NORTE</v>
      </c>
      <c r="B58" s="109">
        <v>335836205</v>
      </c>
      <c r="C58" s="121">
        <v>44282.638680555552</v>
      </c>
      <c r="D58" s="114" t="s">
        <v>2190</v>
      </c>
      <c r="E58" s="108">
        <v>496</v>
      </c>
      <c r="F58" s="114" t="str">
        <f>VLOOKUP(E58,VIP!$A$2:$O12265,2,0)</f>
        <v>DRBR496</v>
      </c>
      <c r="G58" s="114" t="str">
        <f>VLOOKUP(E58,'LISTADO ATM'!$A$2:$B$900,2,0)</f>
        <v xml:space="preserve">ATM Multicentro La Sirena Bonao </v>
      </c>
      <c r="H58" s="114" t="str">
        <f>VLOOKUP(E58,VIP!$A$2:$O17186,7,FALSE)</f>
        <v>Si</v>
      </c>
      <c r="I58" s="114" t="str">
        <f>VLOOKUP(E58,VIP!$A$2:$O9151,8,FALSE)</f>
        <v>Si</v>
      </c>
      <c r="J58" s="114" t="str">
        <f>VLOOKUP(E58,VIP!$A$2:$O9101,8,FALSE)</f>
        <v>Si</v>
      </c>
      <c r="K58" s="114" t="str">
        <f>VLOOKUP(E58,VIP!$A$2:$O12675,6,0)</f>
        <v>NO</v>
      </c>
      <c r="L58" s="115" t="s">
        <v>2228</v>
      </c>
      <c r="M58" s="176" t="s">
        <v>2585</v>
      </c>
      <c r="N58" s="113" t="s">
        <v>2472</v>
      </c>
      <c r="O58" s="114" t="s">
        <v>2506</v>
      </c>
      <c r="P58" s="112"/>
      <c r="Q58" s="175" t="s">
        <v>2586</v>
      </c>
    </row>
    <row r="59" spans="1:18" ht="18" x14ac:dyDescent="0.25">
      <c r="A59" s="114" t="str">
        <f>VLOOKUP(E59,'LISTADO ATM'!$A$2:$C$901,3,0)</f>
        <v>SUR</v>
      </c>
      <c r="B59" s="109">
        <v>335836206</v>
      </c>
      <c r="C59" s="121">
        <v>44282.639398148145</v>
      </c>
      <c r="D59" s="114" t="s">
        <v>2494</v>
      </c>
      <c r="E59" s="108">
        <v>5</v>
      </c>
      <c r="F59" s="114" t="str">
        <f>VLOOKUP(E59,VIP!$A$2:$O12264,2,0)</f>
        <v>DRBR005</v>
      </c>
      <c r="G59" s="114" t="str">
        <f>VLOOKUP(E59,'LISTADO ATM'!$A$2:$B$900,2,0)</f>
        <v>ATM Oficina Autoservicio Villa Ofelia (San Juan)</v>
      </c>
      <c r="H59" s="114" t="str">
        <f>VLOOKUP(E59,VIP!$A$2:$O17185,7,FALSE)</f>
        <v>Si</v>
      </c>
      <c r="I59" s="114" t="str">
        <f>VLOOKUP(E59,VIP!$A$2:$O9150,8,FALSE)</f>
        <v>Si</v>
      </c>
      <c r="J59" s="114" t="str">
        <f>VLOOKUP(E59,VIP!$A$2:$O9100,8,FALSE)</f>
        <v>Si</v>
      </c>
      <c r="K59" s="114" t="str">
        <f>VLOOKUP(E59,VIP!$A$2:$O12674,6,0)</f>
        <v>NO</v>
      </c>
      <c r="L59" s="115" t="s">
        <v>2560</v>
      </c>
      <c r="M59" s="113" t="s">
        <v>2465</v>
      </c>
      <c r="N59" s="113" t="s">
        <v>2472</v>
      </c>
      <c r="O59" s="114" t="s">
        <v>2495</v>
      </c>
      <c r="P59" s="112"/>
      <c r="Q59" s="116" t="s">
        <v>2526</v>
      </c>
      <c r="R59" s="94"/>
    </row>
    <row r="60" spans="1:18" ht="18" x14ac:dyDescent="0.25">
      <c r="A60" s="114" t="str">
        <f>VLOOKUP(E60,'LISTADO ATM'!$A$2:$C$901,3,0)</f>
        <v>NORTE</v>
      </c>
      <c r="B60" s="109">
        <v>335836207</v>
      </c>
      <c r="C60" s="121">
        <v>44282.640497685185</v>
      </c>
      <c r="D60" s="114" t="s">
        <v>2190</v>
      </c>
      <c r="E60" s="108">
        <v>88</v>
      </c>
      <c r="F60" s="114" t="str">
        <f>VLOOKUP(E60,VIP!$A$2:$O12263,2,0)</f>
        <v>DRBR088</v>
      </c>
      <c r="G60" s="114" t="str">
        <f>VLOOKUP(E60,'LISTADO ATM'!$A$2:$B$900,2,0)</f>
        <v xml:space="preserve">ATM S/M La Fuente (Santiago) </v>
      </c>
      <c r="H60" s="114" t="str">
        <f>VLOOKUP(E60,VIP!$A$2:$O17184,7,FALSE)</f>
        <v>Si</v>
      </c>
      <c r="I60" s="114" t="str">
        <f>VLOOKUP(E60,VIP!$A$2:$O9149,8,FALSE)</f>
        <v>Si</v>
      </c>
      <c r="J60" s="114" t="str">
        <f>VLOOKUP(E60,VIP!$A$2:$O9099,8,FALSE)</f>
        <v>Si</v>
      </c>
      <c r="K60" s="114" t="str">
        <f>VLOOKUP(E60,VIP!$A$2:$O12673,6,0)</f>
        <v>NO</v>
      </c>
      <c r="L60" s="115" t="s">
        <v>2228</v>
      </c>
      <c r="M60" s="176" t="s">
        <v>2585</v>
      </c>
      <c r="N60" s="113" t="s">
        <v>2472</v>
      </c>
      <c r="O60" s="114" t="s">
        <v>2506</v>
      </c>
      <c r="P60" s="114"/>
      <c r="Q60" s="175" t="s">
        <v>2586</v>
      </c>
    </row>
    <row r="61" spans="1:18" ht="18" x14ac:dyDescent="0.25">
      <c r="A61" s="114" t="str">
        <f>VLOOKUP(E61,'LISTADO ATM'!$A$2:$C$901,3,0)</f>
        <v>DISTRITO NACIONAL</v>
      </c>
      <c r="B61" s="109" t="s">
        <v>2539</v>
      </c>
      <c r="C61" s="121">
        <v>44282.660844907405</v>
      </c>
      <c r="D61" s="114" t="s">
        <v>2468</v>
      </c>
      <c r="E61" s="108">
        <v>784</v>
      </c>
      <c r="F61" s="114" t="str">
        <f>VLOOKUP(E61,VIP!$A$2:$O12275,2,0)</f>
        <v>DRBR762</v>
      </c>
      <c r="G61" s="114" t="str">
        <f>VLOOKUP(E61,'LISTADO ATM'!$A$2:$B$900,2,0)</f>
        <v xml:space="preserve">ATM Tribunal Superior Electoral </v>
      </c>
      <c r="H61" s="114" t="str">
        <f>VLOOKUP(E61,VIP!$A$2:$O17196,7,FALSE)</f>
        <v>Si</v>
      </c>
      <c r="I61" s="114" t="str">
        <f>VLOOKUP(E61,VIP!$A$2:$O9161,8,FALSE)</f>
        <v>Si</v>
      </c>
      <c r="J61" s="114" t="str">
        <f>VLOOKUP(E61,VIP!$A$2:$O9111,8,FALSE)</f>
        <v>Si</v>
      </c>
      <c r="K61" s="114" t="str">
        <f>VLOOKUP(E61,VIP!$A$2:$O12685,6,0)</f>
        <v>NO</v>
      </c>
      <c r="L61" s="115" t="s">
        <v>2428</v>
      </c>
      <c r="M61" s="113" t="s">
        <v>2465</v>
      </c>
      <c r="N61" s="113" t="s">
        <v>2472</v>
      </c>
      <c r="O61" s="114" t="s">
        <v>2473</v>
      </c>
      <c r="P61" s="114"/>
      <c r="Q61" s="116" t="s">
        <v>2428</v>
      </c>
    </row>
    <row r="62" spans="1:18" ht="18" x14ac:dyDescent="0.25">
      <c r="A62" s="114" t="str">
        <f>VLOOKUP(E62,'LISTADO ATM'!$A$2:$C$901,3,0)</f>
        <v>DISTRITO NACIONAL</v>
      </c>
      <c r="B62" s="109" t="s">
        <v>2538</v>
      </c>
      <c r="C62" s="121">
        <v>44282.662615740737</v>
      </c>
      <c r="D62" s="114" t="s">
        <v>2468</v>
      </c>
      <c r="E62" s="108">
        <v>96</v>
      </c>
      <c r="F62" s="114" t="str">
        <f>VLOOKUP(E62,VIP!$A$2:$O12274,2,0)</f>
        <v>DRBR096</v>
      </c>
      <c r="G62" s="114" t="str">
        <f>VLOOKUP(E62,'LISTADO ATM'!$A$2:$B$900,2,0)</f>
        <v>ATM S/M Caribe Av. Charles de Gaulle</v>
      </c>
      <c r="H62" s="114" t="str">
        <f>VLOOKUP(E62,VIP!$A$2:$O17195,7,FALSE)</f>
        <v>Si</v>
      </c>
      <c r="I62" s="114" t="str">
        <f>VLOOKUP(E62,VIP!$A$2:$O9160,8,FALSE)</f>
        <v>No</v>
      </c>
      <c r="J62" s="114" t="str">
        <f>VLOOKUP(E62,VIP!$A$2:$O9110,8,FALSE)</f>
        <v>No</v>
      </c>
      <c r="K62" s="114" t="str">
        <f>VLOOKUP(E62,VIP!$A$2:$O12684,6,0)</f>
        <v>NO</v>
      </c>
      <c r="L62" s="115" t="s">
        <v>2428</v>
      </c>
      <c r="M62" s="113" t="s">
        <v>2465</v>
      </c>
      <c r="N62" s="113" t="s">
        <v>2472</v>
      </c>
      <c r="O62" s="114" t="s">
        <v>2473</v>
      </c>
      <c r="P62" s="114"/>
      <c r="Q62" s="116" t="s">
        <v>2428</v>
      </c>
    </row>
    <row r="63" spans="1:18" ht="18" x14ac:dyDescent="0.25">
      <c r="A63" s="114" t="str">
        <f>VLOOKUP(E63,'LISTADO ATM'!$A$2:$C$901,3,0)</f>
        <v>DISTRITO NACIONAL</v>
      </c>
      <c r="B63" s="109" t="s">
        <v>2537</v>
      </c>
      <c r="C63" s="121">
        <v>44282.665254629632</v>
      </c>
      <c r="D63" s="114" t="s">
        <v>2468</v>
      </c>
      <c r="E63" s="108">
        <v>487</v>
      </c>
      <c r="F63" s="114" t="str">
        <f>VLOOKUP(E63,VIP!$A$2:$O12273,2,0)</f>
        <v>DRBR487</v>
      </c>
      <c r="G63" s="114" t="str">
        <f>VLOOKUP(E63,'LISTADO ATM'!$A$2:$B$900,2,0)</f>
        <v xml:space="preserve">ATM Olé Hainamosa </v>
      </c>
      <c r="H63" s="114" t="str">
        <f>VLOOKUP(E63,VIP!$A$2:$O17194,7,FALSE)</f>
        <v>Si</v>
      </c>
      <c r="I63" s="114" t="str">
        <f>VLOOKUP(E63,VIP!$A$2:$O9159,8,FALSE)</f>
        <v>Si</v>
      </c>
      <c r="J63" s="114" t="str">
        <f>VLOOKUP(E63,VIP!$A$2:$O9109,8,FALSE)</f>
        <v>Si</v>
      </c>
      <c r="K63" s="114" t="str">
        <f>VLOOKUP(E63,VIP!$A$2:$O12683,6,0)</f>
        <v>SI</v>
      </c>
      <c r="L63" s="115" t="s">
        <v>2428</v>
      </c>
      <c r="M63" s="113" t="s">
        <v>2465</v>
      </c>
      <c r="N63" s="113" t="s">
        <v>2472</v>
      </c>
      <c r="O63" s="114" t="s">
        <v>2473</v>
      </c>
      <c r="P63" s="114"/>
      <c r="Q63" s="116" t="s">
        <v>2428</v>
      </c>
    </row>
    <row r="64" spans="1:18" ht="18" x14ac:dyDescent="0.25">
      <c r="A64" s="114" t="str">
        <f>VLOOKUP(E64,'LISTADO ATM'!$A$2:$C$901,3,0)</f>
        <v>NORTE</v>
      </c>
      <c r="B64" s="109" t="s">
        <v>2536</v>
      </c>
      <c r="C64" s="121">
        <v>44282.666550925926</v>
      </c>
      <c r="D64" s="114" t="s">
        <v>2494</v>
      </c>
      <c r="E64" s="108">
        <v>752</v>
      </c>
      <c r="F64" s="114" t="str">
        <f>VLOOKUP(E64,VIP!$A$2:$O12272,2,0)</f>
        <v>DRBR280</v>
      </c>
      <c r="G64" s="114" t="str">
        <f>VLOOKUP(E64,'LISTADO ATM'!$A$2:$B$900,2,0)</f>
        <v xml:space="preserve">ATM UNP Las Carolinas (La Vega) </v>
      </c>
      <c r="H64" s="114" t="str">
        <f>VLOOKUP(E64,VIP!$A$2:$O17193,7,FALSE)</f>
        <v>Si</v>
      </c>
      <c r="I64" s="114" t="str">
        <f>VLOOKUP(E64,VIP!$A$2:$O9158,8,FALSE)</f>
        <v>Si</v>
      </c>
      <c r="J64" s="114" t="str">
        <f>VLOOKUP(E64,VIP!$A$2:$O9108,8,FALSE)</f>
        <v>Si</v>
      </c>
      <c r="K64" s="114" t="str">
        <f>VLOOKUP(E64,VIP!$A$2:$O12682,6,0)</f>
        <v>SI</v>
      </c>
      <c r="L64" s="115" t="s">
        <v>2459</v>
      </c>
      <c r="M64" s="113" t="s">
        <v>2465</v>
      </c>
      <c r="N64" s="113" t="s">
        <v>2472</v>
      </c>
      <c r="O64" s="114" t="s">
        <v>2495</v>
      </c>
      <c r="P64" s="114"/>
      <c r="Q64" s="116" t="s">
        <v>2459</v>
      </c>
    </row>
    <row r="65" spans="1:17" ht="18" x14ac:dyDescent="0.25">
      <c r="A65" s="114" t="str">
        <f>VLOOKUP(E65,'LISTADO ATM'!$A$2:$C$901,3,0)</f>
        <v>DISTRITO NACIONAL</v>
      </c>
      <c r="B65" s="109" t="s">
        <v>2535</v>
      </c>
      <c r="C65" s="121">
        <v>44282.689131944448</v>
      </c>
      <c r="D65" s="114" t="s">
        <v>2468</v>
      </c>
      <c r="E65" s="108">
        <v>698</v>
      </c>
      <c r="F65" s="114" t="str">
        <f>VLOOKUP(E65,VIP!$A$2:$O12270,2,0)</f>
        <v>DRBR698</v>
      </c>
      <c r="G65" s="114" t="str">
        <f>VLOOKUP(E65,'LISTADO ATM'!$A$2:$B$900,2,0)</f>
        <v>ATM Parador Bellamar</v>
      </c>
      <c r="H65" s="114" t="str">
        <f>VLOOKUP(E65,VIP!$A$2:$O17191,7,FALSE)</f>
        <v>Si</v>
      </c>
      <c r="I65" s="114" t="str">
        <f>VLOOKUP(E65,VIP!$A$2:$O9156,8,FALSE)</f>
        <v>Si</v>
      </c>
      <c r="J65" s="114" t="str">
        <f>VLOOKUP(E65,VIP!$A$2:$O9106,8,FALSE)</f>
        <v>Si</v>
      </c>
      <c r="K65" s="114" t="str">
        <f>VLOOKUP(E65,VIP!$A$2:$O12680,6,0)</f>
        <v>NO</v>
      </c>
      <c r="L65" s="115" t="s">
        <v>2428</v>
      </c>
      <c r="M65" s="176" t="s">
        <v>2585</v>
      </c>
      <c r="N65" s="113" t="s">
        <v>2472</v>
      </c>
      <c r="O65" s="114" t="s">
        <v>2473</v>
      </c>
      <c r="P65" s="114"/>
      <c r="Q65" s="175" t="s">
        <v>2586</v>
      </c>
    </row>
    <row r="66" spans="1:17" ht="18" x14ac:dyDescent="0.25">
      <c r="A66" s="114" t="str">
        <f>VLOOKUP(E66,'LISTADO ATM'!$A$2:$C$901,3,0)</f>
        <v>DISTRITO NACIONAL</v>
      </c>
      <c r="B66" s="109" t="s">
        <v>2534</v>
      </c>
      <c r="C66" s="121">
        <v>44282.740069444444</v>
      </c>
      <c r="D66" s="114" t="s">
        <v>2189</v>
      </c>
      <c r="E66" s="108">
        <v>391</v>
      </c>
      <c r="F66" s="114" t="str">
        <f>VLOOKUP(E66,VIP!$A$2:$O12269,2,0)</f>
        <v>DRBR391</v>
      </c>
      <c r="G66" s="114" t="str">
        <f>VLOOKUP(E66,'LISTADO ATM'!$A$2:$B$900,2,0)</f>
        <v xml:space="preserve">ATM S/M Jumbo Luperón </v>
      </c>
      <c r="H66" s="114" t="str">
        <f>VLOOKUP(E66,VIP!$A$2:$O17190,7,FALSE)</f>
        <v>Si</v>
      </c>
      <c r="I66" s="114" t="str">
        <f>VLOOKUP(E66,VIP!$A$2:$O9155,8,FALSE)</f>
        <v>Si</v>
      </c>
      <c r="J66" s="114" t="str">
        <f>VLOOKUP(E66,VIP!$A$2:$O9105,8,FALSE)</f>
        <v>Si</v>
      </c>
      <c r="K66" s="114" t="str">
        <f>VLOOKUP(E66,VIP!$A$2:$O12679,6,0)</f>
        <v>NO</v>
      </c>
      <c r="L66" s="115" t="s">
        <v>2228</v>
      </c>
      <c r="M66" s="113" t="s">
        <v>2465</v>
      </c>
      <c r="N66" s="113" t="s">
        <v>2472</v>
      </c>
      <c r="O66" s="114" t="s">
        <v>2474</v>
      </c>
      <c r="P66" s="114"/>
      <c r="Q66" s="116" t="s">
        <v>2228</v>
      </c>
    </row>
    <row r="67" spans="1:17" ht="18" x14ac:dyDescent="0.25">
      <c r="A67" s="114" t="str">
        <f>VLOOKUP(E67,'LISTADO ATM'!$A$2:$C$901,3,0)</f>
        <v>DISTRITO NACIONAL</v>
      </c>
      <c r="B67" s="109" t="s">
        <v>2533</v>
      </c>
      <c r="C67" s="121">
        <v>44282.745393518519</v>
      </c>
      <c r="D67" s="114" t="s">
        <v>2189</v>
      </c>
      <c r="E67" s="108">
        <v>565</v>
      </c>
      <c r="F67" s="114" t="str">
        <f>VLOOKUP(E67,VIP!$A$2:$O12268,2,0)</f>
        <v>DRBR24H</v>
      </c>
      <c r="G67" s="114" t="str">
        <f>VLOOKUP(E67,'LISTADO ATM'!$A$2:$B$900,2,0)</f>
        <v xml:space="preserve">ATM S/M La Cadena Núñez de Cáceres </v>
      </c>
      <c r="H67" s="114" t="str">
        <f>VLOOKUP(E67,VIP!$A$2:$O17189,7,FALSE)</f>
        <v>Si</v>
      </c>
      <c r="I67" s="114" t="str">
        <f>VLOOKUP(E67,VIP!$A$2:$O9154,8,FALSE)</f>
        <v>Si</v>
      </c>
      <c r="J67" s="114" t="str">
        <f>VLOOKUP(E67,VIP!$A$2:$O9104,8,FALSE)</f>
        <v>Si</v>
      </c>
      <c r="K67" s="114" t="str">
        <f>VLOOKUP(E67,VIP!$A$2:$O12678,6,0)</f>
        <v>NO</v>
      </c>
      <c r="L67" s="115" t="s">
        <v>2228</v>
      </c>
      <c r="M67" s="113" t="s">
        <v>2465</v>
      </c>
      <c r="N67" s="113" t="s">
        <v>2472</v>
      </c>
      <c r="O67" s="114" t="s">
        <v>2474</v>
      </c>
      <c r="P67" s="114"/>
      <c r="Q67" s="116" t="s">
        <v>2228</v>
      </c>
    </row>
    <row r="68" spans="1:17" ht="18" x14ac:dyDescent="0.25">
      <c r="A68" s="114" t="str">
        <f>VLOOKUP(E68,'LISTADO ATM'!$A$2:$C$901,3,0)</f>
        <v>NORTE</v>
      </c>
      <c r="B68" s="109" t="s">
        <v>2532</v>
      </c>
      <c r="C68" s="121">
        <v>44282.74900462963</v>
      </c>
      <c r="D68" s="114" t="s">
        <v>2190</v>
      </c>
      <c r="E68" s="108">
        <v>395</v>
      </c>
      <c r="F68" s="114" t="str">
        <f>VLOOKUP(E68,VIP!$A$2:$O12267,2,0)</f>
        <v>DRBR395</v>
      </c>
      <c r="G68" s="114" t="str">
        <f>VLOOKUP(E68,'LISTADO ATM'!$A$2:$B$900,2,0)</f>
        <v xml:space="preserve">ATM UNP Sabana Iglesia </v>
      </c>
      <c r="H68" s="114" t="str">
        <f>VLOOKUP(E68,VIP!$A$2:$O17188,7,FALSE)</f>
        <v>Si</v>
      </c>
      <c r="I68" s="114" t="str">
        <f>VLOOKUP(E68,VIP!$A$2:$O9153,8,FALSE)</f>
        <v>Si</v>
      </c>
      <c r="J68" s="114" t="str">
        <f>VLOOKUP(E68,VIP!$A$2:$O9103,8,FALSE)</f>
        <v>Si</v>
      </c>
      <c r="K68" s="114" t="str">
        <f>VLOOKUP(E68,VIP!$A$2:$O12677,6,0)</f>
        <v>NO</v>
      </c>
      <c r="L68" s="115" t="s">
        <v>2488</v>
      </c>
      <c r="M68" s="176" t="s">
        <v>2585</v>
      </c>
      <c r="N68" s="113" t="s">
        <v>2472</v>
      </c>
      <c r="O68" s="114" t="s">
        <v>2497</v>
      </c>
      <c r="P68" s="114"/>
      <c r="Q68" s="175" t="s">
        <v>2586</v>
      </c>
    </row>
    <row r="69" spans="1:17" ht="18" x14ac:dyDescent="0.25">
      <c r="A69" s="114" t="str">
        <f>VLOOKUP(E69,'LISTADO ATM'!$A$2:$C$901,3,0)</f>
        <v>DISTRITO NACIONAL</v>
      </c>
      <c r="B69" s="109" t="s">
        <v>2531</v>
      </c>
      <c r="C69" s="121">
        <v>44282.751689814817</v>
      </c>
      <c r="D69" s="114" t="s">
        <v>2189</v>
      </c>
      <c r="E69" s="108">
        <v>377</v>
      </c>
      <c r="F69" s="114" t="str">
        <f>VLOOKUP(E69,VIP!$A$2:$O12266,2,0)</f>
        <v>DRBR377</v>
      </c>
      <c r="G69" s="114" t="str">
        <f>VLOOKUP(E69,'LISTADO ATM'!$A$2:$B$900,2,0)</f>
        <v>ATM Estación del Metro Eduardo Brito</v>
      </c>
      <c r="H69" s="114" t="str">
        <f>VLOOKUP(E69,VIP!$A$2:$O17187,7,FALSE)</f>
        <v>Si</v>
      </c>
      <c r="I69" s="114" t="str">
        <f>VLOOKUP(E69,VIP!$A$2:$O9152,8,FALSE)</f>
        <v>Si</v>
      </c>
      <c r="J69" s="114" t="str">
        <f>VLOOKUP(E69,VIP!$A$2:$O9102,8,FALSE)</f>
        <v>Si</v>
      </c>
      <c r="K69" s="114" t="str">
        <f>VLOOKUP(E69,VIP!$A$2:$O12676,6,0)</f>
        <v>NO</v>
      </c>
      <c r="L69" s="115" t="s">
        <v>2431</v>
      </c>
      <c r="M69" s="113" t="s">
        <v>2465</v>
      </c>
      <c r="N69" s="113" t="s">
        <v>2472</v>
      </c>
      <c r="O69" s="114" t="s">
        <v>2474</v>
      </c>
      <c r="P69" s="114"/>
      <c r="Q69" s="116" t="s">
        <v>2431</v>
      </c>
    </row>
    <row r="70" spans="1:17" ht="18" x14ac:dyDescent="0.25">
      <c r="A70" s="114" t="str">
        <f>VLOOKUP(E70,'LISTADO ATM'!$A$2:$C$901,3,0)</f>
        <v>DISTRITO NACIONAL</v>
      </c>
      <c r="B70" s="109" t="s">
        <v>2530</v>
      </c>
      <c r="C70" s="121">
        <v>44282.75335648148</v>
      </c>
      <c r="D70" s="114" t="s">
        <v>2189</v>
      </c>
      <c r="E70" s="108">
        <v>85</v>
      </c>
      <c r="F70" s="114" t="str">
        <f>VLOOKUP(E70,VIP!$A$2:$O12265,2,0)</f>
        <v>DRBR085</v>
      </c>
      <c r="G70" s="114" t="str">
        <f>VLOOKUP(E70,'LISTADO ATM'!$A$2:$B$900,2,0)</f>
        <v xml:space="preserve">ATM Oficina San Isidro (Fuerza Aérea) </v>
      </c>
      <c r="H70" s="114" t="str">
        <f>VLOOKUP(E70,VIP!$A$2:$O17186,7,FALSE)</f>
        <v>Si</v>
      </c>
      <c r="I70" s="114" t="str">
        <f>VLOOKUP(E70,VIP!$A$2:$O9151,8,FALSE)</f>
        <v>Si</v>
      </c>
      <c r="J70" s="114" t="str">
        <f>VLOOKUP(E70,VIP!$A$2:$O9101,8,FALSE)</f>
        <v>Si</v>
      </c>
      <c r="K70" s="114" t="str">
        <f>VLOOKUP(E70,VIP!$A$2:$O12675,6,0)</f>
        <v>NO</v>
      </c>
      <c r="L70" s="115" t="s">
        <v>2488</v>
      </c>
      <c r="M70" s="113" t="s">
        <v>2465</v>
      </c>
      <c r="N70" s="113" t="s">
        <v>2472</v>
      </c>
      <c r="O70" s="114" t="s">
        <v>2474</v>
      </c>
      <c r="P70" s="114"/>
      <c r="Q70" s="116" t="s">
        <v>2488</v>
      </c>
    </row>
    <row r="71" spans="1:17" ht="18" x14ac:dyDescent="0.25">
      <c r="A71" s="114" t="str">
        <f>VLOOKUP(E71,'LISTADO ATM'!$A$2:$C$901,3,0)</f>
        <v>DISTRITO NACIONAL</v>
      </c>
      <c r="B71" s="109" t="s">
        <v>2529</v>
      </c>
      <c r="C71" s="121">
        <v>44282.754432870373</v>
      </c>
      <c r="D71" s="114" t="s">
        <v>2189</v>
      </c>
      <c r="E71" s="108">
        <v>347</v>
      </c>
      <c r="F71" s="114" t="str">
        <f>VLOOKUP(E71,VIP!$A$2:$O12264,2,0)</f>
        <v>DRBR347</v>
      </c>
      <c r="G71" s="114" t="str">
        <f>VLOOKUP(E71,'LISTADO ATM'!$A$2:$B$900,2,0)</f>
        <v>ATM Patio de Colombia</v>
      </c>
      <c r="H71" s="114" t="str">
        <f>VLOOKUP(E71,VIP!$A$2:$O17185,7,FALSE)</f>
        <v>N/A</v>
      </c>
      <c r="I71" s="114" t="str">
        <f>VLOOKUP(E71,VIP!$A$2:$O9150,8,FALSE)</f>
        <v>N/A</v>
      </c>
      <c r="J71" s="114" t="str">
        <f>VLOOKUP(E71,VIP!$A$2:$O9100,8,FALSE)</f>
        <v>N/A</v>
      </c>
      <c r="K71" s="114" t="str">
        <f>VLOOKUP(E71,VIP!$A$2:$O12674,6,0)</f>
        <v>N/A</v>
      </c>
      <c r="L71" s="115" t="s">
        <v>2488</v>
      </c>
      <c r="M71" s="113" t="s">
        <v>2465</v>
      </c>
      <c r="N71" s="113" t="s">
        <v>2472</v>
      </c>
      <c r="O71" s="114" t="s">
        <v>2474</v>
      </c>
      <c r="P71" s="114"/>
      <c r="Q71" s="116" t="s">
        <v>2488</v>
      </c>
    </row>
    <row r="72" spans="1:17" ht="18" x14ac:dyDescent="0.25">
      <c r="A72" s="114" t="str">
        <f>VLOOKUP(E72,'LISTADO ATM'!$A$2:$C$901,3,0)</f>
        <v>DISTRITO NACIONAL</v>
      </c>
      <c r="B72" s="109" t="s">
        <v>2557</v>
      </c>
      <c r="C72" s="121">
        <v>44282.855925925927</v>
      </c>
      <c r="D72" s="114" t="s">
        <v>2468</v>
      </c>
      <c r="E72" s="108">
        <v>26</v>
      </c>
      <c r="F72" s="114" t="str">
        <f>VLOOKUP(E72,VIP!$A$2:$O12283,2,0)</f>
        <v>DRBR221</v>
      </c>
      <c r="G72" s="114" t="str">
        <f>VLOOKUP(E72,'LISTADO ATM'!$A$2:$B$900,2,0)</f>
        <v>ATM S/M Jumbo San Isidro</v>
      </c>
      <c r="H72" s="114" t="str">
        <f>VLOOKUP(E72,VIP!$A$2:$O17204,7,FALSE)</f>
        <v>Si</v>
      </c>
      <c r="I72" s="114" t="str">
        <f>VLOOKUP(E72,VIP!$A$2:$O9169,8,FALSE)</f>
        <v>Si</v>
      </c>
      <c r="J72" s="114" t="str">
        <f>VLOOKUP(E72,VIP!$A$2:$O9119,8,FALSE)</f>
        <v>Si</v>
      </c>
      <c r="K72" s="114" t="str">
        <f>VLOOKUP(E72,VIP!$A$2:$O12693,6,0)</f>
        <v>NO</v>
      </c>
      <c r="L72" s="115" t="s">
        <v>2428</v>
      </c>
      <c r="M72" s="176" t="s">
        <v>2585</v>
      </c>
      <c r="N72" s="113" t="s">
        <v>2472</v>
      </c>
      <c r="O72" s="114" t="s">
        <v>2473</v>
      </c>
      <c r="P72" s="114"/>
      <c r="Q72" s="175" t="s">
        <v>2586</v>
      </c>
    </row>
    <row r="73" spans="1:17" ht="18" x14ac:dyDescent="0.25">
      <c r="A73" s="114" t="str">
        <f>VLOOKUP(E73,'LISTADO ATM'!$A$2:$C$901,3,0)</f>
        <v>NORTE</v>
      </c>
      <c r="B73" s="109" t="s">
        <v>2556</v>
      </c>
      <c r="C73" s="121">
        <v>44282.858414351853</v>
      </c>
      <c r="D73" s="114" t="s">
        <v>2494</v>
      </c>
      <c r="E73" s="108">
        <v>144</v>
      </c>
      <c r="F73" s="114" t="str">
        <f>VLOOKUP(E73,VIP!$A$2:$O12282,2,0)</f>
        <v>DRBR144</v>
      </c>
      <c r="G73" s="114" t="str">
        <f>VLOOKUP(E73,'LISTADO ATM'!$A$2:$B$900,2,0)</f>
        <v xml:space="preserve">ATM Oficina Villa Altagracia </v>
      </c>
      <c r="H73" s="114" t="str">
        <f>VLOOKUP(E73,VIP!$A$2:$O17203,7,FALSE)</f>
        <v>Si</v>
      </c>
      <c r="I73" s="114" t="str">
        <f>VLOOKUP(E73,VIP!$A$2:$O9168,8,FALSE)</f>
        <v>Si</v>
      </c>
      <c r="J73" s="114" t="str">
        <f>VLOOKUP(E73,VIP!$A$2:$O9118,8,FALSE)</f>
        <v>Si</v>
      </c>
      <c r="K73" s="114" t="str">
        <f>VLOOKUP(E73,VIP!$A$2:$O12692,6,0)</f>
        <v>SI</v>
      </c>
      <c r="L73" s="115" t="s">
        <v>2428</v>
      </c>
      <c r="M73" s="113" t="s">
        <v>2465</v>
      </c>
      <c r="N73" s="113" t="s">
        <v>2472</v>
      </c>
      <c r="O73" s="114" t="s">
        <v>2495</v>
      </c>
      <c r="P73" s="114"/>
      <c r="Q73" s="116" t="s">
        <v>2428</v>
      </c>
    </row>
    <row r="74" spans="1:17" ht="18" x14ac:dyDescent="0.25">
      <c r="A74" s="114" t="str">
        <f>VLOOKUP(E74,'LISTADO ATM'!$A$2:$C$901,3,0)</f>
        <v>ESTE</v>
      </c>
      <c r="B74" s="109" t="s">
        <v>2555</v>
      </c>
      <c r="C74" s="121">
        <v>44282.860023148147</v>
      </c>
      <c r="D74" s="114" t="s">
        <v>2468</v>
      </c>
      <c r="E74" s="108">
        <v>211</v>
      </c>
      <c r="F74" s="114" t="str">
        <f>VLOOKUP(E74,VIP!$A$2:$O12281,2,0)</f>
        <v>DRBR211</v>
      </c>
      <c r="G74" s="114" t="str">
        <f>VLOOKUP(E74,'LISTADO ATM'!$A$2:$B$900,2,0)</f>
        <v xml:space="preserve">ATM Oficina La Romana I </v>
      </c>
      <c r="H74" s="114" t="str">
        <f>VLOOKUP(E74,VIP!$A$2:$O17202,7,FALSE)</f>
        <v>Si</v>
      </c>
      <c r="I74" s="114" t="str">
        <f>VLOOKUP(E74,VIP!$A$2:$O9167,8,FALSE)</f>
        <v>Si</v>
      </c>
      <c r="J74" s="114" t="str">
        <f>VLOOKUP(E74,VIP!$A$2:$O9117,8,FALSE)</f>
        <v>Si</v>
      </c>
      <c r="K74" s="114" t="str">
        <f>VLOOKUP(E74,VIP!$A$2:$O12691,6,0)</f>
        <v>NO</v>
      </c>
      <c r="L74" s="115" t="s">
        <v>2428</v>
      </c>
      <c r="M74" s="113" t="s">
        <v>2465</v>
      </c>
      <c r="N74" s="113" t="s">
        <v>2472</v>
      </c>
      <c r="O74" s="114" t="s">
        <v>2473</v>
      </c>
      <c r="P74" s="114"/>
      <c r="Q74" s="116" t="s">
        <v>2428</v>
      </c>
    </row>
    <row r="75" spans="1:17" ht="18" x14ac:dyDescent="0.25">
      <c r="A75" s="114" t="str">
        <f>VLOOKUP(E75,'LISTADO ATM'!$A$2:$C$901,3,0)</f>
        <v>DISTRITO NACIONAL</v>
      </c>
      <c r="B75" s="109" t="s">
        <v>2554</v>
      </c>
      <c r="C75" s="121">
        <v>44282.861863425926</v>
      </c>
      <c r="D75" s="114" t="s">
        <v>2468</v>
      </c>
      <c r="E75" s="108">
        <v>300</v>
      </c>
      <c r="F75" s="114" t="str">
        <f>VLOOKUP(E75,VIP!$A$2:$O12280,2,0)</f>
        <v>DRBR300</v>
      </c>
      <c r="G75" s="114" t="str">
        <f>VLOOKUP(E75,'LISTADO ATM'!$A$2:$B$900,2,0)</f>
        <v xml:space="preserve">ATM S/M Aprezio Los Guaricanos </v>
      </c>
      <c r="H75" s="114" t="str">
        <f>VLOOKUP(E75,VIP!$A$2:$O17201,7,FALSE)</f>
        <v>Si</v>
      </c>
      <c r="I75" s="114" t="str">
        <f>VLOOKUP(E75,VIP!$A$2:$O9166,8,FALSE)</f>
        <v>Si</v>
      </c>
      <c r="J75" s="114" t="str">
        <f>VLOOKUP(E75,VIP!$A$2:$O9116,8,FALSE)</f>
        <v>Si</v>
      </c>
      <c r="K75" s="114" t="str">
        <f>VLOOKUP(E75,VIP!$A$2:$O12690,6,0)</f>
        <v>NO</v>
      </c>
      <c r="L75" s="115" t="s">
        <v>2428</v>
      </c>
      <c r="M75" s="113" t="s">
        <v>2465</v>
      </c>
      <c r="N75" s="113" t="s">
        <v>2472</v>
      </c>
      <c r="O75" s="114" t="s">
        <v>2473</v>
      </c>
      <c r="P75" s="114"/>
      <c r="Q75" s="116" t="s">
        <v>2428</v>
      </c>
    </row>
    <row r="76" spans="1:17" ht="18" x14ac:dyDescent="0.25">
      <c r="A76" s="114" t="str">
        <f>VLOOKUP(E76,'LISTADO ATM'!$A$2:$C$901,3,0)</f>
        <v>DISTRITO NACIONAL</v>
      </c>
      <c r="B76" s="109" t="s">
        <v>2553</v>
      </c>
      <c r="C76" s="121">
        <v>44282.863761574074</v>
      </c>
      <c r="D76" s="114" t="s">
        <v>2468</v>
      </c>
      <c r="E76" s="108">
        <v>363</v>
      </c>
      <c r="F76" s="114" t="e">
        <f>VLOOKUP(E76,VIP!$A$2:$O12279,2,0)</f>
        <v>#N/A</v>
      </c>
      <c r="G76" s="114" t="str">
        <f>VLOOKUP(E76,'LISTADO ATM'!$A$2:$B$900,2,0)</f>
        <v>ATM Sirena Villa Mella</v>
      </c>
      <c r="H76" s="114" t="e">
        <f>VLOOKUP(E76,VIP!$A$2:$O17200,7,FALSE)</f>
        <v>#N/A</v>
      </c>
      <c r="I76" s="114" t="e">
        <f>VLOOKUP(E76,VIP!$A$2:$O9165,8,FALSE)</f>
        <v>#N/A</v>
      </c>
      <c r="J76" s="114" t="e">
        <f>VLOOKUP(E76,VIP!$A$2:$O9115,8,FALSE)</f>
        <v>#N/A</v>
      </c>
      <c r="K76" s="114" t="e">
        <f>VLOOKUP(E76,VIP!$A$2:$O12689,6,0)</f>
        <v>#N/A</v>
      </c>
      <c r="L76" s="115" t="s">
        <v>2428</v>
      </c>
      <c r="M76" s="113" t="s">
        <v>2465</v>
      </c>
      <c r="N76" s="113" t="s">
        <v>2472</v>
      </c>
      <c r="O76" s="114" t="s">
        <v>2473</v>
      </c>
      <c r="P76" s="114"/>
      <c r="Q76" s="116" t="s">
        <v>2428</v>
      </c>
    </row>
    <row r="77" spans="1:17" ht="18" x14ac:dyDescent="0.25">
      <c r="A77" s="114" t="str">
        <f>VLOOKUP(E77,'LISTADO ATM'!$A$2:$C$901,3,0)</f>
        <v>SUR</v>
      </c>
      <c r="B77" s="109" t="s">
        <v>2552</v>
      </c>
      <c r="C77" s="121">
        <v>44282.866296296299</v>
      </c>
      <c r="D77" s="114" t="s">
        <v>2468</v>
      </c>
      <c r="E77" s="108">
        <v>512</v>
      </c>
      <c r="F77" s="114" t="str">
        <f>VLOOKUP(E77,VIP!$A$2:$O12278,2,0)</f>
        <v>DRBR512</v>
      </c>
      <c r="G77" s="114" t="str">
        <f>VLOOKUP(E77,'LISTADO ATM'!$A$2:$B$900,2,0)</f>
        <v>ATM Plaza Jesús Ferreira</v>
      </c>
      <c r="H77" s="114" t="str">
        <f>VLOOKUP(E77,VIP!$A$2:$O17199,7,FALSE)</f>
        <v>N/A</v>
      </c>
      <c r="I77" s="114" t="str">
        <f>VLOOKUP(E77,VIP!$A$2:$O9164,8,FALSE)</f>
        <v>N/A</v>
      </c>
      <c r="J77" s="114" t="str">
        <f>VLOOKUP(E77,VIP!$A$2:$O9114,8,FALSE)</f>
        <v>N/A</v>
      </c>
      <c r="K77" s="114" t="str">
        <f>VLOOKUP(E77,VIP!$A$2:$O12688,6,0)</f>
        <v>N/A</v>
      </c>
      <c r="L77" s="115" t="s">
        <v>2428</v>
      </c>
      <c r="M77" s="113" t="s">
        <v>2465</v>
      </c>
      <c r="N77" s="113" t="s">
        <v>2472</v>
      </c>
      <c r="O77" s="114" t="s">
        <v>2473</v>
      </c>
      <c r="P77" s="114"/>
      <c r="Q77" s="116" t="s">
        <v>2428</v>
      </c>
    </row>
    <row r="78" spans="1:17" ht="18" x14ac:dyDescent="0.25">
      <c r="A78" s="114" t="str">
        <f>VLOOKUP(E78,'LISTADO ATM'!$A$2:$C$901,3,0)</f>
        <v>DISTRITO NACIONAL</v>
      </c>
      <c r="B78" s="109" t="s">
        <v>2551</v>
      </c>
      <c r="C78" s="121">
        <v>44282.867731481485</v>
      </c>
      <c r="D78" s="114" t="s">
        <v>2494</v>
      </c>
      <c r="E78" s="108">
        <v>378</v>
      </c>
      <c r="F78" s="114" t="str">
        <f>VLOOKUP(E78,VIP!$A$2:$O12277,2,0)</f>
        <v>DRBR378</v>
      </c>
      <c r="G78" s="114" t="str">
        <f>VLOOKUP(E78,'LISTADO ATM'!$A$2:$B$900,2,0)</f>
        <v>ATM UNP Villa Flores</v>
      </c>
      <c r="H78" s="114" t="str">
        <f>VLOOKUP(E78,VIP!$A$2:$O17198,7,FALSE)</f>
        <v>N/A</v>
      </c>
      <c r="I78" s="114" t="str">
        <f>VLOOKUP(E78,VIP!$A$2:$O9163,8,FALSE)</f>
        <v>N/A</v>
      </c>
      <c r="J78" s="114" t="str">
        <f>VLOOKUP(E78,VIP!$A$2:$O9113,8,FALSE)</f>
        <v>N/A</v>
      </c>
      <c r="K78" s="114" t="str">
        <f>VLOOKUP(E78,VIP!$A$2:$O12687,6,0)</f>
        <v>N/A</v>
      </c>
      <c r="L78" s="115" t="s">
        <v>2428</v>
      </c>
      <c r="M78" s="113" t="s">
        <v>2465</v>
      </c>
      <c r="N78" s="113" t="s">
        <v>2472</v>
      </c>
      <c r="O78" s="114" t="s">
        <v>2495</v>
      </c>
      <c r="P78" s="114"/>
      <c r="Q78" s="116" t="s">
        <v>2428</v>
      </c>
    </row>
    <row r="79" spans="1:17" ht="18" x14ac:dyDescent="0.25">
      <c r="A79" s="114" t="str">
        <f>VLOOKUP(E79,'LISTADO ATM'!$A$2:$C$901,3,0)</f>
        <v>DISTRITO NACIONAL</v>
      </c>
      <c r="B79" s="109" t="s">
        <v>2550</v>
      </c>
      <c r="C79" s="121">
        <v>44282.870185185187</v>
      </c>
      <c r="D79" s="114" t="s">
        <v>2468</v>
      </c>
      <c r="E79" s="108">
        <v>562</v>
      </c>
      <c r="F79" s="114" t="str">
        <f>VLOOKUP(E79,VIP!$A$2:$O12276,2,0)</f>
        <v>DRBR226</v>
      </c>
      <c r="G79" s="114" t="str">
        <f>VLOOKUP(E79,'LISTADO ATM'!$A$2:$B$900,2,0)</f>
        <v xml:space="preserve">ATM S/M Jumbo Carretera Mella </v>
      </c>
      <c r="H79" s="114" t="str">
        <f>VLOOKUP(E79,VIP!$A$2:$O17197,7,FALSE)</f>
        <v>Si</v>
      </c>
      <c r="I79" s="114" t="str">
        <f>VLOOKUP(E79,VIP!$A$2:$O9162,8,FALSE)</f>
        <v>Si</v>
      </c>
      <c r="J79" s="114" t="str">
        <f>VLOOKUP(E79,VIP!$A$2:$O9112,8,FALSE)</f>
        <v>Si</v>
      </c>
      <c r="K79" s="114" t="str">
        <f>VLOOKUP(E79,VIP!$A$2:$O12686,6,0)</f>
        <v>SI</v>
      </c>
      <c r="L79" s="115" t="s">
        <v>2428</v>
      </c>
      <c r="M79" s="113" t="s">
        <v>2465</v>
      </c>
      <c r="N79" s="113" t="s">
        <v>2472</v>
      </c>
      <c r="O79" s="114" t="s">
        <v>2473</v>
      </c>
      <c r="P79" s="114"/>
      <c r="Q79" s="116" t="s">
        <v>2428</v>
      </c>
    </row>
    <row r="80" spans="1:17" ht="18" x14ac:dyDescent="0.25">
      <c r="A80" s="114" t="str">
        <f>VLOOKUP(E80,'LISTADO ATM'!$A$2:$C$901,3,0)</f>
        <v>ESTE</v>
      </c>
      <c r="B80" s="109" t="s">
        <v>2549</v>
      </c>
      <c r="C80" s="121">
        <v>44282.872777777775</v>
      </c>
      <c r="D80" s="114" t="s">
        <v>2468</v>
      </c>
      <c r="E80" s="108">
        <v>609</v>
      </c>
      <c r="F80" s="114" t="str">
        <f>VLOOKUP(E80,VIP!$A$2:$O12275,2,0)</f>
        <v>DRBR120</v>
      </c>
      <c r="G80" s="114" t="str">
        <f>VLOOKUP(E80,'LISTADO ATM'!$A$2:$B$900,2,0)</f>
        <v xml:space="preserve">ATM S/M Jumbo (San Pedro) </v>
      </c>
      <c r="H80" s="114" t="str">
        <f>VLOOKUP(E80,VIP!$A$2:$O17196,7,FALSE)</f>
        <v>Si</v>
      </c>
      <c r="I80" s="114" t="str">
        <f>VLOOKUP(E80,VIP!$A$2:$O9161,8,FALSE)</f>
        <v>Si</v>
      </c>
      <c r="J80" s="114" t="str">
        <f>VLOOKUP(E80,VIP!$A$2:$O9111,8,FALSE)</f>
        <v>Si</v>
      </c>
      <c r="K80" s="114" t="str">
        <f>VLOOKUP(E80,VIP!$A$2:$O12685,6,0)</f>
        <v>NO</v>
      </c>
      <c r="L80" s="115" t="s">
        <v>2428</v>
      </c>
      <c r="M80" s="113" t="s">
        <v>2465</v>
      </c>
      <c r="N80" s="113" t="s">
        <v>2472</v>
      </c>
      <c r="O80" s="114" t="s">
        <v>2473</v>
      </c>
      <c r="P80" s="114"/>
      <c r="Q80" s="116" t="s">
        <v>2428</v>
      </c>
    </row>
    <row r="81" spans="1:17" ht="18" x14ac:dyDescent="0.25">
      <c r="A81" s="114" t="str">
        <f>VLOOKUP(E81,'LISTADO ATM'!$A$2:$C$901,3,0)</f>
        <v>SUR</v>
      </c>
      <c r="B81" s="109" t="s">
        <v>2548</v>
      </c>
      <c r="C81" s="121">
        <v>44282.875509259262</v>
      </c>
      <c r="D81" s="114" t="s">
        <v>2468</v>
      </c>
      <c r="E81" s="108">
        <v>733</v>
      </c>
      <c r="F81" s="114" t="str">
        <f>VLOOKUP(E81,VIP!$A$2:$O12274,2,0)</f>
        <v>DRBR484</v>
      </c>
      <c r="G81" s="114" t="str">
        <f>VLOOKUP(E81,'LISTADO ATM'!$A$2:$B$900,2,0)</f>
        <v xml:space="preserve">ATM Zona Franca Perdenales </v>
      </c>
      <c r="H81" s="114" t="str">
        <f>VLOOKUP(E81,VIP!$A$2:$O17195,7,FALSE)</f>
        <v>Si</v>
      </c>
      <c r="I81" s="114" t="str">
        <f>VLOOKUP(E81,VIP!$A$2:$O9160,8,FALSE)</f>
        <v>Si</v>
      </c>
      <c r="J81" s="114" t="str">
        <f>VLOOKUP(E81,VIP!$A$2:$O9110,8,FALSE)</f>
        <v>Si</v>
      </c>
      <c r="K81" s="114" t="str">
        <f>VLOOKUP(E81,VIP!$A$2:$O12684,6,0)</f>
        <v>NO</v>
      </c>
      <c r="L81" s="115" t="s">
        <v>2428</v>
      </c>
      <c r="M81" s="113" t="s">
        <v>2465</v>
      </c>
      <c r="N81" s="113" t="s">
        <v>2472</v>
      </c>
      <c r="O81" s="114" t="s">
        <v>2473</v>
      </c>
      <c r="P81" s="114"/>
      <c r="Q81" s="116" t="s">
        <v>2428</v>
      </c>
    </row>
    <row r="82" spans="1:17" ht="18" x14ac:dyDescent="0.25">
      <c r="A82" s="114" t="str">
        <f>VLOOKUP(E82,'LISTADO ATM'!$A$2:$C$901,3,0)</f>
        <v>DISTRITO NACIONAL</v>
      </c>
      <c r="B82" s="109" t="s">
        <v>2547</v>
      </c>
      <c r="C82" s="121">
        <v>44282.881828703707</v>
      </c>
      <c r="D82" s="114" t="s">
        <v>2468</v>
      </c>
      <c r="E82" s="108">
        <v>744</v>
      </c>
      <c r="F82" s="114" t="str">
        <f>VLOOKUP(E82,VIP!$A$2:$O12273,2,0)</f>
        <v>DRBR289</v>
      </c>
      <c r="G82" s="114" t="str">
        <f>VLOOKUP(E82,'LISTADO ATM'!$A$2:$B$900,2,0)</f>
        <v xml:space="preserve">ATM Multicentro La Sirena Venezuela </v>
      </c>
      <c r="H82" s="114" t="str">
        <f>VLOOKUP(E82,VIP!$A$2:$O17194,7,FALSE)</f>
        <v>Si</v>
      </c>
      <c r="I82" s="114" t="str">
        <f>VLOOKUP(E82,VIP!$A$2:$O9159,8,FALSE)</f>
        <v>Si</v>
      </c>
      <c r="J82" s="114" t="str">
        <f>VLOOKUP(E82,VIP!$A$2:$O9109,8,FALSE)</f>
        <v>Si</v>
      </c>
      <c r="K82" s="114" t="str">
        <f>VLOOKUP(E82,VIP!$A$2:$O12683,6,0)</f>
        <v>SI</v>
      </c>
      <c r="L82" s="115" t="s">
        <v>2428</v>
      </c>
      <c r="M82" s="113" t="s">
        <v>2465</v>
      </c>
      <c r="N82" s="113" t="s">
        <v>2472</v>
      </c>
      <c r="O82" s="114" t="s">
        <v>2473</v>
      </c>
      <c r="P82" s="114"/>
      <c r="Q82" s="116" t="s">
        <v>2428</v>
      </c>
    </row>
    <row r="83" spans="1:17" ht="18" x14ac:dyDescent="0.25">
      <c r="A83" s="114" t="str">
        <f>VLOOKUP(E83,'LISTADO ATM'!$A$2:$C$901,3,0)</f>
        <v>DISTRITO NACIONAL</v>
      </c>
      <c r="B83" s="109" t="s">
        <v>2546</v>
      </c>
      <c r="C83" s="121">
        <v>44282.90252314815</v>
      </c>
      <c r="D83" s="114" t="s">
        <v>2189</v>
      </c>
      <c r="E83" s="108">
        <v>717</v>
      </c>
      <c r="F83" s="114" t="str">
        <f>VLOOKUP(E83,VIP!$A$2:$O12272,2,0)</f>
        <v>DRBR24K</v>
      </c>
      <c r="G83" s="114" t="str">
        <f>VLOOKUP(E83,'LISTADO ATM'!$A$2:$B$900,2,0)</f>
        <v xml:space="preserve">ATM Oficina Los Alcarrizos </v>
      </c>
      <c r="H83" s="114" t="str">
        <f>VLOOKUP(E83,VIP!$A$2:$O17193,7,FALSE)</f>
        <v>Si</v>
      </c>
      <c r="I83" s="114" t="str">
        <f>VLOOKUP(E83,VIP!$A$2:$O9158,8,FALSE)</f>
        <v>Si</v>
      </c>
      <c r="J83" s="114" t="str">
        <f>VLOOKUP(E83,VIP!$A$2:$O9108,8,FALSE)</f>
        <v>Si</v>
      </c>
      <c r="K83" s="114" t="str">
        <f>VLOOKUP(E83,VIP!$A$2:$O12682,6,0)</f>
        <v>SI</v>
      </c>
      <c r="L83" s="115" t="s">
        <v>2228</v>
      </c>
      <c r="M83" s="113" t="s">
        <v>2465</v>
      </c>
      <c r="N83" s="113" t="s">
        <v>2472</v>
      </c>
      <c r="O83" s="114" t="s">
        <v>2474</v>
      </c>
      <c r="P83" s="112"/>
      <c r="Q83" s="116" t="s">
        <v>2228</v>
      </c>
    </row>
    <row r="84" spans="1:17" ht="18" x14ac:dyDescent="0.25">
      <c r="A84" s="114" t="str">
        <f>VLOOKUP(E84,'LISTADO ATM'!$A$2:$C$901,3,0)</f>
        <v>NORTE</v>
      </c>
      <c r="B84" s="109" t="s">
        <v>2545</v>
      </c>
      <c r="C84" s="121">
        <v>44282.903703703705</v>
      </c>
      <c r="D84" s="114" t="s">
        <v>2190</v>
      </c>
      <c r="E84" s="108">
        <v>807</v>
      </c>
      <c r="F84" s="114" t="str">
        <f>VLOOKUP(E84,VIP!$A$2:$O12271,2,0)</f>
        <v>DRBR207</v>
      </c>
      <c r="G84" s="114" t="str">
        <f>VLOOKUP(E84,'LISTADO ATM'!$A$2:$B$900,2,0)</f>
        <v xml:space="preserve">ATM S/M Morel (Mao) </v>
      </c>
      <c r="H84" s="114" t="str">
        <f>VLOOKUP(E84,VIP!$A$2:$O17192,7,FALSE)</f>
        <v>Si</v>
      </c>
      <c r="I84" s="114" t="str">
        <f>VLOOKUP(E84,VIP!$A$2:$O9157,8,FALSE)</f>
        <v>Si</v>
      </c>
      <c r="J84" s="114" t="str">
        <f>VLOOKUP(E84,VIP!$A$2:$O9107,8,FALSE)</f>
        <v>Si</v>
      </c>
      <c r="K84" s="114" t="str">
        <f>VLOOKUP(E84,VIP!$A$2:$O12681,6,0)</f>
        <v>SI</v>
      </c>
      <c r="L84" s="115" t="s">
        <v>2228</v>
      </c>
      <c r="M84" s="113" t="s">
        <v>2465</v>
      </c>
      <c r="N84" s="113" t="s">
        <v>2472</v>
      </c>
      <c r="O84" s="114" t="s">
        <v>2497</v>
      </c>
      <c r="P84" s="114"/>
      <c r="Q84" s="116" t="s">
        <v>2228</v>
      </c>
    </row>
    <row r="85" spans="1:17" ht="18" x14ac:dyDescent="0.25">
      <c r="A85" s="114" t="str">
        <f>VLOOKUP(E85,'LISTADO ATM'!$A$2:$C$901,3,0)</f>
        <v>ESTE</v>
      </c>
      <c r="B85" s="109" t="s">
        <v>2544</v>
      </c>
      <c r="C85" s="121">
        <v>44282.904826388891</v>
      </c>
      <c r="D85" s="114" t="s">
        <v>2189</v>
      </c>
      <c r="E85" s="108">
        <v>399</v>
      </c>
      <c r="F85" s="114" t="str">
        <f>VLOOKUP(E85,VIP!$A$2:$O12270,2,0)</f>
        <v>DRBR399</v>
      </c>
      <c r="G85" s="114" t="str">
        <f>VLOOKUP(E85,'LISTADO ATM'!$A$2:$B$900,2,0)</f>
        <v xml:space="preserve">ATM Oficina La Romana II </v>
      </c>
      <c r="H85" s="114" t="str">
        <f>VLOOKUP(E85,VIP!$A$2:$O17191,7,FALSE)</f>
        <v>Si</v>
      </c>
      <c r="I85" s="114" t="str">
        <f>VLOOKUP(E85,VIP!$A$2:$O9156,8,FALSE)</f>
        <v>Si</v>
      </c>
      <c r="J85" s="114" t="str">
        <f>VLOOKUP(E85,VIP!$A$2:$O9106,8,FALSE)</f>
        <v>Si</v>
      </c>
      <c r="K85" s="114" t="str">
        <f>VLOOKUP(E85,VIP!$A$2:$O12680,6,0)</f>
        <v>NO</v>
      </c>
      <c r="L85" s="115" t="s">
        <v>2228</v>
      </c>
      <c r="M85" s="113" t="s">
        <v>2465</v>
      </c>
      <c r="N85" s="113" t="s">
        <v>2472</v>
      </c>
      <c r="O85" s="114" t="s">
        <v>2474</v>
      </c>
      <c r="P85" s="112"/>
      <c r="Q85" s="116" t="s">
        <v>2228</v>
      </c>
    </row>
    <row r="86" spans="1:17" ht="18" x14ac:dyDescent="0.25">
      <c r="A86" s="114" t="str">
        <f>VLOOKUP(E86,'LISTADO ATM'!$A$2:$C$901,3,0)</f>
        <v>NORTE</v>
      </c>
      <c r="B86" s="109" t="s">
        <v>2543</v>
      </c>
      <c r="C86" s="121">
        <v>44282.911296296297</v>
      </c>
      <c r="D86" s="114" t="s">
        <v>2190</v>
      </c>
      <c r="E86" s="108">
        <v>92</v>
      </c>
      <c r="F86" s="114" t="str">
        <f>VLOOKUP(E86,VIP!$A$2:$O12268,2,0)</f>
        <v>DRBR092</v>
      </c>
      <c r="G86" s="114" t="str">
        <f>VLOOKUP(E86,'LISTADO ATM'!$A$2:$B$900,2,0)</f>
        <v xml:space="preserve">ATM Oficina Salcedo </v>
      </c>
      <c r="H86" s="114" t="str">
        <f>VLOOKUP(E86,VIP!$A$2:$O17189,7,FALSE)</f>
        <v>Si</v>
      </c>
      <c r="I86" s="114" t="str">
        <f>VLOOKUP(E86,VIP!$A$2:$O9154,8,FALSE)</f>
        <v>Si</v>
      </c>
      <c r="J86" s="114" t="str">
        <f>VLOOKUP(E86,VIP!$A$2:$O9104,8,FALSE)</f>
        <v>Si</v>
      </c>
      <c r="K86" s="114" t="str">
        <f>VLOOKUP(E86,VIP!$A$2:$O12678,6,0)</f>
        <v>SI</v>
      </c>
      <c r="L86" s="115" t="s">
        <v>2488</v>
      </c>
      <c r="M86" s="176" t="s">
        <v>2585</v>
      </c>
      <c r="N86" s="113" t="s">
        <v>2472</v>
      </c>
      <c r="O86" s="114" t="s">
        <v>2497</v>
      </c>
      <c r="P86" s="114"/>
      <c r="Q86" s="175" t="s">
        <v>2586</v>
      </c>
    </row>
    <row r="87" spans="1:17" ht="18" x14ac:dyDescent="0.25">
      <c r="A87" s="114" t="str">
        <f>VLOOKUP(E87,'LISTADO ATM'!$A$2:$C$901,3,0)</f>
        <v>NORTE</v>
      </c>
      <c r="B87" s="109" t="s">
        <v>2542</v>
      </c>
      <c r="C87" s="121">
        <v>44282.912233796298</v>
      </c>
      <c r="D87" s="114" t="s">
        <v>2190</v>
      </c>
      <c r="E87" s="108">
        <v>941</v>
      </c>
      <c r="F87" s="114" t="str">
        <f>VLOOKUP(E87,VIP!$A$2:$O12267,2,0)</f>
        <v>DRBR941</v>
      </c>
      <c r="G87" s="114" t="str">
        <f>VLOOKUP(E87,'LISTADO ATM'!$A$2:$B$900,2,0)</f>
        <v xml:space="preserve">ATM Estación Next (Puerto Plata) </v>
      </c>
      <c r="H87" s="114" t="str">
        <f>VLOOKUP(E87,VIP!$A$2:$O17188,7,FALSE)</f>
        <v>Si</v>
      </c>
      <c r="I87" s="114" t="str">
        <f>VLOOKUP(E87,VIP!$A$2:$O9153,8,FALSE)</f>
        <v>Si</v>
      </c>
      <c r="J87" s="114" t="str">
        <f>VLOOKUP(E87,VIP!$A$2:$O9103,8,FALSE)</f>
        <v>Si</v>
      </c>
      <c r="K87" s="114" t="str">
        <f>VLOOKUP(E87,VIP!$A$2:$O12677,6,0)</f>
        <v>NO</v>
      </c>
      <c r="L87" s="115" t="s">
        <v>2488</v>
      </c>
      <c r="M87" s="176" t="s">
        <v>2585</v>
      </c>
      <c r="N87" s="113" t="s">
        <v>2472</v>
      </c>
      <c r="O87" s="114" t="s">
        <v>2497</v>
      </c>
      <c r="P87" s="114"/>
      <c r="Q87" s="175" t="s">
        <v>2586</v>
      </c>
    </row>
    <row r="88" spans="1:17" ht="18" x14ac:dyDescent="0.25">
      <c r="A88" s="114" t="str">
        <f>VLOOKUP(E88,'LISTADO ATM'!$A$2:$C$901,3,0)</f>
        <v>NORTE</v>
      </c>
      <c r="B88" s="109" t="s">
        <v>2541</v>
      </c>
      <c r="C88" s="121">
        <v>44282.914189814815</v>
      </c>
      <c r="D88" s="114" t="s">
        <v>2190</v>
      </c>
      <c r="E88" s="108">
        <v>372</v>
      </c>
      <c r="F88" s="114" t="str">
        <f>VLOOKUP(E88,VIP!$A$2:$O12266,2,0)</f>
        <v>DRBR372</v>
      </c>
      <c r="G88" s="114" t="str">
        <f>VLOOKUP(E88,'LISTADO ATM'!$A$2:$B$900,2,0)</f>
        <v>ATM Oficina Sánchez II</v>
      </c>
      <c r="H88" s="114" t="str">
        <f>VLOOKUP(E88,VIP!$A$2:$O17187,7,FALSE)</f>
        <v>N/A</v>
      </c>
      <c r="I88" s="114" t="str">
        <f>VLOOKUP(E88,VIP!$A$2:$O9152,8,FALSE)</f>
        <v>N/A</v>
      </c>
      <c r="J88" s="114" t="str">
        <f>VLOOKUP(E88,VIP!$A$2:$O9102,8,FALSE)</f>
        <v>N/A</v>
      </c>
      <c r="K88" s="114" t="str">
        <f>VLOOKUP(E88,VIP!$A$2:$O12676,6,0)</f>
        <v>N/A</v>
      </c>
      <c r="L88" s="115" t="s">
        <v>2488</v>
      </c>
      <c r="M88" s="113" t="s">
        <v>2465</v>
      </c>
      <c r="N88" s="113" t="s">
        <v>2472</v>
      </c>
      <c r="O88" s="114" t="s">
        <v>2497</v>
      </c>
      <c r="P88" s="114"/>
      <c r="Q88" s="116" t="s">
        <v>2488</v>
      </c>
    </row>
    <row r="89" spans="1:17" ht="18" x14ac:dyDescent="0.25">
      <c r="A89" s="114" t="str">
        <f>VLOOKUP(E89,'LISTADO ATM'!$A$2:$C$901,3,0)</f>
        <v>NORTE</v>
      </c>
      <c r="B89" s="109" t="s">
        <v>2540</v>
      </c>
      <c r="C89" s="121">
        <v>44282.915995370371</v>
      </c>
      <c r="D89" s="114" t="s">
        <v>2190</v>
      </c>
      <c r="E89" s="108">
        <v>736</v>
      </c>
      <c r="F89" s="114" t="str">
        <f>VLOOKUP(E89,VIP!$A$2:$O12265,2,0)</f>
        <v>DRBR071</v>
      </c>
      <c r="G89" s="114" t="str">
        <f>VLOOKUP(E89,'LISTADO ATM'!$A$2:$B$900,2,0)</f>
        <v xml:space="preserve">ATM Oficina Puerto Plata I </v>
      </c>
      <c r="H89" s="114" t="str">
        <f>VLOOKUP(E89,VIP!$A$2:$O17186,7,FALSE)</f>
        <v>Si</v>
      </c>
      <c r="I89" s="114" t="str">
        <f>VLOOKUP(E89,VIP!$A$2:$O9151,8,FALSE)</f>
        <v>Si</v>
      </c>
      <c r="J89" s="114" t="str">
        <f>VLOOKUP(E89,VIP!$A$2:$O9101,8,FALSE)</f>
        <v>Si</v>
      </c>
      <c r="K89" s="114" t="str">
        <f>VLOOKUP(E89,VIP!$A$2:$O12675,6,0)</f>
        <v>SI</v>
      </c>
      <c r="L89" s="115" t="s">
        <v>2431</v>
      </c>
      <c r="M89" s="176" t="s">
        <v>2585</v>
      </c>
      <c r="N89" s="113" t="s">
        <v>2472</v>
      </c>
      <c r="O89" s="114" t="s">
        <v>2497</v>
      </c>
      <c r="P89" s="114"/>
      <c r="Q89" s="175" t="s">
        <v>2586</v>
      </c>
    </row>
    <row r="90" spans="1:17" ht="18" x14ac:dyDescent="0.25">
      <c r="A90" s="114" t="str">
        <f>VLOOKUP(E90,'LISTADO ATM'!$A$2:$C$901,3,0)</f>
        <v>DISTRITO NACIONAL</v>
      </c>
      <c r="B90" s="109">
        <v>335836247</v>
      </c>
      <c r="C90" s="121">
        <v>44282.953472222223</v>
      </c>
      <c r="D90" s="114" t="s">
        <v>2468</v>
      </c>
      <c r="E90" s="108">
        <v>522</v>
      </c>
      <c r="F90" s="114" t="str">
        <f>VLOOKUP(E90,VIP!$A$2:$O12266,2,0)</f>
        <v>DRBR522</v>
      </c>
      <c r="G90" s="114" t="str">
        <f>VLOOKUP(E90,'LISTADO ATM'!$A$2:$B$900,2,0)</f>
        <v xml:space="preserve">ATM Oficina Galería 360 </v>
      </c>
      <c r="H90" s="114" t="str">
        <f>VLOOKUP(E90,VIP!$A$2:$O17187,7,FALSE)</f>
        <v>Si</v>
      </c>
      <c r="I90" s="114" t="str">
        <f>VLOOKUP(E90,VIP!$A$2:$O9152,8,FALSE)</f>
        <v>Si</v>
      </c>
      <c r="J90" s="114" t="str">
        <f>VLOOKUP(E90,VIP!$A$2:$O9102,8,FALSE)</f>
        <v>Si</v>
      </c>
      <c r="K90" s="114" t="str">
        <f>VLOOKUP(E90,VIP!$A$2:$O12676,6,0)</f>
        <v>SI</v>
      </c>
      <c r="L90" s="115" t="s">
        <v>2459</v>
      </c>
      <c r="M90" s="113" t="s">
        <v>2465</v>
      </c>
      <c r="N90" s="113" t="s">
        <v>2472</v>
      </c>
      <c r="O90" s="114" t="s">
        <v>2473</v>
      </c>
      <c r="P90" s="114"/>
      <c r="Q90" s="116" t="s">
        <v>2459</v>
      </c>
    </row>
    <row r="91" spans="1:17" ht="18" x14ac:dyDescent="0.25">
      <c r="A91" s="114" t="str">
        <f>VLOOKUP(E91,'LISTADO ATM'!$A$2:$C$901,3,0)</f>
        <v>DISTRITO NACIONAL</v>
      </c>
      <c r="B91" s="109">
        <v>335836248</v>
      </c>
      <c r="C91" s="121">
        <v>44282.959027777775</v>
      </c>
      <c r="D91" s="114" t="s">
        <v>2468</v>
      </c>
      <c r="E91" s="108">
        <v>884</v>
      </c>
      <c r="F91" s="114" t="str">
        <f>VLOOKUP(E91,VIP!$A$2:$O12267,2,0)</f>
        <v>DRBR884</v>
      </c>
      <c r="G91" s="114" t="str">
        <f>VLOOKUP(E91,'LISTADO ATM'!$A$2:$B$900,2,0)</f>
        <v xml:space="preserve">ATM UNP Olé Sabana Perdida </v>
      </c>
      <c r="H91" s="114" t="str">
        <f>VLOOKUP(E91,VIP!$A$2:$O17188,7,FALSE)</f>
        <v>Si</v>
      </c>
      <c r="I91" s="114" t="str">
        <f>VLOOKUP(E91,VIP!$A$2:$O9153,8,FALSE)</f>
        <v>Si</v>
      </c>
      <c r="J91" s="114" t="str">
        <f>VLOOKUP(E91,VIP!$A$2:$O9103,8,FALSE)</f>
        <v>Si</v>
      </c>
      <c r="K91" s="114" t="str">
        <f>VLOOKUP(E91,VIP!$A$2:$O12677,6,0)</f>
        <v>NO</v>
      </c>
      <c r="L91" s="115" t="s">
        <v>2459</v>
      </c>
      <c r="M91" s="113" t="s">
        <v>2465</v>
      </c>
      <c r="N91" s="113" t="s">
        <v>2472</v>
      </c>
      <c r="O91" s="114" t="s">
        <v>2473</v>
      </c>
      <c r="P91" s="114"/>
      <c r="Q91" s="116" t="s">
        <v>2459</v>
      </c>
    </row>
    <row r="92" spans="1:17" ht="18" x14ac:dyDescent="0.25">
      <c r="A92" s="114" t="str">
        <f>VLOOKUP(E92,'LISTADO ATM'!$A$2:$C$901,3,0)</f>
        <v>SUR</v>
      </c>
      <c r="B92" s="109">
        <v>335836249</v>
      </c>
      <c r="C92" s="121">
        <v>44282.961111111108</v>
      </c>
      <c r="D92" s="114" t="s">
        <v>2494</v>
      </c>
      <c r="E92" s="108">
        <v>871</v>
      </c>
      <c r="F92" s="114" t="str">
        <f>VLOOKUP(E92,VIP!$A$2:$O12268,2,0)</f>
        <v>DRBR871</v>
      </c>
      <c r="G92" s="114" t="str">
        <f>VLOOKUP(E92,'LISTADO ATM'!$A$2:$B$900,2,0)</f>
        <v>ATM Plaza Cultural San Juan</v>
      </c>
      <c r="H92" s="114" t="str">
        <f>VLOOKUP(E92,VIP!$A$2:$O17189,7,FALSE)</f>
        <v>N/A</v>
      </c>
      <c r="I92" s="114" t="str">
        <f>VLOOKUP(E92,VIP!$A$2:$O9154,8,FALSE)</f>
        <v>N/A</v>
      </c>
      <c r="J92" s="114" t="str">
        <f>VLOOKUP(E92,VIP!$A$2:$O9104,8,FALSE)</f>
        <v>N/A</v>
      </c>
      <c r="K92" s="114" t="str">
        <f>VLOOKUP(E92,VIP!$A$2:$O12678,6,0)</f>
        <v>N/A</v>
      </c>
      <c r="L92" s="115" t="s">
        <v>2459</v>
      </c>
      <c r="M92" s="113" t="s">
        <v>2465</v>
      </c>
      <c r="N92" s="113" t="s">
        <v>2472</v>
      </c>
      <c r="O92" s="114" t="s">
        <v>2495</v>
      </c>
      <c r="P92" s="114"/>
      <c r="Q92" s="116" t="s">
        <v>2459</v>
      </c>
    </row>
    <row r="93" spans="1:17" ht="18" x14ac:dyDescent="0.25">
      <c r="A93" s="114" t="str">
        <f>VLOOKUP(E93,'LISTADO ATM'!$A$2:$C$901,3,0)</f>
        <v>DISTRITO NACIONAL</v>
      </c>
      <c r="B93" s="109" t="s">
        <v>2578</v>
      </c>
      <c r="C93" s="121">
        <v>44283.029293981483</v>
      </c>
      <c r="D93" s="114" t="s">
        <v>2468</v>
      </c>
      <c r="E93" s="108">
        <v>113</v>
      </c>
      <c r="F93" s="114" t="str">
        <f>VLOOKUP(E93,VIP!$A$2:$O12286,2,0)</f>
        <v>DRBR113</v>
      </c>
      <c r="G93" s="114" t="str">
        <f>VLOOKUP(E93,'LISTADO ATM'!$A$2:$B$900,2,0)</f>
        <v xml:space="preserve">ATM Autoservicio Atalaya del Mar </v>
      </c>
      <c r="H93" s="114" t="str">
        <f>VLOOKUP(E93,VIP!$A$2:$O17207,7,FALSE)</f>
        <v>Si</v>
      </c>
      <c r="I93" s="114" t="str">
        <f>VLOOKUP(E93,VIP!$A$2:$O9172,8,FALSE)</f>
        <v>No</v>
      </c>
      <c r="J93" s="114" t="str">
        <f>VLOOKUP(E93,VIP!$A$2:$O9122,8,FALSE)</f>
        <v>No</v>
      </c>
      <c r="K93" s="114" t="str">
        <f>VLOOKUP(E93,VIP!$A$2:$O12696,6,0)</f>
        <v>NO</v>
      </c>
      <c r="L93" s="115" t="s">
        <v>2560</v>
      </c>
      <c r="M93" s="113" t="s">
        <v>2465</v>
      </c>
      <c r="N93" s="113" t="s">
        <v>2472</v>
      </c>
      <c r="O93" s="114" t="s">
        <v>2473</v>
      </c>
      <c r="P93" s="114"/>
      <c r="Q93" s="116" t="s">
        <v>2560</v>
      </c>
    </row>
    <row r="94" spans="1:17" ht="18" x14ac:dyDescent="0.25">
      <c r="A94" s="114" t="str">
        <f>VLOOKUP(E94,'LISTADO ATM'!$A$2:$C$901,3,0)</f>
        <v>DISTRITO NACIONAL</v>
      </c>
      <c r="B94" s="109" t="s">
        <v>2577</v>
      </c>
      <c r="C94" s="121">
        <v>44283.032013888886</v>
      </c>
      <c r="D94" s="114" t="s">
        <v>2189</v>
      </c>
      <c r="E94" s="108">
        <v>672</v>
      </c>
      <c r="F94" s="114" t="str">
        <f>VLOOKUP(E94,VIP!$A$2:$O12285,2,0)</f>
        <v>DRBR672</v>
      </c>
      <c r="G94" s="114" t="str">
        <f>VLOOKUP(E94,'LISTADO ATM'!$A$2:$B$900,2,0)</f>
        <v>ATM Destacamento Policía Nacional La Victoria</v>
      </c>
      <c r="H94" s="114" t="str">
        <f>VLOOKUP(E94,VIP!$A$2:$O17206,7,FALSE)</f>
        <v>Si</v>
      </c>
      <c r="I94" s="114" t="str">
        <f>VLOOKUP(E94,VIP!$A$2:$O9171,8,FALSE)</f>
        <v>Si</v>
      </c>
      <c r="J94" s="114" t="str">
        <f>VLOOKUP(E94,VIP!$A$2:$O9121,8,FALSE)</f>
        <v>Si</v>
      </c>
      <c r="K94" s="114" t="str">
        <f>VLOOKUP(E94,VIP!$A$2:$O12695,6,0)</f>
        <v>SI</v>
      </c>
      <c r="L94" s="115" t="s">
        <v>2254</v>
      </c>
      <c r="M94" s="113" t="s">
        <v>2465</v>
      </c>
      <c r="N94" s="113" t="s">
        <v>2472</v>
      </c>
      <c r="O94" s="114" t="s">
        <v>2474</v>
      </c>
      <c r="P94" s="114"/>
      <c r="Q94" s="116" t="s">
        <v>2254</v>
      </c>
    </row>
    <row r="95" spans="1:17" ht="18" x14ac:dyDescent="0.25">
      <c r="A95" s="114" t="str">
        <f>VLOOKUP(E95,'LISTADO ATM'!$A$2:$C$901,3,0)</f>
        <v>NORTE</v>
      </c>
      <c r="B95" s="109" t="s">
        <v>2576</v>
      </c>
      <c r="C95" s="121">
        <v>44283.033645833333</v>
      </c>
      <c r="D95" s="114" t="s">
        <v>2190</v>
      </c>
      <c r="E95" s="108">
        <v>854</v>
      </c>
      <c r="F95" s="114" t="str">
        <f>VLOOKUP(E95,VIP!$A$2:$O12284,2,0)</f>
        <v>DRBR854</v>
      </c>
      <c r="G95" s="114" t="str">
        <f>VLOOKUP(E95,'LISTADO ATM'!$A$2:$B$900,2,0)</f>
        <v xml:space="preserve">ATM Centro Comercial Blanco Batista </v>
      </c>
      <c r="H95" s="114" t="str">
        <f>VLOOKUP(E95,VIP!$A$2:$O17205,7,FALSE)</f>
        <v>Si</v>
      </c>
      <c r="I95" s="114" t="str">
        <f>VLOOKUP(E95,VIP!$A$2:$O9170,8,FALSE)</f>
        <v>Si</v>
      </c>
      <c r="J95" s="114" t="str">
        <f>VLOOKUP(E95,VIP!$A$2:$O9120,8,FALSE)</f>
        <v>Si</v>
      </c>
      <c r="K95" s="114" t="str">
        <f>VLOOKUP(E95,VIP!$A$2:$O12694,6,0)</f>
        <v>NO</v>
      </c>
      <c r="L95" s="115" t="s">
        <v>2254</v>
      </c>
      <c r="M95" s="176" t="s">
        <v>2585</v>
      </c>
      <c r="N95" s="113" t="s">
        <v>2472</v>
      </c>
      <c r="O95" s="114" t="s">
        <v>2506</v>
      </c>
      <c r="P95" s="114"/>
      <c r="Q95" s="175" t="s">
        <v>2586</v>
      </c>
    </row>
    <row r="96" spans="1:17" ht="18" x14ac:dyDescent="0.25">
      <c r="A96" s="114" t="str">
        <f>VLOOKUP(E96,'LISTADO ATM'!$A$2:$C$901,3,0)</f>
        <v>DISTRITO NACIONAL</v>
      </c>
      <c r="B96" s="109" t="s">
        <v>2575</v>
      </c>
      <c r="C96" s="121">
        <v>44283.035300925927</v>
      </c>
      <c r="D96" s="114" t="s">
        <v>2189</v>
      </c>
      <c r="E96" s="108">
        <v>743</v>
      </c>
      <c r="F96" s="114" t="str">
        <f>VLOOKUP(E96,VIP!$A$2:$O12283,2,0)</f>
        <v>DRBR287</v>
      </c>
      <c r="G96" s="114" t="str">
        <f>VLOOKUP(E96,'LISTADO ATM'!$A$2:$B$900,2,0)</f>
        <v xml:space="preserve">ATM Oficina Los Frailes </v>
      </c>
      <c r="H96" s="114" t="str">
        <f>VLOOKUP(E96,VIP!$A$2:$O17204,7,FALSE)</f>
        <v>Si</v>
      </c>
      <c r="I96" s="114" t="str">
        <f>VLOOKUP(E96,VIP!$A$2:$O9169,8,FALSE)</f>
        <v>Si</v>
      </c>
      <c r="J96" s="114" t="str">
        <f>VLOOKUP(E96,VIP!$A$2:$O9119,8,FALSE)</f>
        <v>Si</v>
      </c>
      <c r="K96" s="114" t="str">
        <f>VLOOKUP(E96,VIP!$A$2:$O12693,6,0)</f>
        <v>SI</v>
      </c>
      <c r="L96" s="115" t="s">
        <v>2488</v>
      </c>
      <c r="M96" s="113" t="s">
        <v>2465</v>
      </c>
      <c r="N96" s="113" t="s">
        <v>2472</v>
      </c>
      <c r="O96" s="114" t="s">
        <v>2474</v>
      </c>
      <c r="P96" s="114"/>
      <c r="Q96" s="116" t="s">
        <v>2488</v>
      </c>
    </row>
    <row r="97" spans="1:17" ht="18" x14ac:dyDescent="0.25">
      <c r="A97" s="114" t="str">
        <f>VLOOKUP(E97,'LISTADO ATM'!$A$2:$C$901,3,0)</f>
        <v>NORTE</v>
      </c>
      <c r="B97" s="109" t="s">
        <v>2574</v>
      </c>
      <c r="C97" s="121">
        <v>44283.038680555554</v>
      </c>
      <c r="D97" s="114" t="s">
        <v>2190</v>
      </c>
      <c r="E97" s="108">
        <v>388</v>
      </c>
      <c r="F97" s="114" t="str">
        <f>VLOOKUP(E97,VIP!$A$2:$O12282,2,0)</f>
        <v>DRBR388</v>
      </c>
      <c r="G97" s="114" t="str">
        <f>VLOOKUP(E97,'LISTADO ATM'!$A$2:$B$900,2,0)</f>
        <v xml:space="preserve">ATM Multicentro La Sirena Puerto Plata </v>
      </c>
      <c r="H97" s="114" t="str">
        <f>VLOOKUP(E97,VIP!$A$2:$O17203,7,FALSE)</f>
        <v>Si</v>
      </c>
      <c r="I97" s="114" t="str">
        <f>VLOOKUP(E97,VIP!$A$2:$O9168,8,FALSE)</f>
        <v>Si</v>
      </c>
      <c r="J97" s="114" t="str">
        <f>VLOOKUP(E97,VIP!$A$2:$O9118,8,FALSE)</f>
        <v>Si</v>
      </c>
      <c r="K97" s="114" t="str">
        <f>VLOOKUP(E97,VIP!$A$2:$O12692,6,0)</f>
        <v>NO</v>
      </c>
      <c r="L97" s="115" t="s">
        <v>2488</v>
      </c>
      <c r="M97" s="176" t="s">
        <v>2585</v>
      </c>
      <c r="N97" s="113" t="s">
        <v>2472</v>
      </c>
      <c r="O97" s="114" t="s">
        <v>2506</v>
      </c>
      <c r="P97" s="114"/>
      <c r="Q97" s="175" t="s">
        <v>2586</v>
      </c>
    </row>
    <row r="98" spans="1:17" ht="18" x14ac:dyDescent="0.25">
      <c r="A98" s="114" t="str">
        <f>VLOOKUP(E98,'LISTADO ATM'!$A$2:$C$901,3,0)</f>
        <v>SUR</v>
      </c>
      <c r="B98" s="109" t="s">
        <v>2573</v>
      </c>
      <c r="C98" s="121">
        <v>44283.054849537039</v>
      </c>
      <c r="D98" s="114" t="s">
        <v>2189</v>
      </c>
      <c r="E98" s="108">
        <v>751</v>
      </c>
      <c r="F98" s="114" t="str">
        <f>VLOOKUP(E98,VIP!$A$2:$O12281,2,0)</f>
        <v>DRBR751</v>
      </c>
      <c r="G98" s="114" t="str">
        <f>VLOOKUP(E98,'LISTADO ATM'!$A$2:$B$900,2,0)</f>
        <v>ATM Eco Petroleo Camilo</v>
      </c>
      <c r="H98" s="114" t="str">
        <f>VLOOKUP(E98,VIP!$A$2:$O17202,7,FALSE)</f>
        <v>N/A</v>
      </c>
      <c r="I98" s="114" t="str">
        <f>VLOOKUP(E98,VIP!$A$2:$O9167,8,FALSE)</f>
        <v>N/A</v>
      </c>
      <c r="J98" s="114" t="str">
        <f>VLOOKUP(E98,VIP!$A$2:$O9117,8,FALSE)</f>
        <v>N/A</v>
      </c>
      <c r="K98" s="114" t="str">
        <f>VLOOKUP(E98,VIP!$A$2:$O12691,6,0)</f>
        <v>N/A</v>
      </c>
      <c r="L98" s="115" t="s">
        <v>2254</v>
      </c>
      <c r="M98" s="113" t="s">
        <v>2465</v>
      </c>
      <c r="N98" s="113" t="s">
        <v>2472</v>
      </c>
      <c r="O98" s="114" t="s">
        <v>2474</v>
      </c>
      <c r="P98" s="114"/>
      <c r="Q98" s="116" t="s">
        <v>2254</v>
      </c>
    </row>
    <row r="99" spans="1:17" ht="18" x14ac:dyDescent="0.25">
      <c r="A99" s="114" t="str">
        <f>VLOOKUP(E99,'LISTADO ATM'!$A$2:$C$901,3,0)</f>
        <v>DISTRITO NACIONAL</v>
      </c>
      <c r="B99" s="109" t="s">
        <v>2572</v>
      </c>
      <c r="C99" s="121">
        <v>44283.059953703705</v>
      </c>
      <c r="D99" s="114" t="s">
        <v>2494</v>
      </c>
      <c r="E99" s="108">
        <v>409</v>
      </c>
      <c r="F99" s="114" t="str">
        <f>VLOOKUP(E99,VIP!$A$2:$O12280,2,0)</f>
        <v>DRBR409</v>
      </c>
      <c r="G99" s="114" t="str">
        <f>VLOOKUP(E99,'LISTADO ATM'!$A$2:$B$900,2,0)</f>
        <v xml:space="preserve">ATM Oficina Las Palmas de Herrera I </v>
      </c>
      <c r="H99" s="114" t="str">
        <f>VLOOKUP(E99,VIP!$A$2:$O17201,7,FALSE)</f>
        <v>Si</v>
      </c>
      <c r="I99" s="114" t="str">
        <f>VLOOKUP(E99,VIP!$A$2:$O9166,8,FALSE)</f>
        <v>Si</v>
      </c>
      <c r="J99" s="114" t="str">
        <f>VLOOKUP(E99,VIP!$A$2:$O9116,8,FALSE)</f>
        <v>Si</v>
      </c>
      <c r="K99" s="114" t="str">
        <f>VLOOKUP(E99,VIP!$A$2:$O12690,6,0)</f>
        <v>NO</v>
      </c>
      <c r="L99" s="115" t="s">
        <v>2459</v>
      </c>
      <c r="M99" s="113" t="s">
        <v>2465</v>
      </c>
      <c r="N99" s="113" t="s">
        <v>2472</v>
      </c>
      <c r="O99" s="114" t="s">
        <v>2495</v>
      </c>
      <c r="P99" s="114"/>
      <c r="Q99" s="116" t="s">
        <v>2459</v>
      </c>
    </row>
    <row r="100" spans="1:17" ht="18" x14ac:dyDescent="0.25">
      <c r="A100" s="114" t="str">
        <f>VLOOKUP(E100,'LISTADO ATM'!$A$2:$C$901,3,0)</f>
        <v>DISTRITO NACIONAL</v>
      </c>
      <c r="B100" s="109" t="s">
        <v>2571</v>
      </c>
      <c r="C100" s="121">
        <v>44283.061921296299</v>
      </c>
      <c r="D100" s="114" t="s">
        <v>2468</v>
      </c>
      <c r="E100" s="108">
        <v>407</v>
      </c>
      <c r="F100" s="114" t="str">
        <f>VLOOKUP(E100,VIP!$A$2:$O12279,2,0)</f>
        <v>DRBR407</v>
      </c>
      <c r="G100" s="114" t="str">
        <f>VLOOKUP(E100,'LISTADO ATM'!$A$2:$B$900,2,0)</f>
        <v xml:space="preserve">ATM Multicentro La Sirena Villa Mella </v>
      </c>
      <c r="H100" s="114" t="str">
        <f>VLOOKUP(E100,VIP!$A$2:$O17200,7,FALSE)</f>
        <v>Si</v>
      </c>
      <c r="I100" s="114" t="str">
        <f>VLOOKUP(E100,VIP!$A$2:$O9165,8,FALSE)</f>
        <v>Si</v>
      </c>
      <c r="J100" s="114" t="str">
        <f>VLOOKUP(E100,VIP!$A$2:$O9115,8,FALSE)</f>
        <v>Si</v>
      </c>
      <c r="K100" s="114" t="str">
        <f>VLOOKUP(E100,VIP!$A$2:$O12689,6,0)</f>
        <v>NO</v>
      </c>
      <c r="L100" s="115" t="s">
        <v>2428</v>
      </c>
      <c r="M100" s="113" t="s">
        <v>2465</v>
      </c>
      <c r="N100" s="113" t="s">
        <v>2472</v>
      </c>
      <c r="O100" s="114" t="s">
        <v>2473</v>
      </c>
      <c r="P100" s="114"/>
      <c r="Q100" s="116" t="s">
        <v>2428</v>
      </c>
    </row>
    <row r="101" spans="1:17" ht="18" x14ac:dyDescent="0.25">
      <c r="A101" s="114" t="str">
        <f>VLOOKUP(E101,'LISTADO ATM'!$A$2:$C$901,3,0)</f>
        <v>NORTE</v>
      </c>
      <c r="B101" s="109" t="s">
        <v>2570</v>
      </c>
      <c r="C101" s="121">
        <v>44283.067465277774</v>
      </c>
      <c r="D101" s="114" t="s">
        <v>2528</v>
      </c>
      <c r="E101" s="108">
        <v>402</v>
      </c>
      <c r="F101" s="114" t="str">
        <f>VLOOKUP(E101,VIP!$A$2:$O12278,2,0)</f>
        <v>DRBR402</v>
      </c>
      <c r="G101" s="114" t="str">
        <f>VLOOKUP(E101,'LISTADO ATM'!$A$2:$B$900,2,0)</f>
        <v xml:space="preserve">ATM La Sirena La Vega </v>
      </c>
      <c r="H101" s="114" t="str">
        <f>VLOOKUP(E101,VIP!$A$2:$O17199,7,FALSE)</f>
        <v>Si</v>
      </c>
      <c r="I101" s="114" t="str">
        <f>VLOOKUP(E101,VIP!$A$2:$O9164,8,FALSE)</f>
        <v>Si</v>
      </c>
      <c r="J101" s="114" t="str">
        <f>VLOOKUP(E101,VIP!$A$2:$O9114,8,FALSE)</f>
        <v>Si</v>
      </c>
      <c r="K101" s="114" t="str">
        <f>VLOOKUP(E101,VIP!$A$2:$O12688,6,0)</f>
        <v>NO</v>
      </c>
      <c r="L101" s="115" t="s">
        <v>2459</v>
      </c>
      <c r="M101" s="176" t="s">
        <v>2585</v>
      </c>
      <c r="N101" s="113" t="s">
        <v>2472</v>
      </c>
      <c r="O101" s="114" t="s">
        <v>2525</v>
      </c>
      <c r="P101" s="114"/>
      <c r="Q101" s="175" t="s">
        <v>2586</v>
      </c>
    </row>
    <row r="102" spans="1:17" ht="18" x14ac:dyDescent="0.25">
      <c r="A102" s="114" t="str">
        <f>VLOOKUP(E102,'LISTADO ATM'!$A$2:$C$901,3,0)</f>
        <v>SUR</v>
      </c>
      <c r="B102" s="109" t="s">
        <v>2569</v>
      </c>
      <c r="C102" s="121">
        <v>44283.069988425923</v>
      </c>
      <c r="D102" s="114" t="s">
        <v>2468</v>
      </c>
      <c r="E102" s="108">
        <v>311</v>
      </c>
      <c r="F102" s="114" t="str">
        <f>VLOOKUP(E102,VIP!$A$2:$O12277,2,0)</f>
        <v>DRBR311</v>
      </c>
      <c r="G102" s="114" t="str">
        <f>VLOOKUP(E102,'LISTADO ATM'!$A$2:$B$900,2,0)</f>
        <v>ATM Plaza Eroski</v>
      </c>
      <c r="H102" s="114" t="str">
        <f>VLOOKUP(E102,VIP!$A$2:$O17198,7,FALSE)</f>
        <v>Si</v>
      </c>
      <c r="I102" s="114" t="str">
        <f>VLOOKUP(E102,VIP!$A$2:$O9163,8,FALSE)</f>
        <v>Si</v>
      </c>
      <c r="J102" s="114" t="str">
        <f>VLOOKUP(E102,VIP!$A$2:$O9113,8,FALSE)</f>
        <v>Si</v>
      </c>
      <c r="K102" s="114" t="str">
        <f>VLOOKUP(E102,VIP!$A$2:$O12687,6,0)</f>
        <v>NO</v>
      </c>
      <c r="L102" s="115" t="s">
        <v>2428</v>
      </c>
      <c r="M102" s="113" t="s">
        <v>2465</v>
      </c>
      <c r="N102" s="113" t="s">
        <v>2472</v>
      </c>
      <c r="O102" s="114" t="s">
        <v>2473</v>
      </c>
      <c r="P102" s="114"/>
      <c r="Q102" s="116" t="s">
        <v>2428</v>
      </c>
    </row>
    <row r="103" spans="1:17" ht="18" x14ac:dyDescent="0.25">
      <c r="A103" s="114" t="str">
        <f>VLOOKUP(E103,'LISTADO ATM'!$A$2:$C$901,3,0)</f>
        <v>ESTE</v>
      </c>
      <c r="B103" s="109" t="s">
        <v>2568</v>
      </c>
      <c r="C103" s="121">
        <v>44283.074131944442</v>
      </c>
      <c r="D103" s="114" t="s">
        <v>2468</v>
      </c>
      <c r="E103" s="108">
        <v>114</v>
      </c>
      <c r="F103" s="114" t="str">
        <f>VLOOKUP(E103,VIP!$A$2:$O12276,2,0)</f>
        <v>DRBR114</v>
      </c>
      <c r="G103" s="114" t="str">
        <f>VLOOKUP(E103,'LISTADO ATM'!$A$2:$B$900,2,0)</f>
        <v xml:space="preserve">ATM Oficina Hato Mayor </v>
      </c>
      <c r="H103" s="114" t="str">
        <f>VLOOKUP(E103,VIP!$A$2:$O17197,7,FALSE)</f>
        <v>Si</v>
      </c>
      <c r="I103" s="114" t="str">
        <f>VLOOKUP(E103,VIP!$A$2:$O9162,8,FALSE)</f>
        <v>Si</v>
      </c>
      <c r="J103" s="114" t="str">
        <f>VLOOKUP(E103,VIP!$A$2:$O9112,8,FALSE)</f>
        <v>Si</v>
      </c>
      <c r="K103" s="114" t="str">
        <f>VLOOKUP(E103,VIP!$A$2:$O12686,6,0)</f>
        <v>NO</v>
      </c>
      <c r="L103" s="115" t="s">
        <v>2428</v>
      </c>
      <c r="M103" s="113" t="s">
        <v>2465</v>
      </c>
      <c r="N103" s="113" t="s">
        <v>2472</v>
      </c>
      <c r="O103" s="114" t="s">
        <v>2473</v>
      </c>
      <c r="P103" s="114"/>
      <c r="Q103" s="116" t="s">
        <v>2428</v>
      </c>
    </row>
    <row r="104" spans="1:17" ht="18" x14ac:dyDescent="0.25">
      <c r="A104" s="114" t="str">
        <f>VLOOKUP(E104,'LISTADO ATM'!$A$2:$C$901,3,0)</f>
        <v>DISTRITO NACIONAL</v>
      </c>
      <c r="B104" s="109" t="s">
        <v>2567</v>
      </c>
      <c r="C104" s="121">
        <v>44283.076701388891</v>
      </c>
      <c r="D104" s="114" t="s">
        <v>2468</v>
      </c>
      <c r="E104" s="108">
        <v>976</v>
      </c>
      <c r="F104" s="114" t="str">
        <f>VLOOKUP(E104,VIP!$A$2:$O12275,2,0)</f>
        <v>DRBR24W</v>
      </c>
      <c r="G104" s="114" t="str">
        <f>VLOOKUP(E104,'LISTADO ATM'!$A$2:$B$900,2,0)</f>
        <v xml:space="preserve">ATM Oficina Diamond Plaza I </v>
      </c>
      <c r="H104" s="114" t="str">
        <f>VLOOKUP(E104,VIP!$A$2:$O17196,7,FALSE)</f>
        <v>Si</v>
      </c>
      <c r="I104" s="114" t="str">
        <f>VLOOKUP(E104,VIP!$A$2:$O9161,8,FALSE)</f>
        <v>Si</v>
      </c>
      <c r="J104" s="114" t="str">
        <f>VLOOKUP(E104,VIP!$A$2:$O9111,8,FALSE)</f>
        <v>Si</v>
      </c>
      <c r="K104" s="114" t="str">
        <f>VLOOKUP(E104,VIP!$A$2:$O12685,6,0)</f>
        <v>NO</v>
      </c>
      <c r="L104" s="115" t="s">
        <v>2459</v>
      </c>
      <c r="M104" s="113" t="s">
        <v>2465</v>
      </c>
      <c r="N104" s="113" t="s">
        <v>2472</v>
      </c>
      <c r="O104" s="114" t="s">
        <v>2473</v>
      </c>
      <c r="P104" s="114"/>
      <c r="Q104" s="116" t="s">
        <v>2459</v>
      </c>
    </row>
    <row r="105" spans="1:17" ht="18" x14ac:dyDescent="0.25">
      <c r="A105" s="114" t="str">
        <f>VLOOKUP(E105,'LISTADO ATM'!$A$2:$C$901,3,0)</f>
        <v>DISTRITO NACIONAL</v>
      </c>
      <c r="B105" s="109" t="s">
        <v>2566</v>
      </c>
      <c r="C105" s="121">
        <v>44283.112951388888</v>
      </c>
      <c r="D105" s="114" t="s">
        <v>2189</v>
      </c>
      <c r="E105" s="108">
        <v>585</v>
      </c>
      <c r="F105" s="114" t="str">
        <f>VLOOKUP(E105,VIP!$A$2:$O12274,2,0)</f>
        <v>DRBR083</v>
      </c>
      <c r="G105" s="114" t="str">
        <f>VLOOKUP(E105,'LISTADO ATM'!$A$2:$B$900,2,0)</f>
        <v xml:space="preserve">ATM Oficina Haina Oriental </v>
      </c>
      <c r="H105" s="114" t="str">
        <f>VLOOKUP(E105,VIP!$A$2:$O17195,7,FALSE)</f>
        <v>Si</v>
      </c>
      <c r="I105" s="114" t="str">
        <f>VLOOKUP(E105,VIP!$A$2:$O9160,8,FALSE)</f>
        <v>Si</v>
      </c>
      <c r="J105" s="114" t="str">
        <f>VLOOKUP(E105,VIP!$A$2:$O9110,8,FALSE)</f>
        <v>Si</v>
      </c>
      <c r="K105" s="114" t="str">
        <f>VLOOKUP(E105,VIP!$A$2:$O12684,6,0)</f>
        <v>NO</v>
      </c>
      <c r="L105" s="115" t="s">
        <v>2228</v>
      </c>
      <c r="M105" s="176" t="s">
        <v>2585</v>
      </c>
      <c r="N105" s="113" t="s">
        <v>2472</v>
      </c>
      <c r="O105" s="114" t="s">
        <v>2474</v>
      </c>
      <c r="P105" s="114"/>
      <c r="Q105" s="175" t="s">
        <v>2586</v>
      </c>
    </row>
    <row r="106" spans="1:17" ht="18" x14ac:dyDescent="0.25">
      <c r="A106" s="114" t="str">
        <f>VLOOKUP(E106,'LISTADO ATM'!$A$2:$C$901,3,0)</f>
        <v>DISTRITO NACIONAL</v>
      </c>
      <c r="B106" s="109" t="s">
        <v>2565</v>
      </c>
      <c r="C106" s="121">
        <v>44283.113530092596</v>
      </c>
      <c r="D106" s="114" t="s">
        <v>2189</v>
      </c>
      <c r="E106" s="108">
        <v>698</v>
      </c>
      <c r="F106" s="114" t="str">
        <f>VLOOKUP(E106,VIP!$A$2:$O12273,2,0)</f>
        <v>DRBR698</v>
      </c>
      <c r="G106" s="114" t="str">
        <f>VLOOKUP(E106,'LISTADO ATM'!$A$2:$B$900,2,0)</f>
        <v>ATM Parador Bellamar</v>
      </c>
      <c r="H106" s="114" t="str">
        <f>VLOOKUP(E106,VIP!$A$2:$O17194,7,FALSE)</f>
        <v>Si</v>
      </c>
      <c r="I106" s="114" t="str">
        <f>VLOOKUP(E106,VIP!$A$2:$O9159,8,FALSE)</f>
        <v>Si</v>
      </c>
      <c r="J106" s="114" t="str">
        <f>VLOOKUP(E106,VIP!$A$2:$O9109,8,FALSE)</f>
        <v>Si</v>
      </c>
      <c r="K106" s="114" t="str">
        <f>VLOOKUP(E106,VIP!$A$2:$O12683,6,0)</f>
        <v>NO</v>
      </c>
      <c r="L106" s="115" t="s">
        <v>2254</v>
      </c>
      <c r="M106" s="176" t="s">
        <v>2585</v>
      </c>
      <c r="N106" s="113" t="s">
        <v>2472</v>
      </c>
      <c r="O106" s="114" t="s">
        <v>2474</v>
      </c>
      <c r="P106" s="114"/>
      <c r="Q106" s="175" t="s">
        <v>2586</v>
      </c>
    </row>
    <row r="107" spans="1:17" ht="18" x14ac:dyDescent="0.25">
      <c r="A107" s="114" t="str">
        <f>VLOOKUP(E107,'LISTADO ATM'!$A$2:$C$901,3,0)</f>
        <v>DISTRITO NACIONAL</v>
      </c>
      <c r="B107" s="109" t="s">
        <v>2564</v>
      </c>
      <c r="C107" s="121">
        <v>44283.118101851855</v>
      </c>
      <c r="D107" s="114" t="s">
        <v>2468</v>
      </c>
      <c r="E107" s="108">
        <v>446</v>
      </c>
      <c r="F107" s="114" t="str">
        <f>VLOOKUP(E107,VIP!$A$2:$O12272,2,0)</f>
        <v>DRBR446</v>
      </c>
      <c r="G107" s="114" t="str">
        <f>VLOOKUP(E107,'LISTADO ATM'!$A$2:$B$900,2,0)</f>
        <v>ATM Hipodromo V Centenario</v>
      </c>
      <c r="H107" s="114" t="str">
        <f>VLOOKUP(E107,VIP!$A$2:$O17193,7,FALSE)</f>
        <v>Si</v>
      </c>
      <c r="I107" s="114" t="str">
        <f>VLOOKUP(E107,VIP!$A$2:$O9158,8,FALSE)</f>
        <v>Si</v>
      </c>
      <c r="J107" s="114" t="str">
        <f>VLOOKUP(E107,VIP!$A$2:$O9108,8,FALSE)</f>
        <v>Si</v>
      </c>
      <c r="K107" s="114" t="str">
        <f>VLOOKUP(E107,VIP!$A$2:$O12682,6,0)</f>
        <v>NO</v>
      </c>
      <c r="L107" s="115" t="s">
        <v>2459</v>
      </c>
      <c r="M107" s="176" t="s">
        <v>2585</v>
      </c>
      <c r="N107" s="113" t="s">
        <v>2472</v>
      </c>
      <c r="O107" s="114" t="s">
        <v>2473</v>
      </c>
      <c r="P107" s="114"/>
      <c r="Q107" s="175" t="s">
        <v>2586</v>
      </c>
    </row>
    <row r="108" spans="1:17" ht="18" x14ac:dyDescent="0.25">
      <c r="A108" s="114" t="str">
        <f>VLOOKUP(E108,'LISTADO ATM'!$A$2:$C$901,3,0)</f>
        <v>ESTE</v>
      </c>
      <c r="B108" s="109" t="s">
        <v>2563</v>
      </c>
      <c r="C108" s="121">
        <v>44283.133113425924</v>
      </c>
      <c r="D108" s="114" t="s">
        <v>2468</v>
      </c>
      <c r="E108" s="108">
        <v>693</v>
      </c>
      <c r="F108" s="114" t="str">
        <f>VLOOKUP(E108,VIP!$A$2:$O12271,2,0)</f>
        <v>DRBR693</v>
      </c>
      <c r="G108" s="114" t="str">
        <f>VLOOKUP(E108,'LISTADO ATM'!$A$2:$B$900,2,0)</f>
        <v>ATM INTL Medical Punta Cana</v>
      </c>
      <c r="H108" s="114" t="str">
        <f>VLOOKUP(E108,VIP!$A$2:$O17192,7,FALSE)</f>
        <v>Si</v>
      </c>
      <c r="I108" s="114" t="str">
        <f>VLOOKUP(E108,VIP!$A$2:$O9157,8,FALSE)</f>
        <v>Si</v>
      </c>
      <c r="J108" s="114" t="str">
        <f>VLOOKUP(E108,VIP!$A$2:$O9107,8,FALSE)</f>
        <v>Si</v>
      </c>
      <c r="K108" s="114" t="str">
        <f>VLOOKUP(E108,VIP!$A$2:$O12681,6,0)</f>
        <v>NO</v>
      </c>
      <c r="L108" s="115" t="s">
        <v>2428</v>
      </c>
      <c r="M108" s="176" t="s">
        <v>2585</v>
      </c>
      <c r="N108" s="113" t="s">
        <v>2472</v>
      </c>
      <c r="O108" s="114" t="s">
        <v>2473</v>
      </c>
      <c r="P108" s="114"/>
      <c r="Q108" s="175" t="s">
        <v>2586</v>
      </c>
    </row>
    <row r="109" spans="1:17" ht="18" x14ac:dyDescent="0.25">
      <c r="A109" s="114" t="str">
        <f>VLOOKUP(E109,'LISTADO ATM'!$A$2:$C$901,3,0)</f>
        <v>DISTRITO NACIONAL</v>
      </c>
      <c r="B109" s="109" t="s">
        <v>2562</v>
      </c>
      <c r="C109" s="121">
        <v>44283.135208333333</v>
      </c>
      <c r="D109" s="114" t="s">
        <v>2468</v>
      </c>
      <c r="E109" s="108">
        <v>801</v>
      </c>
      <c r="F109" s="114" t="str">
        <f>VLOOKUP(E109,VIP!$A$2:$O12270,2,0)</f>
        <v>DRBR801</v>
      </c>
      <c r="G109" s="114" t="str">
        <f>VLOOKUP(E109,'LISTADO ATM'!$A$2:$B$900,2,0)</f>
        <v xml:space="preserve">ATM Galería 360 Food Court </v>
      </c>
      <c r="H109" s="114" t="str">
        <f>VLOOKUP(E109,VIP!$A$2:$O17191,7,FALSE)</f>
        <v>Si</v>
      </c>
      <c r="I109" s="114" t="str">
        <f>VLOOKUP(E109,VIP!$A$2:$O9156,8,FALSE)</f>
        <v>Si</v>
      </c>
      <c r="J109" s="114" t="str">
        <f>VLOOKUP(E109,VIP!$A$2:$O9106,8,FALSE)</f>
        <v>Si</v>
      </c>
      <c r="K109" s="114" t="str">
        <f>VLOOKUP(E109,VIP!$A$2:$O12680,6,0)</f>
        <v>SI</v>
      </c>
      <c r="L109" s="115" t="s">
        <v>2459</v>
      </c>
      <c r="M109" s="176" t="s">
        <v>2585</v>
      </c>
      <c r="N109" s="113" t="s">
        <v>2472</v>
      </c>
      <c r="O109" s="114" t="s">
        <v>2473</v>
      </c>
      <c r="P109" s="114"/>
      <c r="Q109" s="175" t="s">
        <v>2586</v>
      </c>
    </row>
    <row r="110" spans="1:17" ht="18" x14ac:dyDescent="0.25">
      <c r="A110" s="114" t="str">
        <f>VLOOKUP(E110,'LISTADO ATM'!$A$2:$C$901,3,0)</f>
        <v>DISTRITO NACIONAL</v>
      </c>
      <c r="B110" s="109" t="s">
        <v>2561</v>
      </c>
      <c r="C110" s="121">
        <v>44283.14135416667</v>
      </c>
      <c r="D110" s="114" t="s">
        <v>2494</v>
      </c>
      <c r="E110" s="108">
        <v>957</v>
      </c>
      <c r="F110" s="114" t="str">
        <f>VLOOKUP(E110,VIP!$A$2:$O12269,2,0)</f>
        <v>DRBR23F</v>
      </c>
      <c r="G110" s="114" t="str">
        <f>VLOOKUP(E110,'LISTADO ATM'!$A$2:$B$900,2,0)</f>
        <v xml:space="preserve">ATM Oficina Venezuela </v>
      </c>
      <c r="H110" s="114" t="str">
        <f>VLOOKUP(E110,VIP!$A$2:$O17190,7,FALSE)</f>
        <v>Si</v>
      </c>
      <c r="I110" s="114" t="str">
        <f>VLOOKUP(E110,VIP!$A$2:$O9155,8,FALSE)</f>
        <v>Si</v>
      </c>
      <c r="J110" s="114" t="str">
        <f>VLOOKUP(E110,VIP!$A$2:$O9105,8,FALSE)</f>
        <v>Si</v>
      </c>
      <c r="K110" s="114" t="str">
        <f>VLOOKUP(E110,VIP!$A$2:$O12679,6,0)</f>
        <v>SI</v>
      </c>
      <c r="L110" s="115" t="s">
        <v>2459</v>
      </c>
      <c r="M110" s="113" t="s">
        <v>2465</v>
      </c>
      <c r="N110" s="113" t="s">
        <v>2472</v>
      </c>
      <c r="O110" s="114" t="s">
        <v>2495</v>
      </c>
      <c r="P110" s="114"/>
      <c r="Q110" s="116" t="s">
        <v>2459</v>
      </c>
    </row>
    <row r="111" spans="1:17" ht="18" x14ac:dyDescent="0.25">
      <c r="A111" s="114" t="str">
        <f>VLOOKUP(E111,'LISTADO ATM'!$A$2:$C$901,3,0)</f>
        <v>SUR</v>
      </c>
      <c r="B111" s="109">
        <v>335836271</v>
      </c>
      <c r="C111" s="121">
        <v>44283.190972222219</v>
      </c>
      <c r="D111" s="114" t="s">
        <v>2494</v>
      </c>
      <c r="E111" s="122">
        <v>677</v>
      </c>
      <c r="F111" s="114" t="str">
        <f>VLOOKUP(E111,VIP!$A$2:$O12271,2,0)</f>
        <v>DRBR677</v>
      </c>
      <c r="G111" s="114" t="str">
        <f>VLOOKUP(E111,'LISTADO ATM'!$A$2:$B$900,2,0)</f>
        <v>ATM PBG Villa Jaragua</v>
      </c>
      <c r="H111" s="114" t="str">
        <f>VLOOKUP(E111,VIP!$A$2:$O17192,7,FALSE)</f>
        <v>Si</v>
      </c>
      <c r="I111" s="114" t="str">
        <f>VLOOKUP(E111,VIP!$A$2:$O9157,8,FALSE)</f>
        <v>Si</v>
      </c>
      <c r="J111" s="114" t="str">
        <f>VLOOKUP(E111,VIP!$A$2:$O9107,8,FALSE)</f>
        <v>Si</v>
      </c>
      <c r="K111" s="114" t="str">
        <f>VLOOKUP(E111,VIP!$A$2:$O12681,6,0)</f>
        <v>SI</v>
      </c>
      <c r="L111" s="115" t="s">
        <v>2498</v>
      </c>
      <c r="M111" s="113" t="s">
        <v>2465</v>
      </c>
      <c r="N111" s="113" t="s">
        <v>2472</v>
      </c>
      <c r="O111" s="114" t="s">
        <v>2495</v>
      </c>
      <c r="P111" s="112"/>
      <c r="Q111" s="116" t="s">
        <v>2498</v>
      </c>
    </row>
    <row r="112" spans="1:17" ht="18" x14ac:dyDescent="0.25">
      <c r="A112" s="114" t="str">
        <f>VLOOKUP(E112,'LISTADO ATM'!$A$2:$C$901,3,0)</f>
        <v>DISTRITO NACIONAL</v>
      </c>
      <c r="B112" s="109" t="s">
        <v>2580</v>
      </c>
      <c r="C112" s="121">
        <v>44283.369212962964</v>
      </c>
      <c r="D112" s="114" t="s">
        <v>2468</v>
      </c>
      <c r="E112" s="122">
        <v>979</v>
      </c>
      <c r="F112" s="114" t="str">
        <f>VLOOKUP(E112,VIP!$A$2:$O12272,2,0)</f>
        <v>DRBR979</v>
      </c>
      <c r="G112" s="114" t="str">
        <f>VLOOKUP(E112,'LISTADO ATM'!$A$2:$B$900,2,0)</f>
        <v xml:space="preserve">ATM Oficina Luperón I </v>
      </c>
      <c r="H112" s="114" t="str">
        <f>VLOOKUP(E112,VIP!$A$2:$O17193,7,FALSE)</f>
        <v>Si</v>
      </c>
      <c r="I112" s="114" t="str">
        <f>VLOOKUP(E112,VIP!$A$2:$O9158,8,FALSE)</f>
        <v>Si</v>
      </c>
      <c r="J112" s="114" t="str">
        <f>VLOOKUP(E112,VIP!$A$2:$O9108,8,FALSE)</f>
        <v>Si</v>
      </c>
      <c r="K112" s="114" t="str">
        <f>VLOOKUP(E112,VIP!$A$2:$O12682,6,0)</f>
        <v>NO</v>
      </c>
      <c r="L112" s="115" t="s">
        <v>2428</v>
      </c>
      <c r="M112" s="113" t="s">
        <v>2465</v>
      </c>
      <c r="N112" s="113" t="s">
        <v>2472</v>
      </c>
      <c r="O112" s="114" t="s">
        <v>2473</v>
      </c>
      <c r="P112" s="112"/>
      <c r="Q112" s="116" t="s">
        <v>2428</v>
      </c>
    </row>
    <row r="113" spans="1:17" ht="18" x14ac:dyDescent="0.25">
      <c r="A113" s="114" t="str">
        <f>VLOOKUP(E113,'LISTADO ATM'!$A$2:$C$901,3,0)</f>
        <v>DISTRITO NACIONAL</v>
      </c>
      <c r="B113" s="109" t="s">
        <v>2581</v>
      </c>
      <c r="C113" s="121">
        <v>44283.389699074076</v>
      </c>
      <c r="D113" s="114" t="s">
        <v>2189</v>
      </c>
      <c r="E113" s="122">
        <v>993</v>
      </c>
      <c r="F113" s="114" t="str">
        <f>VLOOKUP(E113,VIP!$A$2:$O12273,2,0)</f>
        <v>DRBR993</v>
      </c>
      <c r="G113" s="114" t="str">
        <f>VLOOKUP(E113,'LISTADO ATM'!$A$2:$B$900,2,0)</f>
        <v xml:space="preserve">ATM Centro Medico Integral II </v>
      </c>
      <c r="H113" s="114" t="str">
        <f>VLOOKUP(E113,VIP!$A$2:$O17194,7,FALSE)</f>
        <v>Si</v>
      </c>
      <c r="I113" s="114" t="str">
        <f>VLOOKUP(E113,VIP!$A$2:$O9159,8,FALSE)</f>
        <v>Si</v>
      </c>
      <c r="J113" s="114" t="str">
        <f>VLOOKUP(E113,VIP!$A$2:$O9109,8,FALSE)</f>
        <v>Si</v>
      </c>
      <c r="K113" s="114" t="str">
        <f>VLOOKUP(E113,VIP!$A$2:$O12683,6,0)</f>
        <v>NO</v>
      </c>
      <c r="L113" s="115" t="s">
        <v>2488</v>
      </c>
      <c r="M113" s="113" t="s">
        <v>2465</v>
      </c>
      <c r="N113" s="113" t="s">
        <v>2472</v>
      </c>
      <c r="O113" s="114" t="s">
        <v>2474</v>
      </c>
      <c r="P113" s="112"/>
      <c r="Q113" s="116" t="s">
        <v>2488</v>
      </c>
    </row>
    <row r="114" spans="1:17" ht="18" x14ac:dyDescent="0.25">
      <c r="A114" s="114" t="str">
        <f>VLOOKUP(E114,'LISTADO ATM'!$A$2:$C$901,3,0)</f>
        <v>NORTE</v>
      </c>
      <c r="B114" s="109" t="s">
        <v>2582</v>
      </c>
      <c r="C114" s="121">
        <v>44283.390405092592</v>
      </c>
      <c r="D114" s="114" t="s">
        <v>2190</v>
      </c>
      <c r="E114" s="122">
        <v>228</v>
      </c>
      <c r="F114" s="114" t="str">
        <f>VLOOKUP(E114,VIP!$A$2:$O12274,2,0)</f>
        <v>DRBR228</v>
      </c>
      <c r="G114" s="114" t="str">
        <f>VLOOKUP(E114,'LISTADO ATM'!$A$2:$B$900,2,0)</f>
        <v xml:space="preserve">ATM Oficina SAJOMA </v>
      </c>
      <c r="H114" s="114" t="str">
        <f>VLOOKUP(E114,VIP!$A$2:$O17195,7,FALSE)</f>
        <v>Si</v>
      </c>
      <c r="I114" s="114" t="str">
        <f>VLOOKUP(E114,VIP!$A$2:$O9160,8,FALSE)</f>
        <v>Si</v>
      </c>
      <c r="J114" s="114" t="str">
        <f>VLOOKUP(E114,VIP!$A$2:$O9110,8,FALSE)</f>
        <v>Si</v>
      </c>
      <c r="K114" s="114" t="str">
        <f>VLOOKUP(E114,VIP!$A$2:$O12684,6,0)</f>
        <v>NO</v>
      </c>
      <c r="L114" s="115" t="s">
        <v>2488</v>
      </c>
      <c r="M114" s="113" t="s">
        <v>2465</v>
      </c>
      <c r="N114" s="113" t="s">
        <v>2472</v>
      </c>
      <c r="O114" s="114" t="s">
        <v>2506</v>
      </c>
      <c r="P114" s="112"/>
      <c r="Q114" s="116" t="s">
        <v>2488</v>
      </c>
    </row>
    <row r="115" spans="1:17" ht="18" x14ac:dyDescent="0.25">
      <c r="A115" s="114" t="str">
        <f>VLOOKUP(E115,'LISTADO ATM'!$A$2:$C$901,3,0)</f>
        <v>DISTRITO NACIONAL</v>
      </c>
      <c r="B115" s="109" t="s">
        <v>2583</v>
      </c>
      <c r="C115" s="121">
        <v>44283.391041666669</v>
      </c>
      <c r="D115" s="114" t="s">
        <v>2189</v>
      </c>
      <c r="E115" s="122">
        <v>434</v>
      </c>
      <c r="F115" s="114" t="str">
        <f>VLOOKUP(E115,VIP!$A$2:$O12275,2,0)</f>
        <v>DRBR434</v>
      </c>
      <c r="G115" s="114" t="str">
        <f>VLOOKUP(E115,'LISTADO ATM'!$A$2:$B$900,2,0)</f>
        <v xml:space="preserve">ATM Generadora Hidroeléctrica Dom. (EGEHID) </v>
      </c>
      <c r="H115" s="114" t="str">
        <f>VLOOKUP(E115,VIP!$A$2:$O17196,7,FALSE)</f>
        <v>Si</v>
      </c>
      <c r="I115" s="114" t="str">
        <f>VLOOKUP(E115,VIP!$A$2:$O9161,8,FALSE)</f>
        <v>Si</v>
      </c>
      <c r="J115" s="114" t="str">
        <f>VLOOKUP(E115,VIP!$A$2:$O9111,8,FALSE)</f>
        <v>Si</v>
      </c>
      <c r="K115" s="114" t="str">
        <f>VLOOKUP(E115,VIP!$A$2:$O12685,6,0)</f>
        <v>NO</v>
      </c>
      <c r="L115" s="115" t="s">
        <v>2488</v>
      </c>
      <c r="M115" s="113" t="s">
        <v>2465</v>
      </c>
      <c r="N115" s="113" t="s">
        <v>2472</v>
      </c>
      <c r="O115" s="114" t="s">
        <v>2474</v>
      </c>
      <c r="P115" s="112"/>
      <c r="Q115" s="116" t="s">
        <v>2488</v>
      </c>
    </row>
    <row r="116" spans="1:17" ht="18" x14ac:dyDescent="0.25">
      <c r="A116" s="114" t="str">
        <f>VLOOKUP(E116,'LISTADO ATM'!$A$2:$C$901,3,0)</f>
        <v>DISTRITO NACIONAL</v>
      </c>
      <c r="B116" s="109" t="s">
        <v>2584</v>
      </c>
      <c r="C116" s="121">
        <v>44283.392199074071</v>
      </c>
      <c r="D116" s="114" t="s">
        <v>2189</v>
      </c>
      <c r="E116" s="122">
        <v>816</v>
      </c>
      <c r="F116" s="114" t="str">
        <f>VLOOKUP(E116,VIP!$A$2:$O12276,2,0)</f>
        <v>DRBR816</v>
      </c>
      <c r="G116" s="114" t="str">
        <f>VLOOKUP(E116,'LISTADO ATM'!$A$2:$B$900,2,0)</f>
        <v xml:space="preserve">ATM Oficina Pedro Brand </v>
      </c>
      <c r="H116" s="114" t="str">
        <f>VLOOKUP(E116,VIP!$A$2:$O17197,7,FALSE)</f>
        <v>Si</v>
      </c>
      <c r="I116" s="114" t="str">
        <f>VLOOKUP(E116,VIP!$A$2:$O9162,8,FALSE)</f>
        <v>Si</v>
      </c>
      <c r="J116" s="114" t="str">
        <f>VLOOKUP(E116,VIP!$A$2:$O9112,8,FALSE)</f>
        <v>Si</v>
      </c>
      <c r="K116" s="114" t="str">
        <f>VLOOKUP(E116,VIP!$A$2:$O12686,6,0)</f>
        <v>NO</v>
      </c>
      <c r="L116" s="115" t="s">
        <v>2254</v>
      </c>
      <c r="M116" s="113" t="s">
        <v>2465</v>
      </c>
      <c r="N116" s="113" t="s">
        <v>2472</v>
      </c>
      <c r="O116" s="114" t="s">
        <v>2474</v>
      </c>
      <c r="P116" s="112"/>
      <c r="Q116" s="116" t="s">
        <v>2254</v>
      </c>
    </row>
    <row r="117" spans="1:17" ht="18" x14ac:dyDescent="0.25">
      <c r="A117" s="114" t="str">
        <f>VLOOKUP(E117,'LISTADO ATM'!$A$2:$C$901,3,0)</f>
        <v>SUR</v>
      </c>
      <c r="B117" s="109" t="s">
        <v>2588</v>
      </c>
      <c r="C117" s="121">
        <v>44283.420243055552</v>
      </c>
      <c r="D117" s="114" t="s">
        <v>2494</v>
      </c>
      <c r="E117" s="122">
        <v>962</v>
      </c>
      <c r="F117" s="114" t="str">
        <f>VLOOKUP(E117,VIP!$A$2:$O12277,2,0)</f>
        <v>DRBR962</v>
      </c>
      <c r="G117" s="114" t="str">
        <f>VLOOKUP(E117,'LISTADO ATM'!$A$2:$B$900,2,0)</f>
        <v xml:space="preserve">ATM Oficina Villa Ofelia II (San Juan) </v>
      </c>
      <c r="H117" s="114" t="str">
        <f>VLOOKUP(E117,VIP!$A$2:$O17198,7,FALSE)</f>
        <v>Si</v>
      </c>
      <c r="I117" s="114" t="str">
        <f>VLOOKUP(E117,VIP!$A$2:$O9163,8,FALSE)</f>
        <v>Si</v>
      </c>
      <c r="J117" s="114" t="str">
        <f>VLOOKUP(E117,VIP!$A$2:$O9113,8,FALSE)</f>
        <v>Si</v>
      </c>
      <c r="K117" s="114" t="str">
        <f>VLOOKUP(E117,VIP!$A$2:$O12687,6,0)</f>
        <v>NO</v>
      </c>
      <c r="L117" s="115" t="s">
        <v>2459</v>
      </c>
      <c r="M117" s="113" t="s">
        <v>2465</v>
      </c>
      <c r="N117" s="113" t="s">
        <v>2472</v>
      </c>
      <c r="O117" s="114" t="s">
        <v>2495</v>
      </c>
      <c r="P117" s="112"/>
      <c r="Q117" s="116" t="s">
        <v>2459</v>
      </c>
    </row>
    <row r="118" spans="1:17" ht="18" x14ac:dyDescent="0.25">
      <c r="A118" s="114" t="str">
        <f>VLOOKUP(E118,'LISTADO ATM'!$A$2:$C$901,3,0)</f>
        <v>DISTRITO NACIONAL</v>
      </c>
      <c r="B118" s="109" t="s">
        <v>2589</v>
      </c>
      <c r="C118" s="121">
        <v>44283.422199074077</v>
      </c>
      <c r="D118" s="114" t="s">
        <v>2468</v>
      </c>
      <c r="E118" s="122">
        <v>183</v>
      </c>
      <c r="F118" s="114" t="str">
        <f>VLOOKUP(E118,VIP!$A$2:$O12278,2,0)</f>
        <v>DRBR183</v>
      </c>
      <c r="G118" s="114" t="str">
        <f>VLOOKUP(E118,'LISTADO ATM'!$A$2:$B$900,2,0)</f>
        <v>ATM Estación Nativa Km. 22 Aut. Duarte.</v>
      </c>
      <c r="H118" s="114" t="str">
        <f>VLOOKUP(E118,VIP!$A$2:$O17199,7,FALSE)</f>
        <v>N/A</v>
      </c>
      <c r="I118" s="114" t="str">
        <f>VLOOKUP(E118,VIP!$A$2:$O9164,8,FALSE)</f>
        <v>N/A</v>
      </c>
      <c r="J118" s="114" t="str">
        <f>VLOOKUP(E118,VIP!$A$2:$O9114,8,FALSE)</f>
        <v>N/A</v>
      </c>
      <c r="K118" s="114" t="str">
        <f>VLOOKUP(E118,VIP!$A$2:$O12688,6,0)</f>
        <v>N/A</v>
      </c>
      <c r="L118" s="115" t="s">
        <v>2428</v>
      </c>
      <c r="M118" s="113" t="s">
        <v>2465</v>
      </c>
      <c r="N118" s="113" t="s">
        <v>2472</v>
      </c>
      <c r="O118" s="114" t="s">
        <v>2473</v>
      </c>
      <c r="P118" s="112"/>
      <c r="Q118" s="116" t="s">
        <v>2428</v>
      </c>
    </row>
    <row r="119" spans="1:17" ht="18" x14ac:dyDescent="0.25">
      <c r="A119" s="114" t="str">
        <f>VLOOKUP(E119,'LISTADO ATM'!$A$2:$C$901,3,0)</f>
        <v>ESTE</v>
      </c>
      <c r="B119" s="109" t="s">
        <v>2590</v>
      </c>
      <c r="C119" s="121">
        <v>44283.424178240741</v>
      </c>
      <c r="D119" s="114" t="s">
        <v>2468</v>
      </c>
      <c r="E119" s="122">
        <v>673</v>
      </c>
      <c r="F119" s="114" t="str">
        <f>VLOOKUP(E119,VIP!$A$2:$O12279,2,0)</f>
        <v>DRBR673</v>
      </c>
      <c r="G119" s="114" t="str">
        <f>VLOOKUP(E119,'LISTADO ATM'!$A$2:$B$900,2,0)</f>
        <v>ATM Clínica Dr. Cruz Jiminián</v>
      </c>
      <c r="H119" s="114" t="str">
        <f>VLOOKUP(E119,VIP!$A$2:$O17200,7,FALSE)</f>
        <v>Si</v>
      </c>
      <c r="I119" s="114" t="str">
        <f>VLOOKUP(E119,VIP!$A$2:$O9165,8,FALSE)</f>
        <v>Si</v>
      </c>
      <c r="J119" s="114" t="str">
        <f>VLOOKUP(E119,VIP!$A$2:$O9115,8,FALSE)</f>
        <v>Si</v>
      </c>
      <c r="K119" s="114" t="str">
        <f>VLOOKUP(E119,VIP!$A$2:$O12689,6,0)</f>
        <v>NO</v>
      </c>
      <c r="L119" s="115" t="s">
        <v>2459</v>
      </c>
      <c r="M119" s="113" t="s">
        <v>2465</v>
      </c>
      <c r="N119" s="113" t="s">
        <v>2472</v>
      </c>
      <c r="O119" s="114" t="s">
        <v>2473</v>
      </c>
      <c r="P119" s="112"/>
      <c r="Q119" s="116" t="s">
        <v>2459</v>
      </c>
    </row>
    <row r="120" spans="1:17" ht="18" x14ac:dyDescent="0.25">
      <c r="A120" s="114" t="str">
        <f>VLOOKUP(E120,'LISTADO ATM'!$A$2:$C$901,3,0)</f>
        <v>ESTE</v>
      </c>
      <c r="B120" s="109" t="s">
        <v>2591</v>
      </c>
      <c r="C120" s="121">
        <v>44283.425775462965</v>
      </c>
      <c r="D120" s="114" t="s">
        <v>2494</v>
      </c>
      <c r="E120" s="122">
        <v>345</v>
      </c>
      <c r="F120" s="114" t="e">
        <f>VLOOKUP(E120,VIP!$A$2:$O12280,2,0)</f>
        <v>#N/A</v>
      </c>
      <c r="G120" s="114" t="str">
        <f>VLOOKUP(E120,'LISTADO ATM'!$A$2:$B$900,2,0)</f>
        <v>ATM Oficina Yamasá  II</v>
      </c>
      <c r="H120" s="114" t="e">
        <f>VLOOKUP(E120,VIP!$A$2:$O17201,7,FALSE)</f>
        <v>#N/A</v>
      </c>
      <c r="I120" s="114" t="e">
        <f>VLOOKUP(E120,VIP!$A$2:$O9166,8,FALSE)</f>
        <v>#N/A</v>
      </c>
      <c r="J120" s="114" t="e">
        <f>VLOOKUP(E120,VIP!$A$2:$O9116,8,FALSE)</f>
        <v>#N/A</v>
      </c>
      <c r="K120" s="114" t="e">
        <f>VLOOKUP(E120,VIP!$A$2:$O12690,6,0)</f>
        <v>#N/A</v>
      </c>
      <c r="L120" s="115" t="s">
        <v>2459</v>
      </c>
      <c r="M120" s="113" t="s">
        <v>2465</v>
      </c>
      <c r="N120" s="113" t="s">
        <v>2472</v>
      </c>
      <c r="O120" s="114" t="s">
        <v>2495</v>
      </c>
      <c r="P120" s="112"/>
      <c r="Q120" s="116" t="s">
        <v>2459</v>
      </c>
    </row>
    <row r="121" spans="1:17" ht="18" x14ac:dyDescent="0.25">
      <c r="A121" s="114" t="str">
        <f>VLOOKUP(E121,'LISTADO ATM'!$A$2:$C$901,3,0)</f>
        <v>NORTE</v>
      </c>
      <c r="B121" s="109" t="s">
        <v>2592</v>
      </c>
      <c r="C121" s="121">
        <v>44283.440439814818</v>
      </c>
      <c r="D121" s="114" t="s">
        <v>2189</v>
      </c>
      <c r="E121" s="122">
        <v>926</v>
      </c>
      <c r="F121" s="114" t="str">
        <f>VLOOKUP(E121,VIP!$A$2:$O12281,2,0)</f>
        <v>DRBR926</v>
      </c>
      <c r="G121" s="114" t="str">
        <f>VLOOKUP(E121,'LISTADO ATM'!$A$2:$B$900,2,0)</f>
        <v>ATM S/M Juan Cepin</v>
      </c>
      <c r="H121" s="114" t="str">
        <f>VLOOKUP(E121,VIP!$A$2:$O17202,7,FALSE)</f>
        <v>N/A</v>
      </c>
      <c r="I121" s="114" t="str">
        <f>VLOOKUP(E121,VIP!$A$2:$O9167,8,FALSE)</f>
        <v>N/A</v>
      </c>
      <c r="J121" s="114" t="str">
        <f>VLOOKUP(E121,VIP!$A$2:$O9117,8,FALSE)</f>
        <v>N/A</v>
      </c>
      <c r="K121" s="114" t="str">
        <f>VLOOKUP(E121,VIP!$A$2:$O12691,6,0)</f>
        <v>N/A</v>
      </c>
      <c r="L121" s="115" t="s">
        <v>2228</v>
      </c>
      <c r="M121" s="113" t="s">
        <v>2465</v>
      </c>
      <c r="N121" s="113" t="s">
        <v>2472</v>
      </c>
      <c r="O121" s="114" t="s">
        <v>2474</v>
      </c>
      <c r="P121" s="112"/>
      <c r="Q121" s="116" t="s">
        <v>2228</v>
      </c>
    </row>
    <row r="122" spans="1:17" ht="18" x14ac:dyDescent="0.25">
      <c r="A122" s="114" t="str">
        <f>VLOOKUP(E122,'LISTADO ATM'!$A$2:$C$901,3,0)</f>
        <v>DISTRITO NACIONAL</v>
      </c>
      <c r="B122" s="109" t="s">
        <v>2593</v>
      </c>
      <c r="C122" s="121">
        <v>44283.443009259259</v>
      </c>
      <c r="D122" s="114" t="s">
        <v>2189</v>
      </c>
      <c r="E122" s="122">
        <v>160</v>
      </c>
      <c r="F122" s="114" t="str">
        <f>VLOOKUP(E122,VIP!$A$2:$O12282,2,0)</f>
        <v>DRBR160</v>
      </c>
      <c r="G122" s="114" t="str">
        <f>VLOOKUP(E122,'LISTADO ATM'!$A$2:$B$900,2,0)</f>
        <v xml:space="preserve">ATM Oficina Herrera </v>
      </c>
      <c r="H122" s="114" t="str">
        <f>VLOOKUP(E122,VIP!$A$2:$O17203,7,FALSE)</f>
        <v>Si</v>
      </c>
      <c r="I122" s="114" t="str">
        <f>VLOOKUP(E122,VIP!$A$2:$O9168,8,FALSE)</f>
        <v>Si</v>
      </c>
      <c r="J122" s="114" t="str">
        <f>VLOOKUP(E122,VIP!$A$2:$O9118,8,FALSE)</f>
        <v>Si</v>
      </c>
      <c r="K122" s="114" t="str">
        <f>VLOOKUP(E122,VIP!$A$2:$O12692,6,0)</f>
        <v>NO</v>
      </c>
      <c r="L122" s="115" t="s">
        <v>2228</v>
      </c>
      <c r="M122" s="113" t="s">
        <v>2465</v>
      </c>
      <c r="N122" s="113" t="s">
        <v>2472</v>
      </c>
      <c r="O122" s="114" t="s">
        <v>2474</v>
      </c>
      <c r="P122" s="112"/>
      <c r="Q122" s="116" t="s">
        <v>2228</v>
      </c>
    </row>
    <row r="123" spans="1:17" ht="18" x14ac:dyDescent="0.25">
      <c r="A123" s="114" t="str">
        <f>VLOOKUP(E123,'LISTADO ATM'!$A$2:$C$901,3,0)</f>
        <v>SUR</v>
      </c>
      <c r="B123" s="109" t="s">
        <v>2594</v>
      </c>
      <c r="C123" s="121">
        <v>44283.444363425922</v>
      </c>
      <c r="D123" s="114" t="s">
        <v>2189</v>
      </c>
      <c r="E123" s="122">
        <v>48</v>
      </c>
      <c r="F123" s="114" t="str">
        <f>VLOOKUP(E123,VIP!$A$2:$O12283,2,0)</f>
        <v>DRBR048</v>
      </c>
      <c r="G123" s="114" t="str">
        <f>VLOOKUP(E123,'LISTADO ATM'!$A$2:$B$900,2,0)</f>
        <v xml:space="preserve">ATM Autoservicio Neiba I </v>
      </c>
      <c r="H123" s="114" t="str">
        <f>VLOOKUP(E123,VIP!$A$2:$O17204,7,FALSE)</f>
        <v>Si</v>
      </c>
      <c r="I123" s="114" t="str">
        <f>VLOOKUP(E123,VIP!$A$2:$O9169,8,FALSE)</f>
        <v>Si</v>
      </c>
      <c r="J123" s="114" t="str">
        <f>VLOOKUP(E123,VIP!$A$2:$O9119,8,FALSE)</f>
        <v>Si</v>
      </c>
      <c r="K123" s="114" t="str">
        <f>VLOOKUP(E123,VIP!$A$2:$O12693,6,0)</f>
        <v>SI</v>
      </c>
      <c r="L123" s="115" t="s">
        <v>2228</v>
      </c>
      <c r="M123" s="113" t="s">
        <v>2465</v>
      </c>
      <c r="N123" s="113" t="s">
        <v>2472</v>
      </c>
      <c r="O123" s="114" t="s">
        <v>2474</v>
      </c>
      <c r="P123" s="112"/>
      <c r="Q123" s="116" t="s">
        <v>2228</v>
      </c>
    </row>
    <row r="124" spans="1:17" ht="18" x14ac:dyDescent="0.25">
      <c r="A124" s="114" t="str">
        <f>VLOOKUP(E124,'LISTADO ATM'!$A$2:$C$901,3,0)</f>
        <v>ESTE</v>
      </c>
      <c r="B124" s="109" t="s">
        <v>2595</v>
      </c>
      <c r="C124" s="121">
        <v>44283.446851851855</v>
      </c>
      <c r="D124" s="114" t="s">
        <v>2601</v>
      </c>
      <c r="E124" s="122">
        <v>776</v>
      </c>
      <c r="F124" s="114" t="str">
        <f>VLOOKUP(E124,VIP!$A$2:$O12284,2,0)</f>
        <v>DRBR03D</v>
      </c>
      <c r="G124" s="114" t="str">
        <f>VLOOKUP(E124,'LISTADO ATM'!$A$2:$B$900,2,0)</f>
        <v xml:space="preserve">ATM Oficina Monte Plata </v>
      </c>
      <c r="H124" s="114" t="str">
        <f>VLOOKUP(E124,VIP!$A$2:$O17205,7,FALSE)</f>
        <v>Si</v>
      </c>
      <c r="I124" s="114" t="str">
        <f>VLOOKUP(E124,VIP!$A$2:$O9170,8,FALSE)</f>
        <v>Si</v>
      </c>
      <c r="J124" s="114" t="str">
        <f>VLOOKUP(E124,VIP!$A$2:$O9120,8,FALSE)</f>
        <v>Si</v>
      </c>
      <c r="K124" s="114" t="str">
        <f>VLOOKUP(E124,VIP!$A$2:$O12694,6,0)</f>
        <v>SI</v>
      </c>
      <c r="L124" s="115" t="s">
        <v>2431</v>
      </c>
      <c r="M124" s="113" t="s">
        <v>2465</v>
      </c>
      <c r="N124" s="113" t="s">
        <v>2472</v>
      </c>
      <c r="O124" s="114" t="s">
        <v>2600</v>
      </c>
      <c r="P124" s="112"/>
      <c r="Q124" s="116" t="s">
        <v>2431</v>
      </c>
    </row>
    <row r="125" spans="1:17" ht="18" x14ac:dyDescent="0.25">
      <c r="A125" s="114" t="str">
        <f>VLOOKUP(E125,'LISTADO ATM'!$A$2:$C$901,3,0)</f>
        <v>SUR</v>
      </c>
      <c r="B125" s="109" t="s">
        <v>2596</v>
      </c>
      <c r="C125" s="121">
        <v>44283.44871527778</v>
      </c>
      <c r="D125" s="114" t="s">
        <v>2601</v>
      </c>
      <c r="E125" s="122">
        <v>103</v>
      </c>
      <c r="F125" s="114" t="str">
        <f>VLOOKUP(E125,VIP!$A$2:$O12285,2,0)</f>
        <v>DRBR103</v>
      </c>
      <c r="G125" s="114" t="str">
        <f>VLOOKUP(E125,'LISTADO ATM'!$A$2:$B$900,2,0)</f>
        <v xml:space="preserve">ATM Oficina Las Matas de Farfán </v>
      </c>
      <c r="H125" s="114" t="str">
        <f>VLOOKUP(E125,VIP!$A$2:$O17206,7,FALSE)</f>
        <v>Si</v>
      </c>
      <c r="I125" s="114" t="str">
        <f>VLOOKUP(E125,VIP!$A$2:$O9171,8,FALSE)</f>
        <v>Si</v>
      </c>
      <c r="J125" s="114" t="str">
        <f>VLOOKUP(E125,VIP!$A$2:$O9121,8,FALSE)</f>
        <v>Si</v>
      </c>
      <c r="K125" s="114" t="str">
        <f>VLOOKUP(E125,VIP!$A$2:$O12695,6,0)</f>
        <v>NO</v>
      </c>
      <c r="L125" s="115" t="s">
        <v>2587</v>
      </c>
      <c r="M125" s="113" t="s">
        <v>2465</v>
      </c>
      <c r="N125" s="113" t="s">
        <v>2472</v>
      </c>
      <c r="O125" s="114" t="s">
        <v>2600</v>
      </c>
      <c r="P125" s="112"/>
      <c r="Q125" s="116" t="s">
        <v>2587</v>
      </c>
    </row>
    <row r="126" spans="1:17" ht="18" x14ac:dyDescent="0.25">
      <c r="A126" s="114" t="str">
        <f>VLOOKUP(E126,'LISTADO ATM'!$A$2:$C$901,3,0)</f>
        <v>SUR</v>
      </c>
      <c r="B126" s="109" t="s">
        <v>2597</v>
      </c>
      <c r="C126" s="121">
        <v>44283.449942129628</v>
      </c>
      <c r="D126" s="114" t="s">
        <v>2601</v>
      </c>
      <c r="E126" s="122">
        <v>5</v>
      </c>
      <c r="F126" s="114" t="str">
        <f>VLOOKUP(E126,VIP!$A$2:$O12286,2,0)</f>
        <v>DRBR005</v>
      </c>
      <c r="G126" s="114" t="str">
        <f>VLOOKUP(E126,'LISTADO ATM'!$A$2:$B$900,2,0)</f>
        <v>ATM Oficina Autoservicio Villa Ofelia (San Juan)</v>
      </c>
      <c r="H126" s="114" t="str">
        <f>VLOOKUP(E126,VIP!$A$2:$O17207,7,FALSE)</f>
        <v>Si</v>
      </c>
      <c r="I126" s="114" t="str">
        <f>VLOOKUP(E126,VIP!$A$2:$O9172,8,FALSE)</f>
        <v>Si</v>
      </c>
      <c r="J126" s="114" t="str">
        <f>VLOOKUP(E126,VIP!$A$2:$O9122,8,FALSE)</f>
        <v>Si</v>
      </c>
      <c r="K126" s="114" t="str">
        <f>VLOOKUP(E126,VIP!$A$2:$O12696,6,0)</f>
        <v>NO</v>
      </c>
      <c r="L126" s="115" t="s">
        <v>2228</v>
      </c>
      <c r="M126" s="113" t="s">
        <v>2465</v>
      </c>
      <c r="N126" s="113" t="s">
        <v>2472</v>
      </c>
      <c r="O126" s="114" t="s">
        <v>2600</v>
      </c>
      <c r="P126" s="112"/>
      <c r="Q126" s="116" t="s">
        <v>2228</v>
      </c>
    </row>
    <row r="127" spans="1:17" ht="18" x14ac:dyDescent="0.25">
      <c r="A127" s="114" t="str">
        <f>VLOOKUP(E127,'LISTADO ATM'!$A$2:$C$901,3,0)</f>
        <v>NORTE</v>
      </c>
      <c r="B127" s="109" t="s">
        <v>2598</v>
      </c>
      <c r="C127" s="121">
        <v>44283.476759259262</v>
      </c>
      <c r="D127" s="114" t="s">
        <v>2190</v>
      </c>
      <c r="E127" s="122">
        <v>138</v>
      </c>
      <c r="F127" s="114" t="str">
        <f>VLOOKUP(E127,VIP!$A$2:$O12287,2,0)</f>
        <v>DRBR138</v>
      </c>
      <c r="G127" s="114" t="str">
        <f>VLOOKUP(E127,'LISTADO ATM'!$A$2:$B$900,2,0)</f>
        <v xml:space="preserve">ATM UNP Fantino </v>
      </c>
      <c r="H127" s="114" t="str">
        <f>VLOOKUP(E127,VIP!$A$2:$O17208,7,FALSE)</f>
        <v>Si</v>
      </c>
      <c r="I127" s="114" t="str">
        <f>VLOOKUP(E127,VIP!$A$2:$O9173,8,FALSE)</f>
        <v>Si</v>
      </c>
      <c r="J127" s="114" t="str">
        <f>VLOOKUP(E127,VIP!$A$2:$O9123,8,FALSE)</f>
        <v>Si</v>
      </c>
      <c r="K127" s="114" t="str">
        <f>VLOOKUP(E127,VIP!$A$2:$O12697,6,0)</f>
        <v>NO</v>
      </c>
      <c r="L127" s="115" t="s">
        <v>2228</v>
      </c>
      <c r="M127" s="113" t="s">
        <v>2465</v>
      </c>
      <c r="N127" s="113" t="s">
        <v>2472</v>
      </c>
      <c r="O127" s="114" t="s">
        <v>2506</v>
      </c>
      <c r="P127" s="112"/>
      <c r="Q127" s="116" t="s">
        <v>2228</v>
      </c>
    </row>
    <row r="128" spans="1:17" ht="18" x14ac:dyDescent="0.25">
      <c r="A128" s="114" t="str">
        <f>VLOOKUP(E128,'LISTADO ATM'!$A$2:$C$901,3,0)</f>
        <v>NORTE</v>
      </c>
      <c r="B128" s="109" t="s">
        <v>2599</v>
      </c>
      <c r="C128" s="121">
        <v>44283.483437499999</v>
      </c>
      <c r="D128" s="114" t="s">
        <v>2190</v>
      </c>
      <c r="E128" s="122">
        <v>489</v>
      </c>
      <c r="F128" s="114" t="str">
        <f>VLOOKUP(E128,VIP!$A$2:$O12288,2,0)</f>
        <v>DRBR489</v>
      </c>
      <c r="G128" s="114" t="str">
        <f>VLOOKUP(E128,'LISTADO ATM'!$A$2:$B$900,2,0)</f>
        <v xml:space="preserve">ATM Aeropuerto El Catey (Samaná) </v>
      </c>
      <c r="H128" s="114" t="str">
        <f>VLOOKUP(E128,VIP!$A$2:$O17209,7,FALSE)</f>
        <v>Si</v>
      </c>
      <c r="I128" s="114" t="str">
        <f>VLOOKUP(E128,VIP!$A$2:$O9174,8,FALSE)</f>
        <v>Si</v>
      </c>
      <c r="J128" s="114" t="str">
        <f>VLOOKUP(E128,VIP!$A$2:$O9124,8,FALSE)</f>
        <v>Si</v>
      </c>
      <c r="K128" s="114" t="str">
        <f>VLOOKUP(E128,VIP!$A$2:$O12698,6,0)</f>
        <v>NO</v>
      </c>
      <c r="L128" s="115" t="s">
        <v>2488</v>
      </c>
      <c r="M128" s="113" t="s">
        <v>2465</v>
      </c>
      <c r="N128" s="113" t="s">
        <v>2472</v>
      </c>
      <c r="O128" s="114" t="s">
        <v>2506</v>
      </c>
      <c r="P128" s="112"/>
      <c r="Q128" s="116" t="s">
        <v>2488</v>
      </c>
    </row>
  </sheetData>
  <autoFilter ref="A4:Q116">
    <sortState ref="A5:Q112">
      <sortCondition ref="C4:C112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4 E27:E111 E129:E1048576">
    <cfRule type="duplicateValues" dxfId="1225" priority="129052"/>
  </conditionalFormatting>
  <conditionalFormatting sqref="E1:E4 E27:E111 E129:E1048576">
    <cfRule type="duplicateValues" dxfId="1224" priority="129058"/>
    <cfRule type="duplicateValues" dxfId="1223" priority="129059"/>
  </conditionalFormatting>
  <conditionalFormatting sqref="E27:E111 E129:E1048576">
    <cfRule type="duplicateValues" dxfId="1222" priority="129100"/>
    <cfRule type="duplicateValues" dxfId="1221" priority="129101"/>
  </conditionalFormatting>
  <conditionalFormatting sqref="E27:E111 E129:E1048576">
    <cfRule type="duplicateValues" dxfId="1220" priority="129121"/>
  </conditionalFormatting>
  <conditionalFormatting sqref="E1:E4 E27:E111 E129:E1048576">
    <cfRule type="duplicateValues" dxfId="1219" priority="2327"/>
    <cfRule type="duplicateValues" dxfId="1218" priority="2329"/>
    <cfRule type="duplicateValues" dxfId="1217" priority="2332"/>
  </conditionalFormatting>
  <conditionalFormatting sqref="B27">
    <cfRule type="duplicateValues" dxfId="1216" priority="2259"/>
  </conditionalFormatting>
  <conditionalFormatting sqref="B27">
    <cfRule type="duplicateValues" dxfId="1215" priority="2222"/>
  </conditionalFormatting>
  <conditionalFormatting sqref="B27">
    <cfRule type="duplicateValues" dxfId="1214" priority="2106"/>
  </conditionalFormatting>
  <conditionalFormatting sqref="E1:E111 E129:E1048576">
    <cfRule type="duplicateValues" dxfId="1213" priority="2105"/>
  </conditionalFormatting>
  <conditionalFormatting sqref="B27">
    <cfRule type="duplicateValues" dxfId="1212" priority="2063"/>
  </conditionalFormatting>
  <conditionalFormatting sqref="E24:E59">
    <cfRule type="duplicateValues" dxfId="1211" priority="2020"/>
  </conditionalFormatting>
  <conditionalFormatting sqref="E24:E59">
    <cfRule type="duplicateValues" dxfId="1210" priority="2018"/>
    <cfRule type="duplicateValues" dxfId="1209" priority="2019"/>
  </conditionalFormatting>
  <conditionalFormatting sqref="E24:E59">
    <cfRule type="duplicateValues" dxfId="1208" priority="2016"/>
    <cfRule type="duplicateValues" dxfId="1207" priority="2017"/>
  </conditionalFormatting>
  <conditionalFormatting sqref="E24:E59">
    <cfRule type="duplicateValues" dxfId="1206" priority="2015"/>
  </conditionalFormatting>
  <conditionalFormatting sqref="E24:E59">
    <cfRule type="duplicateValues" dxfId="1205" priority="2014"/>
  </conditionalFormatting>
  <conditionalFormatting sqref="E24:E59">
    <cfRule type="duplicateValues" dxfId="1204" priority="2013"/>
  </conditionalFormatting>
  <conditionalFormatting sqref="E24:E59">
    <cfRule type="duplicateValues" dxfId="1203" priority="2012"/>
  </conditionalFormatting>
  <conditionalFormatting sqref="E24:E59">
    <cfRule type="duplicateValues" dxfId="1202" priority="2011"/>
  </conditionalFormatting>
  <conditionalFormatting sqref="E24:E59">
    <cfRule type="duplicateValues" dxfId="1201" priority="2010"/>
  </conditionalFormatting>
  <conditionalFormatting sqref="E24:E59">
    <cfRule type="duplicateValues" dxfId="1200" priority="2009"/>
  </conditionalFormatting>
  <conditionalFormatting sqref="E24:E59">
    <cfRule type="duplicateValues" dxfId="1199" priority="2007"/>
    <cfRule type="duplicateValues" dxfId="1198" priority="2008"/>
  </conditionalFormatting>
  <conditionalFormatting sqref="E24:E59">
    <cfRule type="duplicateValues" dxfId="1197" priority="2006"/>
  </conditionalFormatting>
  <conditionalFormatting sqref="E24:E59">
    <cfRule type="duplicateValues" dxfId="1196" priority="2003"/>
    <cfRule type="duplicateValues" dxfId="1195" priority="2004"/>
    <cfRule type="duplicateValues" dxfId="1194" priority="2005"/>
  </conditionalFormatting>
  <conditionalFormatting sqref="E24:E59">
    <cfRule type="duplicateValues" dxfId="1193" priority="2002"/>
  </conditionalFormatting>
  <conditionalFormatting sqref="E24:E59">
    <cfRule type="duplicateValues" dxfId="1192" priority="2000"/>
    <cfRule type="duplicateValues" dxfId="1191" priority="2001"/>
  </conditionalFormatting>
  <conditionalFormatting sqref="E24:E59">
    <cfRule type="duplicateValues" dxfId="1190" priority="1999"/>
  </conditionalFormatting>
  <conditionalFormatting sqref="E24:E59">
    <cfRule type="duplicateValues" dxfId="1189" priority="1998"/>
  </conditionalFormatting>
  <conditionalFormatting sqref="E24:E59">
    <cfRule type="duplicateValues" dxfId="1188" priority="1997"/>
  </conditionalFormatting>
  <conditionalFormatting sqref="E24:E59">
    <cfRule type="duplicateValues" dxfId="1187" priority="1995"/>
    <cfRule type="duplicateValues" dxfId="1186" priority="1996"/>
  </conditionalFormatting>
  <conditionalFormatting sqref="E24:E59">
    <cfRule type="duplicateValues" dxfId="1185" priority="1993"/>
    <cfRule type="duplicateValues" dxfId="1184" priority="1994"/>
  </conditionalFormatting>
  <conditionalFormatting sqref="E24:E59">
    <cfRule type="duplicateValues" dxfId="1183" priority="1992"/>
  </conditionalFormatting>
  <conditionalFormatting sqref="E24:E59">
    <cfRule type="duplicateValues" dxfId="1182" priority="1991"/>
  </conditionalFormatting>
  <conditionalFormatting sqref="E24:E59">
    <cfRule type="duplicateValues" dxfId="1181" priority="1990"/>
  </conditionalFormatting>
  <conditionalFormatting sqref="B24:B27">
    <cfRule type="duplicateValues" dxfId="1180" priority="1989"/>
  </conditionalFormatting>
  <conditionalFormatting sqref="B24:B27">
    <cfRule type="duplicateValues" dxfId="1179" priority="1988"/>
  </conditionalFormatting>
  <conditionalFormatting sqref="B24:B27">
    <cfRule type="duplicateValues" dxfId="1178" priority="1986"/>
    <cfRule type="duplicateValues" dxfId="1177" priority="1987"/>
  </conditionalFormatting>
  <conditionalFormatting sqref="B24:B27">
    <cfRule type="duplicateValues" dxfId="1176" priority="1985"/>
  </conditionalFormatting>
  <conditionalFormatting sqref="B24:B27">
    <cfRule type="duplicateValues" dxfId="1175" priority="1984"/>
  </conditionalFormatting>
  <conditionalFormatting sqref="E24:E59">
    <cfRule type="duplicateValues" dxfId="1174" priority="1983"/>
  </conditionalFormatting>
  <conditionalFormatting sqref="E24:E59">
    <cfRule type="duplicateValues" dxfId="1173" priority="1982"/>
  </conditionalFormatting>
  <conditionalFormatting sqref="E24:E59">
    <cfRule type="duplicateValues" dxfId="1172" priority="1981"/>
  </conditionalFormatting>
  <conditionalFormatting sqref="E24:E59">
    <cfRule type="duplicateValues" dxfId="1171" priority="1980"/>
  </conditionalFormatting>
  <conditionalFormatting sqref="E24:E59">
    <cfRule type="duplicateValues" dxfId="1170" priority="1978"/>
    <cfRule type="duplicateValues" dxfId="1169" priority="1979"/>
  </conditionalFormatting>
  <conditionalFormatting sqref="B24:B27">
    <cfRule type="duplicateValues" dxfId="1168" priority="1977"/>
  </conditionalFormatting>
  <conditionalFormatting sqref="B24:B27">
    <cfRule type="duplicateValues" dxfId="1167" priority="1975"/>
    <cfRule type="duplicateValues" dxfId="1166" priority="1976"/>
  </conditionalFormatting>
  <conditionalFormatting sqref="E24:E59">
    <cfRule type="duplicateValues" dxfId="1165" priority="1974"/>
  </conditionalFormatting>
  <conditionalFormatting sqref="E24:E59">
    <cfRule type="duplicateValues" dxfId="1164" priority="1971"/>
    <cfRule type="duplicateValues" dxfId="1163" priority="1972"/>
    <cfRule type="duplicateValues" dxfId="1162" priority="1973"/>
  </conditionalFormatting>
  <conditionalFormatting sqref="B24:B27">
    <cfRule type="duplicateValues" dxfId="1161" priority="1970"/>
  </conditionalFormatting>
  <conditionalFormatting sqref="B24:B27">
    <cfRule type="duplicateValues" dxfId="1160" priority="1968"/>
    <cfRule type="duplicateValues" dxfId="1159" priority="1969"/>
  </conditionalFormatting>
  <conditionalFormatting sqref="B24:B27">
    <cfRule type="duplicateValues" dxfId="1158" priority="1965"/>
    <cfRule type="duplicateValues" dxfId="1157" priority="1966"/>
    <cfRule type="duplicateValues" dxfId="1156" priority="1967"/>
  </conditionalFormatting>
  <conditionalFormatting sqref="E24:E59">
    <cfRule type="duplicateValues" dxfId="1155" priority="1964"/>
  </conditionalFormatting>
  <conditionalFormatting sqref="B24:B27">
    <cfRule type="duplicateValues" dxfId="1154" priority="1963"/>
  </conditionalFormatting>
  <conditionalFormatting sqref="E24:E59">
    <cfRule type="duplicateValues" dxfId="1153" priority="1960"/>
    <cfRule type="duplicateValues" dxfId="1152" priority="1962"/>
  </conditionalFormatting>
  <conditionalFormatting sqref="B24:B27">
    <cfRule type="duplicateValues" dxfId="1151" priority="1961"/>
  </conditionalFormatting>
  <conditionalFormatting sqref="B24:B27">
    <cfRule type="duplicateValues" dxfId="1150" priority="1959"/>
  </conditionalFormatting>
  <conditionalFormatting sqref="E24:E59">
    <cfRule type="duplicateValues" dxfId="1149" priority="1958"/>
  </conditionalFormatting>
  <conditionalFormatting sqref="E24:E59">
    <cfRule type="duplicateValues" dxfId="1148" priority="1957"/>
  </conditionalFormatting>
  <conditionalFormatting sqref="B24:B27">
    <cfRule type="duplicateValues" dxfId="1147" priority="1956"/>
  </conditionalFormatting>
  <conditionalFormatting sqref="B29:B48">
    <cfRule type="duplicateValues" dxfId="1146" priority="1952"/>
  </conditionalFormatting>
  <conditionalFormatting sqref="B29:B48">
    <cfRule type="duplicateValues" dxfId="1145" priority="1951"/>
  </conditionalFormatting>
  <conditionalFormatting sqref="B29:B48">
    <cfRule type="duplicateValues" dxfId="1144" priority="1949"/>
    <cfRule type="duplicateValues" dxfId="1143" priority="1950"/>
  </conditionalFormatting>
  <conditionalFormatting sqref="B29:B48">
    <cfRule type="duplicateValues" dxfId="1142" priority="1946"/>
    <cfRule type="duplicateValues" dxfId="1141" priority="1947"/>
    <cfRule type="duplicateValues" dxfId="1140" priority="1948"/>
  </conditionalFormatting>
  <conditionalFormatting sqref="B29:B48">
    <cfRule type="duplicateValues" dxfId="1139" priority="1945"/>
  </conditionalFormatting>
  <conditionalFormatting sqref="B29:B48">
    <cfRule type="duplicateValues" dxfId="1138" priority="1944"/>
  </conditionalFormatting>
  <conditionalFormatting sqref="B29:B48">
    <cfRule type="duplicateValues" dxfId="1137" priority="1943"/>
  </conditionalFormatting>
  <conditionalFormatting sqref="B29:B48">
    <cfRule type="duplicateValues" dxfId="1136" priority="1942"/>
  </conditionalFormatting>
  <conditionalFormatting sqref="B29:B48">
    <cfRule type="duplicateValues" dxfId="1135" priority="1941"/>
  </conditionalFormatting>
  <conditionalFormatting sqref="B29:B48">
    <cfRule type="duplicateValues" dxfId="1134" priority="1940"/>
  </conditionalFormatting>
  <conditionalFormatting sqref="B29:B48">
    <cfRule type="duplicateValues" dxfId="1133" priority="1938"/>
    <cfRule type="duplicateValues" dxfId="1132" priority="1939"/>
  </conditionalFormatting>
  <conditionalFormatting sqref="B29:B48">
    <cfRule type="duplicateValues" dxfId="1131" priority="1937"/>
  </conditionalFormatting>
  <conditionalFormatting sqref="B29:B48">
    <cfRule type="duplicateValues" dxfId="1130" priority="1936"/>
  </conditionalFormatting>
  <conditionalFormatting sqref="B29:B48">
    <cfRule type="duplicateValues" dxfId="1129" priority="1935"/>
  </conditionalFormatting>
  <conditionalFormatting sqref="B29:B48">
    <cfRule type="duplicateValues" dxfId="1128" priority="1933"/>
    <cfRule type="duplicateValues" dxfId="1127" priority="1934"/>
  </conditionalFormatting>
  <conditionalFormatting sqref="B29:B48">
    <cfRule type="duplicateValues" dxfId="1126" priority="1932"/>
  </conditionalFormatting>
  <conditionalFormatting sqref="B29:B48">
    <cfRule type="duplicateValues" dxfId="1125" priority="1930"/>
    <cfRule type="duplicateValues" dxfId="1124" priority="1931"/>
  </conditionalFormatting>
  <conditionalFormatting sqref="B29:B48">
    <cfRule type="duplicateValues" dxfId="1123" priority="1927"/>
    <cfRule type="duplicateValues" dxfId="1122" priority="1928"/>
    <cfRule type="duplicateValues" dxfId="1121" priority="1929"/>
  </conditionalFormatting>
  <conditionalFormatting sqref="B29:B48">
    <cfRule type="duplicateValues" dxfId="1120" priority="1926"/>
  </conditionalFormatting>
  <conditionalFormatting sqref="B29:B48">
    <cfRule type="duplicateValues" dxfId="1119" priority="1925"/>
  </conditionalFormatting>
  <conditionalFormatting sqref="B29:B48">
    <cfRule type="duplicateValues" dxfId="1118" priority="1924"/>
  </conditionalFormatting>
  <conditionalFormatting sqref="B29:B48">
    <cfRule type="duplicateValues" dxfId="1117" priority="1923"/>
  </conditionalFormatting>
  <conditionalFormatting sqref="B29:B48">
    <cfRule type="duplicateValues" dxfId="1116" priority="1921"/>
    <cfRule type="duplicateValues" dxfId="1115" priority="1922"/>
  </conditionalFormatting>
  <conditionalFormatting sqref="B28">
    <cfRule type="duplicateValues" dxfId="1114" priority="1920"/>
  </conditionalFormatting>
  <conditionalFormatting sqref="B28">
    <cfRule type="duplicateValues" dxfId="1113" priority="1919"/>
  </conditionalFormatting>
  <conditionalFormatting sqref="B28">
    <cfRule type="duplicateValues" dxfId="1112" priority="1917"/>
    <cfRule type="duplicateValues" dxfId="1111" priority="1918"/>
  </conditionalFormatting>
  <conditionalFormatting sqref="B28">
    <cfRule type="duplicateValues" dxfId="1110" priority="1914"/>
    <cfRule type="duplicateValues" dxfId="1109" priority="1915"/>
    <cfRule type="duplicateValues" dxfId="1108" priority="1916"/>
  </conditionalFormatting>
  <conditionalFormatting sqref="B28">
    <cfRule type="duplicateValues" dxfId="1107" priority="1913"/>
  </conditionalFormatting>
  <conditionalFormatting sqref="B28">
    <cfRule type="duplicateValues" dxfId="1106" priority="1912"/>
  </conditionalFormatting>
  <conditionalFormatting sqref="B28">
    <cfRule type="duplicateValues" dxfId="1105" priority="1911"/>
  </conditionalFormatting>
  <conditionalFormatting sqref="B28">
    <cfRule type="duplicateValues" dxfId="1104" priority="1910"/>
  </conditionalFormatting>
  <conditionalFormatting sqref="B28">
    <cfRule type="duplicateValues" dxfId="1103" priority="1909"/>
  </conditionalFormatting>
  <conditionalFormatting sqref="B28">
    <cfRule type="duplicateValues" dxfId="1102" priority="1908"/>
  </conditionalFormatting>
  <conditionalFormatting sqref="B28">
    <cfRule type="duplicateValues" dxfId="1101" priority="1906"/>
    <cfRule type="duplicateValues" dxfId="1100" priority="1907"/>
  </conditionalFormatting>
  <conditionalFormatting sqref="B28">
    <cfRule type="duplicateValues" dxfId="1099" priority="1905"/>
  </conditionalFormatting>
  <conditionalFormatting sqref="B28">
    <cfRule type="duplicateValues" dxfId="1098" priority="1904"/>
  </conditionalFormatting>
  <conditionalFormatting sqref="B28">
    <cfRule type="duplicateValues" dxfId="1097" priority="1903"/>
  </conditionalFormatting>
  <conditionalFormatting sqref="B28">
    <cfRule type="duplicateValues" dxfId="1096" priority="1901"/>
    <cfRule type="duplicateValues" dxfId="1095" priority="1902"/>
  </conditionalFormatting>
  <conditionalFormatting sqref="B28">
    <cfRule type="duplicateValues" dxfId="1094" priority="1900"/>
  </conditionalFormatting>
  <conditionalFormatting sqref="B28">
    <cfRule type="duplicateValues" dxfId="1093" priority="1898"/>
    <cfRule type="duplicateValues" dxfId="1092" priority="1899"/>
  </conditionalFormatting>
  <conditionalFormatting sqref="B28">
    <cfRule type="duplicateValues" dxfId="1091" priority="1895"/>
    <cfRule type="duplicateValues" dxfId="1090" priority="1896"/>
    <cfRule type="duplicateValues" dxfId="1089" priority="1897"/>
  </conditionalFormatting>
  <conditionalFormatting sqref="B28">
    <cfRule type="duplicateValues" dxfId="1088" priority="1894"/>
  </conditionalFormatting>
  <conditionalFormatting sqref="B28">
    <cfRule type="duplicateValues" dxfId="1087" priority="1893"/>
  </conditionalFormatting>
  <conditionalFormatting sqref="B28">
    <cfRule type="duplicateValues" dxfId="1086" priority="1892"/>
  </conditionalFormatting>
  <conditionalFormatting sqref="B28">
    <cfRule type="duplicateValues" dxfId="1085" priority="1891"/>
  </conditionalFormatting>
  <conditionalFormatting sqref="B28">
    <cfRule type="duplicateValues" dxfId="1084" priority="1889"/>
    <cfRule type="duplicateValues" dxfId="1083" priority="1890"/>
  </conditionalFormatting>
  <conditionalFormatting sqref="B49:B59">
    <cfRule type="duplicateValues" dxfId="1082" priority="1887"/>
  </conditionalFormatting>
  <conditionalFormatting sqref="B49:B59">
    <cfRule type="duplicateValues" dxfId="1081" priority="1886"/>
  </conditionalFormatting>
  <conditionalFormatting sqref="B49:B59">
    <cfRule type="duplicateValues" dxfId="1080" priority="1884"/>
    <cfRule type="duplicateValues" dxfId="1079" priority="1885"/>
  </conditionalFormatting>
  <conditionalFormatting sqref="B49:B59">
    <cfRule type="duplicateValues" dxfId="1078" priority="1881"/>
    <cfRule type="duplicateValues" dxfId="1077" priority="1882"/>
    <cfRule type="duplicateValues" dxfId="1076" priority="1883"/>
  </conditionalFormatting>
  <conditionalFormatting sqref="B49:B59">
    <cfRule type="duplicateValues" dxfId="1075" priority="1880"/>
  </conditionalFormatting>
  <conditionalFormatting sqref="B49:B59">
    <cfRule type="duplicateValues" dxfId="1074" priority="1879"/>
  </conditionalFormatting>
  <conditionalFormatting sqref="B49:B59">
    <cfRule type="duplicateValues" dxfId="1073" priority="1878"/>
  </conditionalFormatting>
  <conditionalFormatting sqref="B49:B59">
    <cfRule type="duplicateValues" dxfId="1072" priority="1877"/>
  </conditionalFormatting>
  <conditionalFormatting sqref="B49:B59">
    <cfRule type="duplicateValues" dxfId="1071" priority="1876"/>
  </conditionalFormatting>
  <conditionalFormatting sqref="B49:B59">
    <cfRule type="duplicateValues" dxfId="1070" priority="1875"/>
  </conditionalFormatting>
  <conditionalFormatting sqref="B49:B59">
    <cfRule type="duplicateValues" dxfId="1069" priority="1873"/>
    <cfRule type="duplicateValues" dxfId="1068" priority="1874"/>
  </conditionalFormatting>
  <conditionalFormatting sqref="B49:B59">
    <cfRule type="duplicateValues" dxfId="1067" priority="1872"/>
  </conditionalFormatting>
  <conditionalFormatting sqref="B49:B59">
    <cfRule type="duplicateValues" dxfId="1066" priority="1871"/>
  </conditionalFormatting>
  <conditionalFormatting sqref="B49:B59">
    <cfRule type="duplicateValues" dxfId="1065" priority="1870"/>
  </conditionalFormatting>
  <conditionalFormatting sqref="B49:B59">
    <cfRule type="duplicateValues" dxfId="1064" priority="1868"/>
    <cfRule type="duplicateValues" dxfId="1063" priority="1869"/>
  </conditionalFormatting>
  <conditionalFormatting sqref="B49:B59">
    <cfRule type="duplicateValues" dxfId="1062" priority="1867"/>
  </conditionalFormatting>
  <conditionalFormatting sqref="B49:B59">
    <cfRule type="duplicateValues" dxfId="1061" priority="1865"/>
    <cfRule type="duplicateValues" dxfId="1060" priority="1866"/>
  </conditionalFormatting>
  <conditionalFormatting sqref="B49:B59">
    <cfRule type="duplicateValues" dxfId="1059" priority="1862"/>
    <cfRule type="duplicateValues" dxfId="1058" priority="1863"/>
    <cfRule type="duplicateValues" dxfId="1057" priority="1864"/>
  </conditionalFormatting>
  <conditionalFormatting sqref="B49:B59">
    <cfRule type="duplicateValues" dxfId="1056" priority="1861"/>
  </conditionalFormatting>
  <conditionalFormatting sqref="B49:B59">
    <cfRule type="duplicateValues" dxfId="1055" priority="1860"/>
  </conditionalFormatting>
  <conditionalFormatting sqref="B49:B59">
    <cfRule type="duplicateValues" dxfId="1054" priority="1859"/>
  </conditionalFormatting>
  <conditionalFormatting sqref="B49:B59">
    <cfRule type="duplicateValues" dxfId="1053" priority="1858"/>
  </conditionalFormatting>
  <conditionalFormatting sqref="B49:B59">
    <cfRule type="duplicateValues" dxfId="1052" priority="1856"/>
    <cfRule type="duplicateValues" dxfId="1051" priority="1857"/>
  </conditionalFormatting>
  <conditionalFormatting sqref="B49:B59">
    <cfRule type="duplicateValues" dxfId="1050" priority="1855"/>
  </conditionalFormatting>
  <conditionalFormatting sqref="E60:E63">
    <cfRule type="duplicateValues" dxfId="1049" priority="1727"/>
  </conditionalFormatting>
  <conditionalFormatting sqref="E60:E63">
    <cfRule type="duplicateValues" dxfId="1048" priority="1725"/>
    <cfRule type="duplicateValues" dxfId="1047" priority="1726"/>
  </conditionalFormatting>
  <conditionalFormatting sqref="E60:E63">
    <cfRule type="duplicateValues" dxfId="1046" priority="1723"/>
    <cfRule type="duplicateValues" dxfId="1045" priority="1724"/>
  </conditionalFormatting>
  <conditionalFormatting sqref="E60:E63">
    <cfRule type="duplicateValues" dxfId="1044" priority="1722"/>
  </conditionalFormatting>
  <conditionalFormatting sqref="E60:E63">
    <cfRule type="duplicateValues" dxfId="1043" priority="1721"/>
  </conditionalFormatting>
  <conditionalFormatting sqref="E60:E63">
    <cfRule type="duplicateValues" dxfId="1042" priority="1720"/>
  </conditionalFormatting>
  <conditionalFormatting sqref="E60:E63">
    <cfRule type="duplicateValues" dxfId="1041" priority="1719"/>
  </conditionalFormatting>
  <conditionalFormatting sqref="E60:E63">
    <cfRule type="duplicateValues" dxfId="1040" priority="1718"/>
  </conditionalFormatting>
  <conditionalFormatting sqref="E60:E63">
    <cfRule type="duplicateValues" dxfId="1039" priority="1717"/>
  </conditionalFormatting>
  <conditionalFormatting sqref="E60:E63">
    <cfRule type="duplicateValues" dxfId="1038" priority="1716"/>
  </conditionalFormatting>
  <conditionalFormatting sqref="E60:E63">
    <cfRule type="duplicateValues" dxfId="1037" priority="1714"/>
    <cfRule type="duplicateValues" dxfId="1036" priority="1715"/>
  </conditionalFormatting>
  <conditionalFormatting sqref="E60:E63">
    <cfRule type="duplicateValues" dxfId="1035" priority="1713"/>
  </conditionalFormatting>
  <conditionalFormatting sqref="E60:E63">
    <cfRule type="duplicateValues" dxfId="1034" priority="1710"/>
    <cfRule type="duplicateValues" dxfId="1033" priority="1711"/>
    <cfRule type="duplicateValues" dxfId="1032" priority="1712"/>
  </conditionalFormatting>
  <conditionalFormatting sqref="E60:E63">
    <cfRule type="duplicateValues" dxfId="1031" priority="1709"/>
  </conditionalFormatting>
  <conditionalFormatting sqref="E60:E63">
    <cfRule type="duplicateValues" dxfId="1030" priority="1707"/>
    <cfRule type="duplicateValues" dxfId="1029" priority="1708"/>
  </conditionalFormatting>
  <conditionalFormatting sqref="E60:E63">
    <cfRule type="duplicateValues" dxfId="1028" priority="1706"/>
  </conditionalFormatting>
  <conditionalFormatting sqref="E60:E63">
    <cfRule type="duplicateValues" dxfId="1027" priority="1704"/>
    <cfRule type="duplicateValues" dxfId="1026" priority="1705"/>
  </conditionalFormatting>
  <conditionalFormatting sqref="E60:E63">
    <cfRule type="duplicateValues" dxfId="1025" priority="1702"/>
    <cfRule type="duplicateValues" dxfId="1024" priority="1703"/>
  </conditionalFormatting>
  <conditionalFormatting sqref="E60:E63">
    <cfRule type="duplicateValues" dxfId="1023" priority="1701"/>
  </conditionalFormatting>
  <conditionalFormatting sqref="E60:E63">
    <cfRule type="duplicateValues" dxfId="1022" priority="1700"/>
  </conditionalFormatting>
  <conditionalFormatting sqref="E60:E63">
    <cfRule type="duplicateValues" dxfId="1021" priority="1699"/>
  </conditionalFormatting>
  <conditionalFormatting sqref="E60:E63">
    <cfRule type="duplicateValues" dxfId="1020" priority="1698"/>
  </conditionalFormatting>
  <conditionalFormatting sqref="E60:E63">
    <cfRule type="duplicateValues" dxfId="1019" priority="1697"/>
  </conditionalFormatting>
  <conditionalFormatting sqref="E60:E63">
    <cfRule type="duplicateValues" dxfId="1018" priority="1696"/>
  </conditionalFormatting>
  <conditionalFormatting sqref="E60:E63">
    <cfRule type="duplicateValues" dxfId="1017" priority="1695"/>
  </conditionalFormatting>
  <conditionalFormatting sqref="E60:E63">
    <cfRule type="duplicateValues" dxfId="1016" priority="1693"/>
    <cfRule type="duplicateValues" dxfId="1015" priority="1694"/>
  </conditionalFormatting>
  <conditionalFormatting sqref="E60:E63">
    <cfRule type="duplicateValues" dxfId="1014" priority="1692"/>
  </conditionalFormatting>
  <conditionalFormatting sqref="E60:E63">
    <cfRule type="duplicateValues" dxfId="1013" priority="1689"/>
    <cfRule type="duplicateValues" dxfId="1012" priority="1690"/>
    <cfRule type="duplicateValues" dxfId="1011" priority="1691"/>
  </conditionalFormatting>
  <conditionalFormatting sqref="E60:E63">
    <cfRule type="duplicateValues" dxfId="1010" priority="1688"/>
  </conditionalFormatting>
  <conditionalFormatting sqref="E60:E63">
    <cfRule type="duplicateValues" dxfId="1009" priority="1686"/>
    <cfRule type="duplicateValues" dxfId="1008" priority="1687"/>
  </conditionalFormatting>
  <conditionalFormatting sqref="E60:E63">
    <cfRule type="duplicateValues" dxfId="1007" priority="1685"/>
  </conditionalFormatting>
  <conditionalFormatting sqref="E60:E63">
    <cfRule type="duplicateValues" dxfId="1006" priority="1684"/>
  </conditionalFormatting>
  <conditionalFormatting sqref="E60:E63">
    <cfRule type="duplicateValues" dxfId="1005" priority="1683"/>
  </conditionalFormatting>
  <conditionalFormatting sqref="E60:E63">
    <cfRule type="duplicateValues" dxfId="1004" priority="1681"/>
    <cfRule type="duplicateValues" dxfId="1003" priority="1682"/>
  </conditionalFormatting>
  <conditionalFormatting sqref="E60:E63">
    <cfRule type="duplicateValues" dxfId="1002" priority="1679"/>
    <cfRule type="duplicateValues" dxfId="1001" priority="1680"/>
  </conditionalFormatting>
  <conditionalFormatting sqref="E60:E63">
    <cfRule type="duplicateValues" dxfId="1000" priority="1678"/>
  </conditionalFormatting>
  <conditionalFormatting sqref="E60:E63">
    <cfRule type="duplicateValues" dxfId="999" priority="1677"/>
  </conditionalFormatting>
  <conditionalFormatting sqref="E60:E63">
    <cfRule type="duplicateValues" dxfId="998" priority="1676"/>
  </conditionalFormatting>
  <conditionalFormatting sqref="E60:E63">
    <cfRule type="duplicateValues" dxfId="997" priority="1675"/>
  </conditionalFormatting>
  <conditionalFormatting sqref="E60:E63">
    <cfRule type="duplicateValues" dxfId="996" priority="1674"/>
  </conditionalFormatting>
  <conditionalFormatting sqref="E60:E63">
    <cfRule type="duplicateValues" dxfId="995" priority="1673"/>
  </conditionalFormatting>
  <conditionalFormatting sqref="E60:E63">
    <cfRule type="duplicateValues" dxfId="994" priority="1672"/>
  </conditionalFormatting>
  <conditionalFormatting sqref="E60:E63">
    <cfRule type="duplicateValues" dxfId="993" priority="1670"/>
    <cfRule type="duplicateValues" dxfId="992" priority="1671"/>
  </conditionalFormatting>
  <conditionalFormatting sqref="E60:E63">
    <cfRule type="duplicateValues" dxfId="991" priority="1669"/>
  </conditionalFormatting>
  <conditionalFormatting sqref="E60:E63">
    <cfRule type="duplicateValues" dxfId="990" priority="1666"/>
    <cfRule type="duplicateValues" dxfId="989" priority="1667"/>
    <cfRule type="duplicateValues" dxfId="988" priority="1668"/>
  </conditionalFormatting>
  <conditionalFormatting sqref="E60:E63">
    <cfRule type="duplicateValues" dxfId="987" priority="1665"/>
  </conditionalFormatting>
  <conditionalFormatting sqref="E60:E63">
    <cfRule type="duplicateValues" dxfId="986" priority="1663"/>
    <cfRule type="duplicateValues" dxfId="985" priority="1664"/>
  </conditionalFormatting>
  <conditionalFormatting sqref="E60:E63">
    <cfRule type="duplicateValues" dxfId="984" priority="1662"/>
  </conditionalFormatting>
  <conditionalFormatting sqref="E60:E63">
    <cfRule type="duplicateValues" dxfId="983" priority="1661"/>
  </conditionalFormatting>
  <conditionalFormatting sqref="E60:E63">
    <cfRule type="duplicateValues" dxfId="982" priority="1660"/>
  </conditionalFormatting>
  <conditionalFormatting sqref="E60:E63">
    <cfRule type="duplicateValues" dxfId="981" priority="1658"/>
    <cfRule type="duplicateValues" dxfId="980" priority="1659"/>
  </conditionalFormatting>
  <conditionalFormatting sqref="E60:E63">
    <cfRule type="duplicateValues" dxfId="979" priority="1656"/>
    <cfRule type="duplicateValues" dxfId="978" priority="1657"/>
  </conditionalFormatting>
  <conditionalFormatting sqref="E60:E63">
    <cfRule type="duplicateValues" dxfId="977" priority="1655"/>
  </conditionalFormatting>
  <conditionalFormatting sqref="E60:E63">
    <cfRule type="duplicateValues" dxfId="976" priority="1654"/>
  </conditionalFormatting>
  <conditionalFormatting sqref="E60:E63">
    <cfRule type="duplicateValues" dxfId="975" priority="1653"/>
  </conditionalFormatting>
  <conditionalFormatting sqref="E60:E63">
    <cfRule type="duplicateValues" dxfId="974" priority="1652"/>
  </conditionalFormatting>
  <conditionalFormatting sqref="E60:E63">
    <cfRule type="duplicateValues" dxfId="973" priority="1651"/>
  </conditionalFormatting>
  <conditionalFormatting sqref="E60:E63">
    <cfRule type="duplicateValues" dxfId="972" priority="1650"/>
  </conditionalFormatting>
  <conditionalFormatting sqref="E60:E63">
    <cfRule type="duplicateValues" dxfId="971" priority="1649"/>
  </conditionalFormatting>
  <conditionalFormatting sqref="E60:E63">
    <cfRule type="duplicateValues" dxfId="970" priority="1647"/>
    <cfRule type="duplicateValues" dxfId="969" priority="1648"/>
  </conditionalFormatting>
  <conditionalFormatting sqref="E60:E63">
    <cfRule type="duplicateValues" dxfId="968" priority="1646"/>
  </conditionalFormatting>
  <conditionalFormatting sqref="E60:E63">
    <cfRule type="duplicateValues" dxfId="967" priority="1643"/>
    <cfRule type="duplicateValues" dxfId="966" priority="1644"/>
    <cfRule type="duplicateValues" dxfId="965" priority="1645"/>
  </conditionalFormatting>
  <conditionalFormatting sqref="E60:E63">
    <cfRule type="duplicateValues" dxfId="964" priority="1642"/>
  </conditionalFormatting>
  <conditionalFormatting sqref="E60:E63">
    <cfRule type="duplicateValues" dxfId="963" priority="1640"/>
    <cfRule type="duplicateValues" dxfId="962" priority="1641"/>
  </conditionalFormatting>
  <conditionalFormatting sqref="E60:E63">
    <cfRule type="duplicateValues" dxfId="961" priority="1639"/>
  </conditionalFormatting>
  <conditionalFormatting sqref="E60:E63">
    <cfRule type="duplicateValues" dxfId="960" priority="1638"/>
  </conditionalFormatting>
  <conditionalFormatting sqref="E64">
    <cfRule type="duplicateValues" dxfId="959" priority="1547"/>
  </conditionalFormatting>
  <conditionalFormatting sqref="E64">
    <cfRule type="duplicateValues" dxfId="958" priority="1545"/>
    <cfRule type="duplicateValues" dxfId="957" priority="1546"/>
  </conditionalFormatting>
  <conditionalFormatting sqref="E64">
    <cfRule type="duplicateValues" dxfId="956" priority="1543"/>
    <cfRule type="duplicateValues" dxfId="955" priority="1544"/>
  </conditionalFormatting>
  <conditionalFormatting sqref="E64">
    <cfRule type="duplicateValues" dxfId="954" priority="1542"/>
  </conditionalFormatting>
  <conditionalFormatting sqref="E64">
    <cfRule type="duplicateValues" dxfId="953" priority="1541"/>
  </conditionalFormatting>
  <conditionalFormatting sqref="E64">
    <cfRule type="duplicateValues" dxfId="952" priority="1540"/>
  </conditionalFormatting>
  <conditionalFormatting sqref="E64">
    <cfRule type="duplicateValues" dxfId="951" priority="1539"/>
  </conditionalFormatting>
  <conditionalFormatting sqref="E64">
    <cfRule type="duplicateValues" dxfId="950" priority="1538"/>
  </conditionalFormatting>
  <conditionalFormatting sqref="E64">
    <cfRule type="duplicateValues" dxfId="949" priority="1537"/>
  </conditionalFormatting>
  <conditionalFormatting sqref="E64">
    <cfRule type="duplicateValues" dxfId="948" priority="1536"/>
  </conditionalFormatting>
  <conditionalFormatting sqref="E64">
    <cfRule type="duplicateValues" dxfId="947" priority="1534"/>
    <cfRule type="duplicateValues" dxfId="946" priority="1535"/>
  </conditionalFormatting>
  <conditionalFormatting sqref="E64">
    <cfRule type="duplicateValues" dxfId="945" priority="1533"/>
  </conditionalFormatting>
  <conditionalFormatting sqref="E64">
    <cfRule type="duplicateValues" dxfId="944" priority="1530"/>
    <cfRule type="duplicateValues" dxfId="943" priority="1531"/>
    <cfRule type="duplicateValues" dxfId="942" priority="1532"/>
  </conditionalFormatting>
  <conditionalFormatting sqref="E64">
    <cfRule type="duplicateValues" dxfId="941" priority="1529"/>
  </conditionalFormatting>
  <conditionalFormatting sqref="E64">
    <cfRule type="duplicateValues" dxfId="940" priority="1527"/>
    <cfRule type="duplicateValues" dxfId="939" priority="1528"/>
  </conditionalFormatting>
  <conditionalFormatting sqref="E64">
    <cfRule type="duplicateValues" dxfId="938" priority="1526"/>
  </conditionalFormatting>
  <conditionalFormatting sqref="E64">
    <cfRule type="duplicateValues" dxfId="937" priority="1524"/>
    <cfRule type="duplicateValues" dxfId="936" priority="1525"/>
  </conditionalFormatting>
  <conditionalFormatting sqref="E64">
    <cfRule type="duplicateValues" dxfId="935" priority="1522"/>
    <cfRule type="duplicateValues" dxfId="934" priority="1523"/>
  </conditionalFormatting>
  <conditionalFormatting sqref="E64">
    <cfRule type="duplicateValues" dxfId="933" priority="1521"/>
  </conditionalFormatting>
  <conditionalFormatting sqref="E64">
    <cfRule type="duplicateValues" dxfId="932" priority="1520"/>
  </conditionalFormatting>
  <conditionalFormatting sqref="E64">
    <cfRule type="duplicateValues" dxfId="931" priority="1519"/>
  </conditionalFormatting>
  <conditionalFormatting sqref="E64">
    <cfRule type="duplicateValues" dxfId="930" priority="1518"/>
  </conditionalFormatting>
  <conditionalFormatting sqref="E64">
    <cfRule type="duplicateValues" dxfId="929" priority="1517"/>
  </conditionalFormatting>
  <conditionalFormatting sqref="E64">
    <cfRule type="duplicateValues" dxfId="928" priority="1516"/>
  </conditionalFormatting>
  <conditionalFormatting sqref="E64">
    <cfRule type="duplicateValues" dxfId="927" priority="1515"/>
  </conditionalFormatting>
  <conditionalFormatting sqref="E64">
    <cfRule type="duplicateValues" dxfId="926" priority="1513"/>
    <cfRule type="duplicateValues" dxfId="925" priority="1514"/>
  </conditionalFormatting>
  <conditionalFormatting sqref="E64">
    <cfRule type="duplicateValues" dxfId="924" priority="1512"/>
  </conditionalFormatting>
  <conditionalFormatting sqref="E64">
    <cfRule type="duplicateValues" dxfId="923" priority="1509"/>
    <cfRule type="duplicateValues" dxfId="922" priority="1510"/>
    <cfRule type="duplicateValues" dxfId="921" priority="1511"/>
  </conditionalFormatting>
  <conditionalFormatting sqref="E64">
    <cfRule type="duplicateValues" dxfId="920" priority="1508"/>
  </conditionalFormatting>
  <conditionalFormatting sqref="E64">
    <cfRule type="duplicateValues" dxfId="919" priority="1506"/>
    <cfRule type="duplicateValues" dxfId="918" priority="1507"/>
  </conditionalFormatting>
  <conditionalFormatting sqref="E64">
    <cfRule type="duplicateValues" dxfId="917" priority="1505"/>
  </conditionalFormatting>
  <conditionalFormatting sqref="E64">
    <cfRule type="duplicateValues" dxfId="916" priority="1504"/>
  </conditionalFormatting>
  <conditionalFormatting sqref="E64">
    <cfRule type="duplicateValues" dxfId="915" priority="1503"/>
  </conditionalFormatting>
  <conditionalFormatting sqref="E64">
    <cfRule type="duplicateValues" dxfId="914" priority="1501"/>
    <cfRule type="duplicateValues" dxfId="913" priority="1502"/>
  </conditionalFormatting>
  <conditionalFormatting sqref="E64">
    <cfRule type="duplicateValues" dxfId="912" priority="1499"/>
    <cfRule type="duplicateValues" dxfId="911" priority="1500"/>
  </conditionalFormatting>
  <conditionalFormatting sqref="E64">
    <cfRule type="duplicateValues" dxfId="910" priority="1498"/>
  </conditionalFormatting>
  <conditionalFormatting sqref="E64">
    <cfRule type="duplicateValues" dxfId="909" priority="1497"/>
  </conditionalFormatting>
  <conditionalFormatting sqref="E64">
    <cfRule type="duplicateValues" dxfId="908" priority="1496"/>
  </conditionalFormatting>
  <conditionalFormatting sqref="E64">
    <cfRule type="duplicateValues" dxfId="907" priority="1495"/>
  </conditionalFormatting>
  <conditionalFormatting sqref="E64">
    <cfRule type="duplicateValues" dxfId="906" priority="1494"/>
  </conditionalFormatting>
  <conditionalFormatting sqref="E64">
    <cfRule type="duplicateValues" dxfId="905" priority="1493"/>
  </conditionalFormatting>
  <conditionalFormatting sqref="E64">
    <cfRule type="duplicateValues" dxfId="904" priority="1492"/>
  </conditionalFormatting>
  <conditionalFormatting sqref="E64">
    <cfRule type="duplicateValues" dxfId="903" priority="1490"/>
    <cfRule type="duplicateValues" dxfId="902" priority="1491"/>
  </conditionalFormatting>
  <conditionalFormatting sqref="E64">
    <cfRule type="duplicateValues" dxfId="901" priority="1489"/>
  </conditionalFormatting>
  <conditionalFormatting sqref="E64">
    <cfRule type="duplicateValues" dxfId="900" priority="1486"/>
    <cfRule type="duplicateValues" dxfId="899" priority="1487"/>
    <cfRule type="duplicateValues" dxfId="898" priority="1488"/>
  </conditionalFormatting>
  <conditionalFormatting sqref="E64">
    <cfRule type="duplicateValues" dxfId="897" priority="1485"/>
  </conditionalFormatting>
  <conditionalFormatting sqref="E64">
    <cfRule type="duplicateValues" dxfId="896" priority="1483"/>
    <cfRule type="duplicateValues" dxfId="895" priority="1484"/>
  </conditionalFormatting>
  <conditionalFormatting sqref="E64">
    <cfRule type="duplicateValues" dxfId="894" priority="1482"/>
  </conditionalFormatting>
  <conditionalFormatting sqref="E64">
    <cfRule type="duplicateValues" dxfId="893" priority="1481"/>
  </conditionalFormatting>
  <conditionalFormatting sqref="E64">
    <cfRule type="duplicateValues" dxfId="892" priority="1480"/>
  </conditionalFormatting>
  <conditionalFormatting sqref="E64">
    <cfRule type="duplicateValues" dxfId="891" priority="1478"/>
    <cfRule type="duplicateValues" dxfId="890" priority="1479"/>
  </conditionalFormatting>
  <conditionalFormatting sqref="E64">
    <cfRule type="duplicateValues" dxfId="889" priority="1476"/>
    <cfRule type="duplicateValues" dxfId="888" priority="1477"/>
  </conditionalFormatting>
  <conditionalFormatting sqref="E64">
    <cfRule type="duplicateValues" dxfId="887" priority="1475"/>
  </conditionalFormatting>
  <conditionalFormatting sqref="E64">
    <cfRule type="duplicateValues" dxfId="886" priority="1474"/>
  </conditionalFormatting>
  <conditionalFormatting sqref="E64">
    <cfRule type="duplicateValues" dxfId="885" priority="1473"/>
  </conditionalFormatting>
  <conditionalFormatting sqref="E64">
    <cfRule type="duplicateValues" dxfId="884" priority="1472"/>
  </conditionalFormatting>
  <conditionalFormatting sqref="E64">
    <cfRule type="duplicateValues" dxfId="883" priority="1471"/>
  </conditionalFormatting>
  <conditionalFormatting sqref="E64">
    <cfRule type="duplicateValues" dxfId="882" priority="1470"/>
  </conditionalFormatting>
  <conditionalFormatting sqref="E64">
    <cfRule type="duplicateValues" dxfId="881" priority="1469"/>
  </conditionalFormatting>
  <conditionalFormatting sqref="E64">
    <cfRule type="duplicateValues" dxfId="880" priority="1467"/>
    <cfRule type="duplicateValues" dxfId="879" priority="1468"/>
  </conditionalFormatting>
  <conditionalFormatting sqref="E64">
    <cfRule type="duplicateValues" dxfId="878" priority="1466"/>
  </conditionalFormatting>
  <conditionalFormatting sqref="E64">
    <cfRule type="duplicateValues" dxfId="877" priority="1463"/>
    <cfRule type="duplicateValues" dxfId="876" priority="1464"/>
    <cfRule type="duplicateValues" dxfId="875" priority="1465"/>
  </conditionalFormatting>
  <conditionalFormatting sqref="E64">
    <cfRule type="duplicateValues" dxfId="874" priority="1462"/>
  </conditionalFormatting>
  <conditionalFormatting sqref="E64">
    <cfRule type="duplicateValues" dxfId="873" priority="1460"/>
    <cfRule type="duplicateValues" dxfId="872" priority="1461"/>
  </conditionalFormatting>
  <conditionalFormatting sqref="E64">
    <cfRule type="duplicateValues" dxfId="871" priority="1459"/>
  </conditionalFormatting>
  <conditionalFormatting sqref="E64">
    <cfRule type="duplicateValues" dxfId="870" priority="1458"/>
  </conditionalFormatting>
  <conditionalFormatting sqref="B71:B89">
    <cfRule type="duplicateValues" dxfId="869" priority="1457"/>
  </conditionalFormatting>
  <conditionalFormatting sqref="B71:B89">
    <cfRule type="duplicateValues" dxfId="868" priority="1456"/>
  </conditionalFormatting>
  <conditionalFormatting sqref="B71:B89">
    <cfRule type="duplicateValues" dxfId="867" priority="1454"/>
    <cfRule type="duplicateValues" dxfId="866" priority="1455"/>
  </conditionalFormatting>
  <conditionalFormatting sqref="B71:B89">
    <cfRule type="duplicateValues" dxfId="865" priority="1451"/>
    <cfRule type="duplicateValues" dxfId="864" priority="1452"/>
    <cfRule type="duplicateValues" dxfId="863" priority="1453"/>
  </conditionalFormatting>
  <conditionalFormatting sqref="B71:B89">
    <cfRule type="duplicateValues" dxfId="862" priority="1450"/>
  </conditionalFormatting>
  <conditionalFormatting sqref="B71:B89">
    <cfRule type="duplicateValues" dxfId="861" priority="1449"/>
  </conditionalFormatting>
  <conditionalFormatting sqref="B71:B89">
    <cfRule type="duplicateValues" dxfId="860" priority="1448"/>
  </conditionalFormatting>
  <conditionalFormatting sqref="B71:B89">
    <cfRule type="duplicateValues" dxfId="859" priority="1447"/>
  </conditionalFormatting>
  <conditionalFormatting sqref="B71:B89">
    <cfRule type="duplicateValues" dxfId="858" priority="1446"/>
  </conditionalFormatting>
  <conditionalFormatting sqref="B71:B89">
    <cfRule type="duplicateValues" dxfId="857" priority="1445"/>
  </conditionalFormatting>
  <conditionalFormatting sqref="B71:B89">
    <cfRule type="duplicateValues" dxfId="856" priority="1443"/>
    <cfRule type="duplicateValues" dxfId="855" priority="1444"/>
  </conditionalFormatting>
  <conditionalFormatting sqref="B71:B89">
    <cfRule type="duplicateValues" dxfId="854" priority="1442"/>
  </conditionalFormatting>
  <conditionalFormatting sqref="B71:B89">
    <cfRule type="duplicateValues" dxfId="853" priority="1441"/>
  </conditionalFormatting>
  <conditionalFormatting sqref="B71:B89">
    <cfRule type="duplicateValues" dxfId="852" priority="1440"/>
  </conditionalFormatting>
  <conditionalFormatting sqref="B71:B89">
    <cfRule type="duplicateValues" dxfId="851" priority="1438"/>
    <cfRule type="duplicateValues" dxfId="850" priority="1439"/>
  </conditionalFormatting>
  <conditionalFormatting sqref="B71:B89">
    <cfRule type="duplicateValues" dxfId="849" priority="1437"/>
  </conditionalFormatting>
  <conditionalFormatting sqref="B71:B89">
    <cfRule type="duplicateValues" dxfId="848" priority="1435"/>
    <cfRule type="duplicateValues" dxfId="847" priority="1436"/>
  </conditionalFormatting>
  <conditionalFormatting sqref="B71:B89">
    <cfRule type="duplicateValues" dxfId="846" priority="1432"/>
    <cfRule type="duplicateValues" dxfId="845" priority="1433"/>
    <cfRule type="duplicateValues" dxfId="844" priority="1434"/>
  </conditionalFormatting>
  <conditionalFormatting sqref="B71:B89">
    <cfRule type="duplicateValues" dxfId="843" priority="1431"/>
  </conditionalFormatting>
  <conditionalFormatting sqref="B71:B89">
    <cfRule type="duplicateValues" dxfId="842" priority="1430"/>
  </conditionalFormatting>
  <conditionalFormatting sqref="B71:B89">
    <cfRule type="duplicateValues" dxfId="841" priority="1429"/>
  </conditionalFormatting>
  <conditionalFormatting sqref="B71:B89">
    <cfRule type="duplicateValues" dxfId="840" priority="1428"/>
  </conditionalFormatting>
  <conditionalFormatting sqref="B71:B89">
    <cfRule type="duplicateValues" dxfId="839" priority="1426"/>
    <cfRule type="duplicateValues" dxfId="838" priority="1427"/>
  </conditionalFormatting>
  <conditionalFormatting sqref="B71:B89">
    <cfRule type="duplicateValues" dxfId="837" priority="1425"/>
  </conditionalFormatting>
  <conditionalFormatting sqref="E71:E77">
    <cfRule type="duplicateValues" dxfId="836" priority="1424"/>
  </conditionalFormatting>
  <conditionalFormatting sqref="E71:E77">
    <cfRule type="duplicateValues" dxfId="835" priority="1422"/>
    <cfRule type="duplicateValues" dxfId="834" priority="1423"/>
  </conditionalFormatting>
  <conditionalFormatting sqref="E71:E77">
    <cfRule type="duplicateValues" dxfId="833" priority="1420"/>
    <cfRule type="duplicateValues" dxfId="832" priority="1421"/>
  </conditionalFormatting>
  <conditionalFormatting sqref="E71:E77">
    <cfRule type="duplicateValues" dxfId="831" priority="1419"/>
  </conditionalFormatting>
  <conditionalFormatting sqref="E71:E77">
    <cfRule type="duplicateValues" dxfId="830" priority="1418"/>
  </conditionalFormatting>
  <conditionalFormatting sqref="E71:E77">
    <cfRule type="duplicateValues" dxfId="829" priority="1417"/>
  </conditionalFormatting>
  <conditionalFormatting sqref="E71:E77">
    <cfRule type="duplicateValues" dxfId="828" priority="1416"/>
  </conditionalFormatting>
  <conditionalFormatting sqref="E71:E77">
    <cfRule type="duplicateValues" dxfId="827" priority="1415"/>
  </conditionalFormatting>
  <conditionalFormatting sqref="E71:E77">
    <cfRule type="duplicateValues" dxfId="826" priority="1414"/>
  </conditionalFormatting>
  <conditionalFormatting sqref="E71:E77">
    <cfRule type="duplicateValues" dxfId="825" priority="1413"/>
  </conditionalFormatting>
  <conditionalFormatting sqref="E71:E77">
    <cfRule type="duplicateValues" dxfId="824" priority="1411"/>
    <cfRule type="duplicateValues" dxfId="823" priority="1412"/>
  </conditionalFormatting>
  <conditionalFormatting sqref="E71:E77">
    <cfRule type="duplicateValues" dxfId="822" priority="1410"/>
  </conditionalFormatting>
  <conditionalFormatting sqref="E71:E77">
    <cfRule type="duplicateValues" dxfId="821" priority="1407"/>
    <cfRule type="duplicateValues" dxfId="820" priority="1408"/>
    <cfRule type="duplicateValues" dxfId="819" priority="1409"/>
  </conditionalFormatting>
  <conditionalFormatting sqref="E71:E77">
    <cfRule type="duplicateValues" dxfId="818" priority="1406"/>
  </conditionalFormatting>
  <conditionalFormatting sqref="E71:E77">
    <cfRule type="duplicateValues" dxfId="817" priority="1404"/>
    <cfRule type="duplicateValues" dxfId="816" priority="1405"/>
  </conditionalFormatting>
  <conditionalFormatting sqref="E71:E77">
    <cfRule type="duplicateValues" dxfId="815" priority="1403"/>
  </conditionalFormatting>
  <conditionalFormatting sqref="E71:E77">
    <cfRule type="duplicateValues" dxfId="814" priority="1401"/>
    <cfRule type="duplicateValues" dxfId="813" priority="1402"/>
  </conditionalFormatting>
  <conditionalFormatting sqref="E71:E77">
    <cfRule type="duplicateValues" dxfId="812" priority="1399"/>
    <cfRule type="duplicateValues" dxfId="811" priority="1400"/>
  </conditionalFormatting>
  <conditionalFormatting sqref="E71:E77">
    <cfRule type="duplicateValues" dxfId="810" priority="1398"/>
  </conditionalFormatting>
  <conditionalFormatting sqref="E71:E77">
    <cfRule type="duplicateValues" dxfId="809" priority="1397"/>
  </conditionalFormatting>
  <conditionalFormatting sqref="E71:E77">
    <cfRule type="duplicateValues" dxfId="808" priority="1396"/>
  </conditionalFormatting>
  <conditionalFormatting sqref="E71:E77">
    <cfRule type="duplicateValues" dxfId="807" priority="1395"/>
  </conditionalFormatting>
  <conditionalFormatting sqref="E71:E77">
    <cfRule type="duplicateValues" dxfId="806" priority="1394"/>
  </conditionalFormatting>
  <conditionalFormatting sqref="E71:E77">
    <cfRule type="duplicateValues" dxfId="805" priority="1393"/>
  </conditionalFormatting>
  <conditionalFormatting sqref="E71:E77">
    <cfRule type="duplicateValues" dxfId="804" priority="1392"/>
  </conditionalFormatting>
  <conditionalFormatting sqref="E71:E77">
    <cfRule type="duplicateValues" dxfId="803" priority="1390"/>
    <cfRule type="duplicateValues" dxfId="802" priority="1391"/>
  </conditionalFormatting>
  <conditionalFormatting sqref="E71:E77">
    <cfRule type="duplicateValues" dxfId="801" priority="1389"/>
  </conditionalFormatting>
  <conditionalFormatting sqref="E71:E77">
    <cfRule type="duplicateValues" dxfId="800" priority="1386"/>
    <cfRule type="duplicateValues" dxfId="799" priority="1387"/>
    <cfRule type="duplicateValues" dxfId="798" priority="1388"/>
  </conditionalFormatting>
  <conditionalFormatting sqref="E71:E77">
    <cfRule type="duplicateValues" dxfId="797" priority="1385"/>
  </conditionalFormatting>
  <conditionalFormatting sqref="E71:E77">
    <cfRule type="duplicateValues" dxfId="796" priority="1383"/>
    <cfRule type="duplicateValues" dxfId="795" priority="1384"/>
  </conditionalFormatting>
  <conditionalFormatting sqref="E71:E77">
    <cfRule type="duplicateValues" dxfId="794" priority="1382"/>
  </conditionalFormatting>
  <conditionalFormatting sqref="E71:E77">
    <cfRule type="duplicateValues" dxfId="793" priority="1381"/>
  </conditionalFormatting>
  <conditionalFormatting sqref="E71:E77">
    <cfRule type="duplicateValues" dxfId="792" priority="1380"/>
  </conditionalFormatting>
  <conditionalFormatting sqref="E71:E77">
    <cfRule type="duplicateValues" dxfId="791" priority="1378"/>
    <cfRule type="duplicateValues" dxfId="790" priority="1379"/>
  </conditionalFormatting>
  <conditionalFormatting sqref="E71:E77">
    <cfRule type="duplicateValues" dxfId="789" priority="1376"/>
    <cfRule type="duplicateValues" dxfId="788" priority="1377"/>
  </conditionalFormatting>
  <conditionalFormatting sqref="E71:E77">
    <cfRule type="duplicateValues" dxfId="787" priority="1375"/>
  </conditionalFormatting>
  <conditionalFormatting sqref="E71:E77">
    <cfRule type="duplicateValues" dxfId="786" priority="1374"/>
  </conditionalFormatting>
  <conditionalFormatting sqref="E71:E77">
    <cfRule type="duplicateValues" dxfId="785" priority="1373"/>
  </conditionalFormatting>
  <conditionalFormatting sqref="E71:E77">
    <cfRule type="duplicateValues" dxfId="784" priority="1372"/>
  </conditionalFormatting>
  <conditionalFormatting sqref="E71:E77">
    <cfRule type="duplicateValues" dxfId="783" priority="1371"/>
  </conditionalFormatting>
  <conditionalFormatting sqref="E71:E77">
    <cfRule type="duplicateValues" dxfId="782" priority="1370"/>
  </conditionalFormatting>
  <conditionalFormatting sqref="E71:E77">
    <cfRule type="duplicateValues" dxfId="781" priority="1369"/>
  </conditionalFormatting>
  <conditionalFormatting sqref="E71:E77">
    <cfRule type="duplicateValues" dxfId="780" priority="1367"/>
    <cfRule type="duplicateValues" dxfId="779" priority="1368"/>
  </conditionalFormatting>
  <conditionalFormatting sqref="E71:E77">
    <cfRule type="duplicateValues" dxfId="778" priority="1366"/>
  </conditionalFormatting>
  <conditionalFormatting sqref="E71:E77">
    <cfRule type="duplicateValues" dxfId="777" priority="1363"/>
    <cfRule type="duplicateValues" dxfId="776" priority="1364"/>
    <cfRule type="duplicateValues" dxfId="775" priority="1365"/>
  </conditionalFormatting>
  <conditionalFormatting sqref="E71:E77">
    <cfRule type="duplicateValues" dxfId="774" priority="1362"/>
  </conditionalFormatting>
  <conditionalFormatting sqref="E71:E77">
    <cfRule type="duplicateValues" dxfId="773" priority="1360"/>
    <cfRule type="duplicateValues" dxfId="772" priority="1361"/>
  </conditionalFormatting>
  <conditionalFormatting sqref="E71:E77">
    <cfRule type="duplicateValues" dxfId="771" priority="1359"/>
  </conditionalFormatting>
  <conditionalFormatting sqref="E71:E77">
    <cfRule type="duplicateValues" dxfId="770" priority="1358"/>
  </conditionalFormatting>
  <conditionalFormatting sqref="E71:E77">
    <cfRule type="duplicateValues" dxfId="769" priority="1357"/>
  </conditionalFormatting>
  <conditionalFormatting sqref="E71:E77">
    <cfRule type="duplicateValues" dxfId="768" priority="1355"/>
    <cfRule type="duplicateValues" dxfId="767" priority="1356"/>
  </conditionalFormatting>
  <conditionalFormatting sqref="E71:E77">
    <cfRule type="duplicateValues" dxfId="766" priority="1353"/>
    <cfRule type="duplicateValues" dxfId="765" priority="1354"/>
  </conditionalFormatting>
  <conditionalFormatting sqref="E71:E77">
    <cfRule type="duplicateValues" dxfId="764" priority="1352"/>
  </conditionalFormatting>
  <conditionalFormatting sqref="E71:E77">
    <cfRule type="duplicateValues" dxfId="763" priority="1351"/>
  </conditionalFormatting>
  <conditionalFormatting sqref="E71:E77">
    <cfRule type="duplicateValues" dxfId="762" priority="1350"/>
  </conditionalFormatting>
  <conditionalFormatting sqref="E71:E77">
    <cfRule type="duplicateValues" dxfId="761" priority="1349"/>
  </conditionalFormatting>
  <conditionalFormatting sqref="E71:E77">
    <cfRule type="duplicateValues" dxfId="760" priority="1348"/>
  </conditionalFormatting>
  <conditionalFormatting sqref="E71:E77">
    <cfRule type="duplicateValues" dxfId="759" priority="1347"/>
  </conditionalFormatting>
  <conditionalFormatting sqref="E71:E77">
    <cfRule type="duplicateValues" dxfId="758" priority="1346"/>
  </conditionalFormatting>
  <conditionalFormatting sqref="E71:E77">
    <cfRule type="duplicateValues" dxfId="757" priority="1344"/>
    <cfRule type="duplicateValues" dxfId="756" priority="1345"/>
  </conditionalFormatting>
  <conditionalFormatting sqref="E71:E77">
    <cfRule type="duplicateValues" dxfId="755" priority="1343"/>
  </conditionalFormatting>
  <conditionalFormatting sqref="E71:E77">
    <cfRule type="duplicateValues" dxfId="754" priority="1340"/>
    <cfRule type="duplicateValues" dxfId="753" priority="1341"/>
    <cfRule type="duplicateValues" dxfId="752" priority="1342"/>
  </conditionalFormatting>
  <conditionalFormatting sqref="E71:E77">
    <cfRule type="duplicateValues" dxfId="751" priority="1339"/>
  </conditionalFormatting>
  <conditionalFormatting sqref="E71:E77">
    <cfRule type="duplicateValues" dxfId="750" priority="1337"/>
    <cfRule type="duplicateValues" dxfId="749" priority="1338"/>
  </conditionalFormatting>
  <conditionalFormatting sqref="E71:E77">
    <cfRule type="duplicateValues" dxfId="748" priority="1336"/>
  </conditionalFormatting>
  <conditionalFormatting sqref="E71:E77">
    <cfRule type="duplicateValues" dxfId="747" priority="1335"/>
  </conditionalFormatting>
  <conditionalFormatting sqref="E79:E89">
    <cfRule type="duplicateValues" dxfId="746" priority="1333"/>
    <cfRule type="duplicateValues" dxfId="745" priority="1334"/>
  </conditionalFormatting>
  <conditionalFormatting sqref="E79:E89">
    <cfRule type="duplicateValues" dxfId="744" priority="1332"/>
  </conditionalFormatting>
  <conditionalFormatting sqref="E79:E89">
    <cfRule type="duplicateValues" dxfId="743" priority="1331"/>
  </conditionalFormatting>
  <conditionalFormatting sqref="E79:E89">
    <cfRule type="duplicateValues" dxfId="742" priority="1329"/>
    <cfRule type="duplicateValues" dxfId="741" priority="1330"/>
  </conditionalFormatting>
  <conditionalFormatting sqref="E79:E89">
    <cfRule type="duplicateValues" dxfId="740" priority="1327"/>
    <cfRule type="duplicateValues" dxfId="739" priority="1328"/>
  </conditionalFormatting>
  <conditionalFormatting sqref="E79:E89">
    <cfRule type="duplicateValues" dxfId="738" priority="1326"/>
  </conditionalFormatting>
  <conditionalFormatting sqref="E79:E89">
    <cfRule type="duplicateValues" dxfId="737" priority="1325"/>
  </conditionalFormatting>
  <conditionalFormatting sqref="E79:E89">
    <cfRule type="duplicateValues" dxfId="736" priority="1324"/>
  </conditionalFormatting>
  <conditionalFormatting sqref="E79:E89">
    <cfRule type="duplicateValues" dxfId="735" priority="1323"/>
  </conditionalFormatting>
  <conditionalFormatting sqref="E79:E89">
    <cfRule type="duplicateValues" dxfId="734" priority="1322"/>
  </conditionalFormatting>
  <conditionalFormatting sqref="E79:E89">
    <cfRule type="duplicateValues" dxfId="733" priority="1321"/>
  </conditionalFormatting>
  <conditionalFormatting sqref="E79:E89">
    <cfRule type="duplicateValues" dxfId="732" priority="1320"/>
  </conditionalFormatting>
  <conditionalFormatting sqref="E79:E89">
    <cfRule type="duplicateValues" dxfId="731" priority="1318"/>
    <cfRule type="duplicateValues" dxfId="730" priority="1319"/>
  </conditionalFormatting>
  <conditionalFormatting sqref="E79:E89">
    <cfRule type="duplicateValues" dxfId="729" priority="1317"/>
  </conditionalFormatting>
  <conditionalFormatting sqref="E79:E89">
    <cfRule type="duplicateValues" dxfId="728" priority="1314"/>
    <cfRule type="duplicateValues" dxfId="727" priority="1315"/>
    <cfRule type="duplicateValues" dxfId="726" priority="1316"/>
  </conditionalFormatting>
  <conditionalFormatting sqref="E79:E89">
    <cfRule type="duplicateValues" dxfId="725" priority="1313"/>
  </conditionalFormatting>
  <conditionalFormatting sqref="E79:E89">
    <cfRule type="duplicateValues" dxfId="724" priority="1311"/>
    <cfRule type="duplicateValues" dxfId="723" priority="1312"/>
  </conditionalFormatting>
  <conditionalFormatting sqref="E79:E89">
    <cfRule type="duplicateValues" dxfId="722" priority="1310"/>
  </conditionalFormatting>
  <conditionalFormatting sqref="E79:E89">
    <cfRule type="duplicateValues" dxfId="721" priority="1308"/>
    <cfRule type="duplicateValues" dxfId="720" priority="1309"/>
  </conditionalFormatting>
  <conditionalFormatting sqref="E79:E89">
    <cfRule type="duplicateValues" dxfId="719" priority="1306"/>
    <cfRule type="duplicateValues" dxfId="718" priority="1307"/>
  </conditionalFormatting>
  <conditionalFormatting sqref="E79:E89">
    <cfRule type="duplicateValues" dxfId="717" priority="1305"/>
  </conditionalFormatting>
  <conditionalFormatting sqref="E79:E89">
    <cfRule type="duplicateValues" dxfId="716" priority="1304"/>
  </conditionalFormatting>
  <conditionalFormatting sqref="E79:E89">
    <cfRule type="duplicateValues" dxfId="715" priority="1303"/>
  </conditionalFormatting>
  <conditionalFormatting sqref="E79:E89">
    <cfRule type="duplicateValues" dxfId="714" priority="1302"/>
  </conditionalFormatting>
  <conditionalFormatting sqref="E79:E89">
    <cfRule type="duplicateValues" dxfId="713" priority="1301"/>
  </conditionalFormatting>
  <conditionalFormatting sqref="E79:E89">
    <cfRule type="duplicateValues" dxfId="712" priority="1300"/>
  </conditionalFormatting>
  <conditionalFormatting sqref="E79:E89">
    <cfRule type="duplicateValues" dxfId="711" priority="1299"/>
  </conditionalFormatting>
  <conditionalFormatting sqref="E79:E89">
    <cfRule type="duplicateValues" dxfId="710" priority="1297"/>
    <cfRule type="duplicateValues" dxfId="709" priority="1298"/>
  </conditionalFormatting>
  <conditionalFormatting sqref="E79:E89">
    <cfRule type="duplicateValues" dxfId="708" priority="1296"/>
  </conditionalFormatting>
  <conditionalFormatting sqref="E79:E89">
    <cfRule type="duplicateValues" dxfId="707" priority="1293"/>
    <cfRule type="duplicateValues" dxfId="706" priority="1294"/>
    <cfRule type="duplicateValues" dxfId="705" priority="1295"/>
  </conditionalFormatting>
  <conditionalFormatting sqref="E79:E89">
    <cfRule type="duplicateValues" dxfId="704" priority="1292"/>
  </conditionalFormatting>
  <conditionalFormatting sqref="E79:E89">
    <cfRule type="duplicateValues" dxfId="703" priority="1290"/>
    <cfRule type="duplicateValues" dxfId="702" priority="1291"/>
  </conditionalFormatting>
  <conditionalFormatting sqref="E79:E89">
    <cfRule type="duplicateValues" dxfId="701" priority="1289"/>
  </conditionalFormatting>
  <conditionalFormatting sqref="E79:E89">
    <cfRule type="duplicateValues" dxfId="700" priority="1288"/>
  </conditionalFormatting>
  <conditionalFormatting sqref="E79:E89">
    <cfRule type="duplicateValues" dxfId="699" priority="1287"/>
  </conditionalFormatting>
  <conditionalFormatting sqref="E79:E89">
    <cfRule type="duplicateValues" dxfId="698" priority="1285"/>
    <cfRule type="duplicateValues" dxfId="697" priority="1286"/>
  </conditionalFormatting>
  <conditionalFormatting sqref="E79:E89">
    <cfRule type="duplicateValues" dxfId="696" priority="1283"/>
    <cfRule type="duplicateValues" dxfId="695" priority="1284"/>
  </conditionalFormatting>
  <conditionalFormatting sqref="E79:E89">
    <cfRule type="duplicateValues" dxfId="694" priority="1282"/>
  </conditionalFormatting>
  <conditionalFormatting sqref="E79:E89">
    <cfRule type="duplicateValues" dxfId="693" priority="1281"/>
  </conditionalFormatting>
  <conditionalFormatting sqref="E79:E89">
    <cfRule type="duplicateValues" dxfId="692" priority="1280"/>
  </conditionalFormatting>
  <conditionalFormatting sqref="E79:E89">
    <cfRule type="duplicateValues" dxfId="691" priority="1279"/>
  </conditionalFormatting>
  <conditionalFormatting sqref="E79:E89">
    <cfRule type="duplicateValues" dxfId="690" priority="1278"/>
  </conditionalFormatting>
  <conditionalFormatting sqref="E79:E89">
    <cfRule type="duplicateValues" dxfId="689" priority="1277"/>
  </conditionalFormatting>
  <conditionalFormatting sqref="E79:E89">
    <cfRule type="duplicateValues" dxfId="688" priority="1276"/>
  </conditionalFormatting>
  <conditionalFormatting sqref="E79:E89">
    <cfRule type="duplicateValues" dxfId="687" priority="1274"/>
    <cfRule type="duplicateValues" dxfId="686" priority="1275"/>
  </conditionalFormatting>
  <conditionalFormatting sqref="E79:E89">
    <cfRule type="duplicateValues" dxfId="685" priority="1273"/>
  </conditionalFormatting>
  <conditionalFormatting sqref="E79:E89">
    <cfRule type="duplicateValues" dxfId="684" priority="1270"/>
    <cfRule type="duplicateValues" dxfId="683" priority="1271"/>
    <cfRule type="duplicateValues" dxfId="682" priority="1272"/>
  </conditionalFormatting>
  <conditionalFormatting sqref="E79:E89">
    <cfRule type="duplicateValues" dxfId="681" priority="1269"/>
  </conditionalFormatting>
  <conditionalFormatting sqref="E79:E89">
    <cfRule type="duplicateValues" dxfId="680" priority="1267"/>
    <cfRule type="duplicateValues" dxfId="679" priority="1268"/>
  </conditionalFormatting>
  <conditionalFormatting sqref="E79:E89">
    <cfRule type="duplicateValues" dxfId="678" priority="1266"/>
  </conditionalFormatting>
  <conditionalFormatting sqref="E79:E89">
    <cfRule type="duplicateValues" dxfId="677" priority="1265"/>
  </conditionalFormatting>
  <conditionalFormatting sqref="E79:E89">
    <cfRule type="duplicateValues" dxfId="676" priority="1264"/>
  </conditionalFormatting>
  <conditionalFormatting sqref="E79:E89">
    <cfRule type="duplicateValues" dxfId="675" priority="1262"/>
    <cfRule type="duplicateValues" dxfId="674" priority="1263"/>
  </conditionalFormatting>
  <conditionalFormatting sqref="E79:E89">
    <cfRule type="duplicateValues" dxfId="673" priority="1260"/>
    <cfRule type="duplicateValues" dxfId="672" priority="1261"/>
  </conditionalFormatting>
  <conditionalFormatting sqref="E79:E89">
    <cfRule type="duplicateValues" dxfId="671" priority="1259"/>
  </conditionalFormatting>
  <conditionalFormatting sqref="E79:E89">
    <cfRule type="duplicateValues" dxfId="670" priority="1258"/>
  </conditionalFormatting>
  <conditionalFormatting sqref="E79:E89">
    <cfRule type="duplicateValues" dxfId="669" priority="1257"/>
  </conditionalFormatting>
  <conditionalFormatting sqref="E79:E89">
    <cfRule type="duplicateValues" dxfId="668" priority="1256"/>
  </conditionalFormatting>
  <conditionalFormatting sqref="E79:E89">
    <cfRule type="duplicateValues" dxfId="667" priority="1255"/>
  </conditionalFormatting>
  <conditionalFormatting sqref="E79:E89">
    <cfRule type="duplicateValues" dxfId="666" priority="1254"/>
  </conditionalFormatting>
  <conditionalFormatting sqref="E79:E89">
    <cfRule type="duplicateValues" dxfId="665" priority="1253"/>
  </conditionalFormatting>
  <conditionalFormatting sqref="E79:E89">
    <cfRule type="duplicateValues" dxfId="664" priority="1251"/>
    <cfRule type="duplicateValues" dxfId="663" priority="1252"/>
  </conditionalFormatting>
  <conditionalFormatting sqref="E79:E89">
    <cfRule type="duplicateValues" dxfId="662" priority="1250"/>
  </conditionalFormatting>
  <conditionalFormatting sqref="E79:E89">
    <cfRule type="duplicateValues" dxfId="661" priority="1247"/>
    <cfRule type="duplicateValues" dxfId="660" priority="1248"/>
    <cfRule type="duplicateValues" dxfId="659" priority="1249"/>
  </conditionalFormatting>
  <conditionalFormatting sqref="E79:E89">
    <cfRule type="duplicateValues" dxfId="658" priority="1246"/>
  </conditionalFormatting>
  <conditionalFormatting sqref="E79:E89">
    <cfRule type="duplicateValues" dxfId="657" priority="1244"/>
    <cfRule type="duplicateValues" dxfId="656" priority="1245"/>
  </conditionalFormatting>
  <conditionalFormatting sqref="E79:E89">
    <cfRule type="duplicateValues" dxfId="655" priority="1243"/>
  </conditionalFormatting>
  <conditionalFormatting sqref="E79:E89">
    <cfRule type="duplicateValues" dxfId="654" priority="1242"/>
  </conditionalFormatting>
  <conditionalFormatting sqref="E78">
    <cfRule type="duplicateValues" dxfId="653" priority="1240"/>
    <cfRule type="duplicateValues" dxfId="652" priority="1241"/>
  </conditionalFormatting>
  <conditionalFormatting sqref="E78">
    <cfRule type="duplicateValues" dxfId="651" priority="1239"/>
  </conditionalFormatting>
  <conditionalFormatting sqref="E78">
    <cfRule type="duplicateValues" dxfId="650" priority="1238"/>
  </conditionalFormatting>
  <conditionalFormatting sqref="E78">
    <cfRule type="duplicateValues" dxfId="649" priority="1236"/>
    <cfRule type="duplicateValues" dxfId="648" priority="1237"/>
  </conditionalFormatting>
  <conditionalFormatting sqref="E78">
    <cfRule type="duplicateValues" dxfId="647" priority="1234"/>
    <cfRule type="duplicateValues" dxfId="646" priority="1235"/>
  </conditionalFormatting>
  <conditionalFormatting sqref="E78">
    <cfRule type="duplicateValues" dxfId="645" priority="1233"/>
  </conditionalFormatting>
  <conditionalFormatting sqref="E78">
    <cfRule type="duplicateValues" dxfId="644" priority="1232"/>
  </conditionalFormatting>
  <conditionalFormatting sqref="E78">
    <cfRule type="duplicateValues" dxfId="643" priority="1231"/>
  </conditionalFormatting>
  <conditionalFormatting sqref="E78">
    <cfRule type="duplicateValues" dxfId="642" priority="1230"/>
  </conditionalFormatting>
  <conditionalFormatting sqref="E78">
    <cfRule type="duplicateValues" dxfId="641" priority="1229"/>
  </conditionalFormatting>
  <conditionalFormatting sqref="E78">
    <cfRule type="duplicateValues" dxfId="640" priority="1228"/>
  </conditionalFormatting>
  <conditionalFormatting sqref="E78">
    <cfRule type="duplicateValues" dxfId="639" priority="1227"/>
  </conditionalFormatting>
  <conditionalFormatting sqref="E78">
    <cfRule type="duplicateValues" dxfId="638" priority="1225"/>
    <cfRule type="duplicateValues" dxfId="637" priority="1226"/>
  </conditionalFormatting>
  <conditionalFormatting sqref="E78">
    <cfRule type="duplicateValues" dxfId="636" priority="1224"/>
  </conditionalFormatting>
  <conditionalFormatting sqref="E78">
    <cfRule type="duplicateValues" dxfId="635" priority="1221"/>
    <cfRule type="duplicateValues" dxfId="634" priority="1222"/>
    <cfRule type="duplicateValues" dxfId="633" priority="1223"/>
  </conditionalFormatting>
  <conditionalFormatting sqref="E78">
    <cfRule type="duplicateValues" dxfId="632" priority="1220"/>
  </conditionalFormatting>
  <conditionalFormatting sqref="E78">
    <cfRule type="duplicateValues" dxfId="631" priority="1218"/>
    <cfRule type="duplicateValues" dxfId="630" priority="1219"/>
  </conditionalFormatting>
  <conditionalFormatting sqref="E78">
    <cfRule type="duplicateValues" dxfId="629" priority="1217"/>
  </conditionalFormatting>
  <conditionalFormatting sqref="E78">
    <cfRule type="duplicateValues" dxfId="628" priority="1215"/>
    <cfRule type="duplicateValues" dxfId="627" priority="1216"/>
  </conditionalFormatting>
  <conditionalFormatting sqref="E78">
    <cfRule type="duplicateValues" dxfId="626" priority="1213"/>
    <cfRule type="duplicateValues" dxfId="625" priority="1214"/>
  </conditionalFormatting>
  <conditionalFormatting sqref="E78">
    <cfRule type="duplicateValues" dxfId="624" priority="1212"/>
  </conditionalFormatting>
  <conditionalFormatting sqref="E78">
    <cfRule type="duplicateValues" dxfId="623" priority="1211"/>
  </conditionalFormatting>
  <conditionalFormatting sqref="E78">
    <cfRule type="duplicateValues" dxfId="622" priority="1210"/>
  </conditionalFormatting>
  <conditionalFormatting sqref="E78">
    <cfRule type="duplicateValues" dxfId="621" priority="1209"/>
  </conditionalFormatting>
  <conditionalFormatting sqref="E78">
    <cfRule type="duplicateValues" dxfId="620" priority="1208"/>
  </conditionalFormatting>
  <conditionalFormatting sqref="E78">
    <cfRule type="duplicateValues" dxfId="619" priority="1207"/>
  </conditionalFormatting>
  <conditionalFormatting sqref="E78">
    <cfRule type="duplicateValues" dxfId="618" priority="1206"/>
  </conditionalFormatting>
  <conditionalFormatting sqref="E78">
    <cfRule type="duplicateValues" dxfId="617" priority="1204"/>
    <cfRule type="duplicateValues" dxfId="616" priority="1205"/>
  </conditionalFormatting>
  <conditionalFormatting sqref="E78">
    <cfRule type="duplicateValues" dxfId="615" priority="1203"/>
  </conditionalFormatting>
  <conditionalFormatting sqref="E78">
    <cfRule type="duplicateValues" dxfId="614" priority="1200"/>
    <cfRule type="duplicateValues" dxfId="613" priority="1201"/>
    <cfRule type="duplicateValues" dxfId="612" priority="1202"/>
  </conditionalFormatting>
  <conditionalFormatting sqref="E78">
    <cfRule type="duplicateValues" dxfId="611" priority="1199"/>
  </conditionalFormatting>
  <conditionalFormatting sqref="E78">
    <cfRule type="duplicateValues" dxfId="610" priority="1197"/>
    <cfRule type="duplicateValues" dxfId="609" priority="1198"/>
  </conditionalFormatting>
  <conditionalFormatting sqref="E78">
    <cfRule type="duplicateValues" dxfId="608" priority="1196"/>
  </conditionalFormatting>
  <conditionalFormatting sqref="E78">
    <cfRule type="duplicateValues" dxfId="607" priority="1195"/>
  </conditionalFormatting>
  <conditionalFormatting sqref="E78">
    <cfRule type="duplicateValues" dxfId="606" priority="1194"/>
  </conditionalFormatting>
  <conditionalFormatting sqref="E78">
    <cfRule type="duplicateValues" dxfId="605" priority="1192"/>
    <cfRule type="duplicateValues" dxfId="604" priority="1193"/>
  </conditionalFormatting>
  <conditionalFormatting sqref="E78">
    <cfRule type="duplicateValues" dxfId="603" priority="1190"/>
    <cfRule type="duplicateValues" dxfId="602" priority="1191"/>
  </conditionalFormatting>
  <conditionalFormatting sqref="E78">
    <cfRule type="duplicateValues" dxfId="601" priority="1189"/>
  </conditionalFormatting>
  <conditionalFormatting sqref="E78">
    <cfRule type="duplicateValues" dxfId="600" priority="1188"/>
  </conditionalFormatting>
  <conditionalFormatting sqref="E78">
    <cfRule type="duplicateValues" dxfId="599" priority="1187"/>
  </conditionalFormatting>
  <conditionalFormatting sqref="E78">
    <cfRule type="duplicateValues" dxfId="598" priority="1186"/>
  </conditionalFormatting>
  <conditionalFormatting sqref="E78">
    <cfRule type="duplicateValues" dxfId="597" priority="1185"/>
  </conditionalFormatting>
  <conditionalFormatting sqref="E78">
    <cfRule type="duplicateValues" dxfId="596" priority="1184"/>
  </conditionalFormatting>
  <conditionalFormatting sqref="E78">
    <cfRule type="duplicateValues" dxfId="595" priority="1183"/>
  </conditionalFormatting>
  <conditionalFormatting sqref="E78">
    <cfRule type="duplicateValues" dxfId="594" priority="1181"/>
    <cfRule type="duplicateValues" dxfId="593" priority="1182"/>
  </conditionalFormatting>
  <conditionalFormatting sqref="E78">
    <cfRule type="duplicateValues" dxfId="592" priority="1180"/>
  </conditionalFormatting>
  <conditionalFormatting sqref="E78">
    <cfRule type="duplicateValues" dxfId="591" priority="1177"/>
    <cfRule type="duplicateValues" dxfId="590" priority="1178"/>
    <cfRule type="duplicateValues" dxfId="589" priority="1179"/>
  </conditionalFormatting>
  <conditionalFormatting sqref="E78">
    <cfRule type="duplicateValues" dxfId="588" priority="1176"/>
  </conditionalFormatting>
  <conditionalFormatting sqref="E78">
    <cfRule type="duplicateValues" dxfId="587" priority="1174"/>
    <cfRule type="duplicateValues" dxfId="586" priority="1175"/>
  </conditionalFormatting>
  <conditionalFormatting sqref="E78">
    <cfRule type="duplicateValues" dxfId="585" priority="1173"/>
  </conditionalFormatting>
  <conditionalFormatting sqref="E78">
    <cfRule type="duplicateValues" dxfId="584" priority="1172"/>
  </conditionalFormatting>
  <conditionalFormatting sqref="E78">
    <cfRule type="duplicateValues" dxfId="583" priority="1171"/>
  </conditionalFormatting>
  <conditionalFormatting sqref="E78">
    <cfRule type="duplicateValues" dxfId="582" priority="1169"/>
    <cfRule type="duplicateValues" dxfId="581" priority="1170"/>
  </conditionalFormatting>
  <conditionalFormatting sqref="E78">
    <cfRule type="duplicateValues" dxfId="580" priority="1167"/>
    <cfRule type="duplicateValues" dxfId="579" priority="1168"/>
  </conditionalFormatting>
  <conditionalFormatting sqref="E78">
    <cfRule type="duplicateValues" dxfId="578" priority="1166"/>
  </conditionalFormatting>
  <conditionalFormatting sqref="E78">
    <cfRule type="duplicateValues" dxfId="577" priority="1165"/>
  </conditionalFormatting>
  <conditionalFormatting sqref="E78">
    <cfRule type="duplicateValues" dxfId="576" priority="1164"/>
  </conditionalFormatting>
  <conditionalFormatting sqref="E78">
    <cfRule type="duplicateValues" dxfId="575" priority="1163"/>
  </conditionalFormatting>
  <conditionalFormatting sqref="E78">
    <cfRule type="duplicateValues" dxfId="574" priority="1162"/>
  </conditionalFormatting>
  <conditionalFormatting sqref="E78">
    <cfRule type="duplicateValues" dxfId="573" priority="1161"/>
  </conditionalFormatting>
  <conditionalFormatting sqref="E78">
    <cfRule type="duplicateValues" dxfId="572" priority="1160"/>
  </conditionalFormatting>
  <conditionalFormatting sqref="E78">
    <cfRule type="duplicateValues" dxfId="571" priority="1158"/>
    <cfRule type="duplicateValues" dxfId="570" priority="1159"/>
  </conditionalFormatting>
  <conditionalFormatting sqref="E78">
    <cfRule type="duplicateValues" dxfId="569" priority="1157"/>
  </conditionalFormatting>
  <conditionalFormatting sqref="E78">
    <cfRule type="duplicateValues" dxfId="568" priority="1154"/>
    <cfRule type="duplicateValues" dxfId="567" priority="1155"/>
    <cfRule type="duplicateValues" dxfId="566" priority="1156"/>
  </conditionalFormatting>
  <conditionalFormatting sqref="E78">
    <cfRule type="duplicateValues" dxfId="565" priority="1153"/>
  </conditionalFormatting>
  <conditionalFormatting sqref="E78">
    <cfRule type="duplicateValues" dxfId="564" priority="1151"/>
    <cfRule type="duplicateValues" dxfId="563" priority="1152"/>
  </conditionalFormatting>
  <conditionalFormatting sqref="E78">
    <cfRule type="duplicateValues" dxfId="562" priority="1150"/>
  </conditionalFormatting>
  <conditionalFormatting sqref="E78">
    <cfRule type="duplicateValues" dxfId="561" priority="1149"/>
  </conditionalFormatting>
  <conditionalFormatting sqref="B90:B111">
    <cfRule type="duplicateValues" dxfId="560" priority="1148"/>
  </conditionalFormatting>
  <conditionalFormatting sqref="B90:B111">
    <cfRule type="duplicateValues" dxfId="559" priority="1147"/>
  </conditionalFormatting>
  <conditionalFormatting sqref="B90:B111">
    <cfRule type="duplicateValues" dxfId="558" priority="1145"/>
    <cfRule type="duplicateValues" dxfId="557" priority="1146"/>
  </conditionalFormatting>
  <conditionalFormatting sqref="B90:B111">
    <cfRule type="duplicateValues" dxfId="556" priority="1142"/>
    <cfRule type="duplicateValues" dxfId="555" priority="1143"/>
    <cfRule type="duplicateValues" dxfId="554" priority="1144"/>
  </conditionalFormatting>
  <conditionalFormatting sqref="B90:B111">
    <cfRule type="duplicateValues" dxfId="553" priority="1141"/>
  </conditionalFormatting>
  <conditionalFormatting sqref="B90:B111">
    <cfRule type="duplicateValues" dxfId="552" priority="1140"/>
  </conditionalFormatting>
  <conditionalFormatting sqref="B90:B111">
    <cfRule type="duplicateValues" dxfId="551" priority="1139"/>
  </conditionalFormatting>
  <conditionalFormatting sqref="B90:B111">
    <cfRule type="duplicateValues" dxfId="550" priority="1138"/>
  </conditionalFormatting>
  <conditionalFormatting sqref="B90:B111">
    <cfRule type="duplicateValues" dxfId="549" priority="1137"/>
  </conditionalFormatting>
  <conditionalFormatting sqref="B90:B111">
    <cfRule type="duplicateValues" dxfId="548" priority="1136"/>
  </conditionalFormatting>
  <conditionalFormatting sqref="B90:B111">
    <cfRule type="duplicateValues" dxfId="547" priority="1134"/>
    <cfRule type="duplicateValues" dxfId="546" priority="1135"/>
  </conditionalFormatting>
  <conditionalFormatting sqref="B90:B111">
    <cfRule type="duplicateValues" dxfId="545" priority="1133"/>
  </conditionalFormatting>
  <conditionalFormatting sqref="B90:B111">
    <cfRule type="duplicateValues" dxfId="544" priority="1132"/>
  </conditionalFormatting>
  <conditionalFormatting sqref="B90:B111">
    <cfRule type="duplicateValues" dxfId="543" priority="1131"/>
  </conditionalFormatting>
  <conditionalFormatting sqref="B90:B111">
    <cfRule type="duplicateValues" dxfId="542" priority="1129"/>
    <cfRule type="duplicateValues" dxfId="541" priority="1130"/>
  </conditionalFormatting>
  <conditionalFormatting sqref="B90:B111">
    <cfRule type="duplicateValues" dxfId="540" priority="1128"/>
  </conditionalFormatting>
  <conditionalFormatting sqref="B90:B111">
    <cfRule type="duplicateValues" dxfId="539" priority="1126"/>
    <cfRule type="duplicateValues" dxfId="538" priority="1127"/>
  </conditionalFormatting>
  <conditionalFormatting sqref="B90:B111">
    <cfRule type="duplicateValues" dxfId="537" priority="1123"/>
    <cfRule type="duplicateValues" dxfId="536" priority="1124"/>
    <cfRule type="duplicateValues" dxfId="535" priority="1125"/>
  </conditionalFormatting>
  <conditionalFormatting sqref="B90:B111">
    <cfRule type="duplicateValues" dxfId="534" priority="1122"/>
  </conditionalFormatting>
  <conditionalFormatting sqref="B90:B111">
    <cfRule type="duplicateValues" dxfId="533" priority="1121"/>
  </conditionalFormatting>
  <conditionalFormatting sqref="B90:B111">
    <cfRule type="duplicateValues" dxfId="532" priority="1120"/>
  </conditionalFormatting>
  <conditionalFormatting sqref="B90:B111">
    <cfRule type="duplicateValues" dxfId="531" priority="1119"/>
  </conditionalFormatting>
  <conditionalFormatting sqref="B90:B111">
    <cfRule type="duplicateValues" dxfId="530" priority="1117"/>
    <cfRule type="duplicateValues" dxfId="529" priority="1118"/>
  </conditionalFormatting>
  <conditionalFormatting sqref="B90:B111">
    <cfRule type="duplicateValues" dxfId="528" priority="1116"/>
  </conditionalFormatting>
  <conditionalFormatting sqref="E90:E91">
    <cfRule type="duplicateValues" dxfId="527" priority="1114"/>
    <cfRule type="duplicateValues" dxfId="526" priority="1115"/>
  </conditionalFormatting>
  <conditionalFormatting sqref="E90:E91">
    <cfRule type="duplicateValues" dxfId="525" priority="1113"/>
  </conditionalFormatting>
  <conditionalFormatting sqref="E90:E91">
    <cfRule type="duplicateValues" dxfId="524" priority="1112"/>
  </conditionalFormatting>
  <conditionalFormatting sqref="E90:E91">
    <cfRule type="duplicateValues" dxfId="523" priority="1110"/>
    <cfRule type="duplicateValues" dxfId="522" priority="1111"/>
  </conditionalFormatting>
  <conditionalFormatting sqref="E90:E91">
    <cfRule type="duplicateValues" dxfId="521" priority="1108"/>
    <cfRule type="duplicateValues" dxfId="520" priority="1109"/>
  </conditionalFormatting>
  <conditionalFormatting sqref="E90:E91">
    <cfRule type="duplicateValues" dxfId="519" priority="1107"/>
  </conditionalFormatting>
  <conditionalFormatting sqref="E90:E91">
    <cfRule type="duplicateValues" dxfId="518" priority="1106"/>
  </conditionalFormatting>
  <conditionalFormatting sqref="E90:E91">
    <cfRule type="duplicateValues" dxfId="517" priority="1105"/>
  </conditionalFormatting>
  <conditionalFormatting sqref="E90:E91">
    <cfRule type="duplicateValues" dxfId="516" priority="1104"/>
  </conditionalFormatting>
  <conditionalFormatting sqref="E90:E91">
    <cfRule type="duplicateValues" dxfId="515" priority="1103"/>
  </conditionalFormatting>
  <conditionalFormatting sqref="E90:E91">
    <cfRule type="duplicateValues" dxfId="514" priority="1102"/>
  </conditionalFormatting>
  <conditionalFormatting sqref="E90:E91">
    <cfRule type="duplicateValues" dxfId="513" priority="1101"/>
  </conditionalFormatting>
  <conditionalFormatting sqref="E90:E91">
    <cfRule type="duplicateValues" dxfId="512" priority="1099"/>
    <cfRule type="duplicateValues" dxfId="511" priority="1100"/>
  </conditionalFormatting>
  <conditionalFormatting sqref="E90:E91">
    <cfRule type="duplicateValues" dxfId="510" priority="1098"/>
  </conditionalFormatting>
  <conditionalFormatting sqref="E90:E91">
    <cfRule type="duplicateValues" dxfId="509" priority="1095"/>
    <cfRule type="duplicateValues" dxfId="508" priority="1096"/>
    <cfRule type="duplicateValues" dxfId="507" priority="1097"/>
  </conditionalFormatting>
  <conditionalFormatting sqref="E90:E91">
    <cfRule type="duplicateValues" dxfId="506" priority="1094"/>
  </conditionalFormatting>
  <conditionalFormatting sqref="E90:E91">
    <cfRule type="duplicateValues" dxfId="505" priority="1092"/>
    <cfRule type="duplicateValues" dxfId="504" priority="1093"/>
  </conditionalFormatting>
  <conditionalFormatting sqref="E90:E91">
    <cfRule type="duplicateValues" dxfId="503" priority="1091"/>
  </conditionalFormatting>
  <conditionalFormatting sqref="E90:E91">
    <cfRule type="duplicateValues" dxfId="502" priority="1089"/>
    <cfRule type="duplicateValues" dxfId="501" priority="1090"/>
  </conditionalFormatting>
  <conditionalFormatting sqref="E90:E91">
    <cfRule type="duplicateValues" dxfId="500" priority="1087"/>
    <cfRule type="duplicateValues" dxfId="499" priority="1088"/>
  </conditionalFormatting>
  <conditionalFormatting sqref="E90:E91">
    <cfRule type="duplicateValues" dxfId="498" priority="1086"/>
  </conditionalFormatting>
  <conditionalFormatting sqref="E90:E91">
    <cfRule type="duplicateValues" dxfId="497" priority="1085"/>
  </conditionalFormatting>
  <conditionalFormatting sqref="E90:E91">
    <cfRule type="duplicateValues" dxfId="496" priority="1084"/>
  </conditionalFormatting>
  <conditionalFormatting sqref="E90:E91">
    <cfRule type="duplicateValues" dxfId="495" priority="1083"/>
  </conditionalFormatting>
  <conditionalFormatting sqref="E90:E91">
    <cfRule type="duplicateValues" dxfId="494" priority="1082"/>
  </conditionalFormatting>
  <conditionalFormatting sqref="E90:E91">
    <cfRule type="duplicateValues" dxfId="493" priority="1081"/>
  </conditionalFormatting>
  <conditionalFormatting sqref="E90:E91">
    <cfRule type="duplicateValues" dxfId="492" priority="1080"/>
  </conditionalFormatting>
  <conditionalFormatting sqref="E90:E91">
    <cfRule type="duplicateValues" dxfId="491" priority="1078"/>
    <cfRule type="duplicateValues" dxfId="490" priority="1079"/>
  </conditionalFormatting>
  <conditionalFormatting sqref="E90:E91">
    <cfRule type="duplicateValues" dxfId="489" priority="1077"/>
  </conditionalFormatting>
  <conditionalFormatting sqref="E90:E91">
    <cfRule type="duplicateValues" dxfId="488" priority="1074"/>
    <cfRule type="duplicateValues" dxfId="487" priority="1075"/>
    <cfRule type="duplicateValues" dxfId="486" priority="1076"/>
  </conditionalFormatting>
  <conditionalFormatting sqref="E90:E91">
    <cfRule type="duplicateValues" dxfId="485" priority="1073"/>
  </conditionalFormatting>
  <conditionalFormatting sqref="E90:E91">
    <cfRule type="duplicateValues" dxfId="484" priority="1071"/>
    <cfRule type="duplicateValues" dxfId="483" priority="1072"/>
  </conditionalFormatting>
  <conditionalFormatting sqref="E90:E91">
    <cfRule type="duplicateValues" dxfId="482" priority="1070"/>
  </conditionalFormatting>
  <conditionalFormatting sqref="E90:E91">
    <cfRule type="duplicateValues" dxfId="481" priority="1069"/>
  </conditionalFormatting>
  <conditionalFormatting sqref="E90:E91">
    <cfRule type="duplicateValues" dxfId="480" priority="1068"/>
  </conditionalFormatting>
  <conditionalFormatting sqref="E90:E91">
    <cfRule type="duplicateValues" dxfId="479" priority="1066"/>
    <cfRule type="duplicateValues" dxfId="478" priority="1067"/>
  </conditionalFormatting>
  <conditionalFormatting sqref="E90:E91">
    <cfRule type="duplicateValues" dxfId="477" priority="1064"/>
    <cfRule type="duplicateValues" dxfId="476" priority="1065"/>
  </conditionalFormatting>
  <conditionalFormatting sqref="E90:E91">
    <cfRule type="duplicateValues" dxfId="475" priority="1063"/>
  </conditionalFormatting>
  <conditionalFormatting sqref="E90:E91">
    <cfRule type="duplicateValues" dxfId="474" priority="1062"/>
  </conditionalFormatting>
  <conditionalFormatting sqref="E90:E91">
    <cfRule type="duplicateValues" dxfId="473" priority="1061"/>
  </conditionalFormatting>
  <conditionalFormatting sqref="E90:E91">
    <cfRule type="duplicateValues" dxfId="472" priority="1060"/>
  </conditionalFormatting>
  <conditionalFormatting sqref="E90:E91">
    <cfRule type="duplicateValues" dxfId="471" priority="1059"/>
  </conditionalFormatting>
  <conditionalFormatting sqref="E90:E91">
    <cfRule type="duplicateValues" dxfId="470" priority="1058"/>
  </conditionalFormatting>
  <conditionalFormatting sqref="E90:E91">
    <cfRule type="duplicateValues" dxfId="469" priority="1057"/>
  </conditionalFormatting>
  <conditionalFormatting sqref="E90:E91">
    <cfRule type="duplicateValues" dxfId="468" priority="1055"/>
    <cfRule type="duplicateValues" dxfId="467" priority="1056"/>
  </conditionalFormatting>
  <conditionalFormatting sqref="E90:E91">
    <cfRule type="duplicateValues" dxfId="466" priority="1054"/>
  </conditionalFormatting>
  <conditionalFormatting sqref="E90:E91">
    <cfRule type="duplicateValues" dxfId="465" priority="1051"/>
    <cfRule type="duplicateValues" dxfId="464" priority="1052"/>
    <cfRule type="duplicateValues" dxfId="463" priority="1053"/>
  </conditionalFormatting>
  <conditionalFormatting sqref="E90:E91">
    <cfRule type="duplicateValues" dxfId="462" priority="1050"/>
  </conditionalFormatting>
  <conditionalFormatting sqref="E90:E91">
    <cfRule type="duplicateValues" dxfId="461" priority="1048"/>
    <cfRule type="duplicateValues" dxfId="460" priority="1049"/>
  </conditionalFormatting>
  <conditionalFormatting sqref="E90:E91">
    <cfRule type="duplicateValues" dxfId="459" priority="1047"/>
  </conditionalFormatting>
  <conditionalFormatting sqref="E90:E91">
    <cfRule type="duplicateValues" dxfId="458" priority="1046"/>
  </conditionalFormatting>
  <conditionalFormatting sqref="E90:E91">
    <cfRule type="duplicateValues" dxfId="457" priority="1045"/>
  </conditionalFormatting>
  <conditionalFormatting sqref="E90:E91">
    <cfRule type="duplicateValues" dxfId="456" priority="1043"/>
    <cfRule type="duplicateValues" dxfId="455" priority="1044"/>
  </conditionalFormatting>
  <conditionalFormatting sqref="E90:E91">
    <cfRule type="duplicateValues" dxfId="454" priority="1041"/>
    <cfRule type="duplicateValues" dxfId="453" priority="1042"/>
  </conditionalFormatting>
  <conditionalFormatting sqref="E90:E91">
    <cfRule type="duplicateValues" dxfId="452" priority="1040"/>
  </conditionalFormatting>
  <conditionalFormatting sqref="E90:E91">
    <cfRule type="duplicateValues" dxfId="451" priority="1039"/>
  </conditionalFormatting>
  <conditionalFormatting sqref="E90:E91">
    <cfRule type="duplicateValues" dxfId="450" priority="1038"/>
  </conditionalFormatting>
  <conditionalFormatting sqref="E90:E91">
    <cfRule type="duplicateValues" dxfId="449" priority="1037"/>
  </conditionalFormatting>
  <conditionalFormatting sqref="E90:E91">
    <cfRule type="duplicateValues" dxfId="448" priority="1036"/>
  </conditionalFormatting>
  <conditionalFormatting sqref="E90:E91">
    <cfRule type="duplicateValues" dxfId="447" priority="1035"/>
  </conditionalFormatting>
  <conditionalFormatting sqref="E90:E91">
    <cfRule type="duplicateValues" dxfId="446" priority="1034"/>
  </conditionalFormatting>
  <conditionalFormatting sqref="E90:E91">
    <cfRule type="duplicateValues" dxfId="445" priority="1032"/>
    <cfRule type="duplicateValues" dxfId="444" priority="1033"/>
  </conditionalFormatting>
  <conditionalFormatting sqref="E90:E91">
    <cfRule type="duplicateValues" dxfId="443" priority="1031"/>
  </conditionalFormatting>
  <conditionalFormatting sqref="E90:E91">
    <cfRule type="duplicateValues" dxfId="442" priority="1028"/>
    <cfRule type="duplicateValues" dxfId="441" priority="1029"/>
    <cfRule type="duplicateValues" dxfId="440" priority="1030"/>
  </conditionalFormatting>
  <conditionalFormatting sqref="E90:E91">
    <cfRule type="duplicateValues" dxfId="439" priority="1027"/>
  </conditionalFormatting>
  <conditionalFormatting sqref="E90:E91">
    <cfRule type="duplicateValues" dxfId="438" priority="1025"/>
    <cfRule type="duplicateValues" dxfId="437" priority="1026"/>
  </conditionalFormatting>
  <conditionalFormatting sqref="E90:E91">
    <cfRule type="duplicateValues" dxfId="436" priority="1024"/>
  </conditionalFormatting>
  <conditionalFormatting sqref="E90:E91">
    <cfRule type="duplicateValues" dxfId="435" priority="1023"/>
  </conditionalFormatting>
  <conditionalFormatting sqref="E92:E110">
    <cfRule type="duplicateValues" dxfId="434" priority="1021"/>
    <cfRule type="duplicateValues" dxfId="433" priority="1022"/>
  </conditionalFormatting>
  <conditionalFormatting sqref="E92:E110">
    <cfRule type="duplicateValues" dxfId="432" priority="1020"/>
  </conditionalFormatting>
  <conditionalFormatting sqref="E92:E110">
    <cfRule type="duplicateValues" dxfId="431" priority="1019"/>
  </conditionalFormatting>
  <conditionalFormatting sqref="E92:E110">
    <cfRule type="duplicateValues" dxfId="430" priority="1017"/>
    <cfRule type="duplicateValues" dxfId="429" priority="1018"/>
  </conditionalFormatting>
  <conditionalFormatting sqref="E92:E110">
    <cfRule type="duplicateValues" dxfId="428" priority="1015"/>
    <cfRule type="duplicateValues" dxfId="427" priority="1016"/>
  </conditionalFormatting>
  <conditionalFormatting sqref="E92:E110">
    <cfRule type="duplicateValues" dxfId="426" priority="1014"/>
  </conditionalFormatting>
  <conditionalFormatting sqref="E92:E110">
    <cfRule type="duplicateValues" dxfId="425" priority="1013"/>
  </conditionalFormatting>
  <conditionalFormatting sqref="E92:E110">
    <cfRule type="duplicateValues" dxfId="424" priority="1012"/>
  </conditionalFormatting>
  <conditionalFormatting sqref="E92:E110">
    <cfRule type="duplicateValues" dxfId="423" priority="1011"/>
  </conditionalFormatting>
  <conditionalFormatting sqref="E92:E110">
    <cfRule type="duplicateValues" dxfId="422" priority="1010"/>
  </conditionalFormatting>
  <conditionalFormatting sqref="E92:E110">
    <cfRule type="duplicateValues" dxfId="421" priority="1009"/>
  </conditionalFormatting>
  <conditionalFormatting sqref="E92:E110">
    <cfRule type="duplicateValues" dxfId="420" priority="1008"/>
  </conditionalFormatting>
  <conditionalFormatting sqref="E92:E110">
    <cfRule type="duplicateValues" dxfId="419" priority="1006"/>
    <cfRule type="duplicateValues" dxfId="418" priority="1007"/>
  </conditionalFormatting>
  <conditionalFormatting sqref="E92:E110">
    <cfRule type="duplicateValues" dxfId="417" priority="1005"/>
  </conditionalFormatting>
  <conditionalFormatting sqref="E92:E110">
    <cfRule type="duplicateValues" dxfId="416" priority="1002"/>
    <cfRule type="duplicateValues" dxfId="415" priority="1003"/>
    <cfRule type="duplicateValues" dxfId="414" priority="1004"/>
  </conditionalFormatting>
  <conditionalFormatting sqref="E92:E110">
    <cfRule type="duplicateValues" dxfId="413" priority="1001"/>
  </conditionalFormatting>
  <conditionalFormatting sqref="E92:E110">
    <cfRule type="duplicateValues" dxfId="412" priority="999"/>
    <cfRule type="duplicateValues" dxfId="411" priority="1000"/>
  </conditionalFormatting>
  <conditionalFormatting sqref="E92:E110">
    <cfRule type="duplicateValues" dxfId="410" priority="998"/>
  </conditionalFormatting>
  <conditionalFormatting sqref="E92:E110">
    <cfRule type="duplicateValues" dxfId="409" priority="996"/>
    <cfRule type="duplicateValues" dxfId="408" priority="997"/>
  </conditionalFormatting>
  <conditionalFormatting sqref="E92:E110">
    <cfRule type="duplicateValues" dxfId="407" priority="994"/>
    <cfRule type="duplicateValues" dxfId="406" priority="995"/>
  </conditionalFormatting>
  <conditionalFormatting sqref="E92:E110">
    <cfRule type="duplicateValues" dxfId="405" priority="993"/>
  </conditionalFormatting>
  <conditionalFormatting sqref="E92:E110">
    <cfRule type="duplicateValues" dxfId="404" priority="992"/>
  </conditionalFormatting>
  <conditionalFormatting sqref="E92:E110">
    <cfRule type="duplicateValues" dxfId="403" priority="991"/>
  </conditionalFormatting>
  <conditionalFormatting sqref="E92:E110">
    <cfRule type="duplicateValues" dxfId="402" priority="990"/>
  </conditionalFormatting>
  <conditionalFormatting sqref="E92:E110">
    <cfRule type="duplicateValues" dxfId="401" priority="989"/>
  </conditionalFormatting>
  <conditionalFormatting sqref="E92:E110">
    <cfRule type="duplicateValues" dxfId="400" priority="988"/>
  </conditionalFormatting>
  <conditionalFormatting sqref="E92:E110">
    <cfRule type="duplicateValues" dxfId="399" priority="987"/>
  </conditionalFormatting>
  <conditionalFormatting sqref="E92:E110">
    <cfRule type="duplicateValues" dxfId="398" priority="985"/>
    <cfRule type="duplicateValues" dxfId="397" priority="986"/>
  </conditionalFormatting>
  <conditionalFormatting sqref="E92:E110">
    <cfRule type="duplicateValues" dxfId="396" priority="984"/>
  </conditionalFormatting>
  <conditionalFormatting sqref="E92:E110">
    <cfRule type="duplicateValues" dxfId="395" priority="981"/>
    <cfRule type="duplicateValues" dxfId="394" priority="982"/>
    <cfRule type="duplicateValues" dxfId="393" priority="983"/>
  </conditionalFormatting>
  <conditionalFormatting sqref="E92:E110">
    <cfRule type="duplicateValues" dxfId="392" priority="980"/>
  </conditionalFormatting>
  <conditionalFormatting sqref="E92:E110">
    <cfRule type="duplicateValues" dxfId="391" priority="978"/>
    <cfRule type="duplicateValues" dxfId="390" priority="979"/>
  </conditionalFormatting>
  <conditionalFormatting sqref="E92:E110">
    <cfRule type="duplicateValues" dxfId="389" priority="977"/>
  </conditionalFormatting>
  <conditionalFormatting sqref="E92:E110">
    <cfRule type="duplicateValues" dxfId="388" priority="976"/>
  </conditionalFormatting>
  <conditionalFormatting sqref="E92:E110">
    <cfRule type="duplicateValues" dxfId="387" priority="975"/>
  </conditionalFormatting>
  <conditionalFormatting sqref="E92:E110">
    <cfRule type="duplicateValues" dxfId="386" priority="973"/>
    <cfRule type="duplicateValues" dxfId="385" priority="974"/>
  </conditionalFormatting>
  <conditionalFormatting sqref="E92:E110">
    <cfRule type="duplicateValues" dxfId="384" priority="971"/>
    <cfRule type="duplicateValues" dxfId="383" priority="972"/>
  </conditionalFormatting>
  <conditionalFormatting sqref="E92:E110">
    <cfRule type="duplicateValues" dxfId="382" priority="970"/>
  </conditionalFormatting>
  <conditionalFormatting sqref="E92:E110">
    <cfRule type="duplicateValues" dxfId="381" priority="969"/>
  </conditionalFormatting>
  <conditionalFormatting sqref="E92:E110">
    <cfRule type="duplicateValues" dxfId="380" priority="968"/>
  </conditionalFormatting>
  <conditionalFormatting sqref="E92:E110">
    <cfRule type="duplicateValues" dxfId="379" priority="967"/>
  </conditionalFormatting>
  <conditionalFormatting sqref="E92:E110">
    <cfRule type="duplicateValues" dxfId="378" priority="966"/>
  </conditionalFormatting>
  <conditionalFormatting sqref="E92:E110">
    <cfRule type="duplicateValues" dxfId="377" priority="965"/>
  </conditionalFormatting>
  <conditionalFormatting sqref="E92:E110">
    <cfRule type="duplicateValues" dxfId="376" priority="964"/>
  </conditionalFormatting>
  <conditionalFormatting sqref="E92:E110">
    <cfRule type="duplicateValues" dxfId="375" priority="962"/>
    <cfRule type="duplicateValues" dxfId="374" priority="963"/>
  </conditionalFormatting>
  <conditionalFormatting sqref="E92:E110">
    <cfRule type="duplicateValues" dxfId="373" priority="961"/>
  </conditionalFormatting>
  <conditionalFormatting sqref="E92:E110">
    <cfRule type="duplicateValues" dxfId="372" priority="958"/>
    <cfRule type="duplicateValues" dxfId="371" priority="959"/>
    <cfRule type="duplicateValues" dxfId="370" priority="960"/>
  </conditionalFormatting>
  <conditionalFormatting sqref="E92:E110">
    <cfRule type="duplicateValues" dxfId="369" priority="957"/>
  </conditionalFormatting>
  <conditionalFormatting sqref="E92:E110">
    <cfRule type="duplicateValues" dxfId="368" priority="955"/>
    <cfRule type="duplicateValues" dxfId="367" priority="956"/>
  </conditionalFormatting>
  <conditionalFormatting sqref="E92:E110">
    <cfRule type="duplicateValues" dxfId="366" priority="954"/>
  </conditionalFormatting>
  <conditionalFormatting sqref="E92:E110">
    <cfRule type="duplicateValues" dxfId="365" priority="953"/>
  </conditionalFormatting>
  <conditionalFormatting sqref="E92:E110">
    <cfRule type="duplicateValues" dxfId="364" priority="952"/>
  </conditionalFormatting>
  <conditionalFormatting sqref="E92:E110">
    <cfRule type="duplicateValues" dxfId="363" priority="950"/>
    <cfRule type="duplicateValues" dxfId="362" priority="951"/>
  </conditionalFormatting>
  <conditionalFormatting sqref="E92:E110">
    <cfRule type="duplicateValues" dxfId="361" priority="948"/>
    <cfRule type="duplicateValues" dxfId="360" priority="949"/>
  </conditionalFormatting>
  <conditionalFormatting sqref="E92:E110">
    <cfRule type="duplicateValues" dxfId="359" priority="947"/>
  </conditionalFormatting>
  <conditionalFormatting sqref="E92:E110">
    <cfRule type="duplicateValues" dxfId="358" priority="946"/>
  </conditionalFormatting>
  <conditionalFormatting sqref="E92:E110">
    <cfRule type="duplicateValues" dxfId="357" priority="945"/>
  </conditionalFormatting>
  <conditionalFormatting sqref="E92:E110">
    <cfRule type="duplicateValues" dxfId="356" priority="944"/>
  </conditionalFormatting>
  <conditionalFormatting sqref="E92:E110">
    <cfRule type="duplicateValues" dxfId="355" priority="943"/>
  </conditionalFormatting>
  <conditionalFormatting sqref="E92:E110">
    <cfRule type="duplicateValues" dxfId="354" priority="942"/>
  </conditionalFormatting>
  <conditionalFormatting sqref="E92:E110">
    <cfRule type="duplicateValues" dxfId="353" priority="941"/>
  </conditionalFormatting>
  <conditionalFormatting sqref="E92:E110">
    <cfRule type="duplicateValues" dxfId="352" priority="939"/>
    <cfRule type="duplicateValues" dxfId="351" priority="940"/>
  </conditionalFormatting>
  <conditionalFormatting sqref="E92:E110">
    <cfRule type="duplicateValues" dxfId="350" priority="938"/>
  </conditionalFormatting>
  <conditionalFormatting sqref="E92:E110">
    <cfRule type="duplicateValues" dxfId="349" priority="935"/>
    <cfRule type="duplicateValues" dxfId="348" priority="936"/>
    <cfRule type="duplicateValues" dxfId="347" priority="937"/>
  </conditionalFormatting>
  <conditionalFormatting sqref="E92:E110">
    <cfRule type="duplicateValues" dxfId="346" priority="934"/>
  </conditionalFormatting>
  <conditionalFormatting sqref="E92:E110">
    <cfRule type="duplicateValues" dxfId="345" priority="932"/>
    <cfRule type="duplicateValues" dxfId="344" priority="933"/>
  </conditionalFormatting>
  <conditionalFormatting sqref="E92:E110">
    <cfRule type="duplicateValues" dxfId="343" priority="931"/>
  </conditionalFormatting>
  <conditionalFormatting sqref="E92:E110">
    <cfRule type="duplicateValues" dxfId="342" priority="930"/>
  </conditionalFormatting>
  <conditionalFormatting sqref="E5:E59">
    <cfRule type="duplicateValues" dxfId="341" priority="131595"/>
  </conditionalFormatting>
  <conditionalFormatting sqref="E5:E59">
    <cfRule type="duplicateValues" dxfId="340" priority="131596"/>
    <cfRule type="duplicateValues" dxfId="339" priority="131597"/>
  </conditionalFormatting>
  <conditionalFormatting sqref="E5:E59">
    <cfRule type="duplicateValues" dxfId="338" priority="131598"/>
    <cfRule type="duplicateValues" dxfId="337" priority="131599"/>
    <cfRule type="duplicateValues" dxfId="336" priority="131600"/>
  </conditionalFormatting>
  <conditionalFormatting sqref="B5:B23">
    <cfRule type="duplicateValues" dxfId="335" priority="131601"/>
  </conditionalFormatting>
  <conditionalFormatting sqref="B5:B23">
    <cfRule type="duplicateValues" dxfId="334" priority="131602"/>
    <cfRule type="duplicateValues" dxfId="333" priority="131603"/>
  </conditionalFormatting>
  <conditionalFormatting sqref="B5:B23">
    <cfRule type="duplicateValues" dxfId="332" priority="131604"/>
    <cfRule type="duplicateValues" dxfId="331" priority="131605"/>
    <cfRule type="duplicateValues" dxfId="330" priority="131606"/>
  </conditionalFormatting>
  <conditionalFormatting sqref="E62:E77">
    <cfRule type="duplicateValues" dxfId="329" priority="131659"/>
    <cfRule type="duplicateValues" dxfId="328" priority="131660"/>
  </conditionalFormatting>
  <conditionalFormatting sqref="E62:E77">
    <cfRule type="duplicateValues" dxfId="327" priority="131663"/>
  </conditionalFormatting>
  <conditionalFormatting sqref="B60:B70">
    <cfRule type="duplicateValues" dxfId="326" priority="131665"/>
  </conditionalFormatting>
  <conditionalFormatting sqref="B60:B70">
    <cfRule type="duplicateValues" dxfId="325" priority="131669"/>
    <cfRule type="duplicateValues" dxfId="324" priority="131670"/>
  </conditionalFormatting>
  <conditionalFormatting sqref="B60:B70">
    <cfRule type="duplicateValues" dxfId="323" priority="131673"/>
    <cfRule type="duplicateValues" dxfId="322" priority="131674"/>
    <cfRule type="duplicateValues" dxfId="321" priority="131675"/>
  </conditionalFormatting>
  <conditionalFormatting sqref="E65:E70">
    <cfRule type="duplicateValues" dxfId="320" priority="131731"/>
  </conditionalFormatting>
  <conditionalFormatting sqref="E65:E70">
    <cfRule type="duplicateValues" dxfId="319" priority="131732"/>
    <cfRule type="duplicateValues" dxfId="318" priority="131733"/>
  </conditionalFormatting>
  <conditionalFormatting sqref="E65:E70">
    <cfRule type="duplicateValues" dxfId="317" priority="131746"/>
    <cfRule type="duplicateValues" dxfId="316" priority="131747"/>
    <cfRule type="duplicateValues" dxfId="315" priority="131748"/>
  </conditionalFormatting>
  <conditionalFormatting sqref="E112:E116">
    <cfRule type="duplicateValues" dxfId="314" priority="929"/>
  </conditionalFormatting>
  <conditionalFormatting sqref="E112:E116">
    <cfRule type="duplicateValues" dxfId="313" priority="927"/>
    <cfRule type="duplicateValues" dxfId="312" priority="928"/>
  </conditionalFormatting>
  <conditionalFormatting sqref="E112:E116">
    <cfRule type="duplicateValues" dxfId="311" priority="925"/>
    <cfRule type="duplicateValues" dxfId="310" priority="926"/>
  </conditionalFormatting>
  <conditionalFormatting sqref="E112:E116">
    <cfRule type="duplicateValues" dxfId="309" priority="924"/>
  </conditionalFormatting>
  <conditionalFormatting sqref="B112:B116">
    <cfRule type="duplicateValues" dxfId="308" priority="923"/>
  </conditionalFormatting>
  <conditionalFormatting sqref="B112:B116">
    <cfRule type="duplicateValues" dxfId="307" priority="922"/>
  </conditionalFormatting>
  <conditionalFormatting sqref="B112:B116">
    <cfRule type="duplicateValues" dxfId="306" priority="920"/>
    <cfRule type="duplicateValues" dxfId="305" priority="921"/>
  </conditionalFormatting>
  <conditionalFormatting sqref="E112:E116">
    <cfRule type="duplicateValues" dxfId="304" priority="917"/>
    <cfRule type="duplicateValues" dxfId="303" priority="918"/>
    <cfRule type="duplicateValues" dxfId="302" priority="919"/>
  </conditionalFormatting>
  <conditionalFormatting sqref="B112:B116">
    <cfRule type="duplicateValues" dxfId="301" priority="914"/>
    <cfRule type="duplicateValues" dxfId="300" priority="915"/>
    <cfRule type="duplicateValues" dxfId="299" priority="916"/>
  </conditionalFormatting>
  <conditionalFormatting sqref="E112:E116">
    <cfRule type="duplicateValues" dxfId="298" priority="913"/>
  </conditionalFormatting>
  <conditionalFormatting sqref="B112:B116">
    <cfRule type="duplicateValues" dxfId="297" priority="911"/>
    <cfRule type="duplicateValues" dxfId="296" priority="912"/>
  </conditionalFormatting>
  <conditionalFormatting sqref="B112:B116">
    <cfRule type="duplicateValues" dxfId="295" priority="910"/>
  </conditionalFormatting>
  <conditionalFormatting sqref="B112:B116">
    <cfRule type="duplicateValues" dxfId="294" priority="909"/>
  </conditionalFormatting>
  <conditionalFormatting sqref="B112:B116">
    <cfRule type="duplicateValues" dxfId="293" priority="908"/>
  </conditionalFormatting>
  <conditionalFormatting sqref="B112:B116">
    <cfRule type="duplicateValues" dxfId="292" priority="906"/>
    <cfRule type="duplicateValues" dxfId="291" priority="907"/>
  </conditionalFormatting>
  <conditionalFormatting sqref="B112:B116">
    <cfRule type="duplicateValues" dxfId="290" priority="903"/>
    <cfRule type="duplicateValues" dxfId="289" priority="904"/>
    <cfRule type="duplicateValues" dxfId="288" priority="905"/>
  </conditionalFormatting>
  <conditionalFormatting sqref="B112:B116">
    <cfRule type="duplicateValues" dxfId="287" priority="902"/>
  </conditionalFormatting>
  <conditionalFormatting sqref="B112:B116">
    <cfRule type="duplicateValues" dxfId="286" priority="901"/>
  </conditionalFormatting>
  <conditionalFormatting sqref="B112:B116">
    <cfRule type="duplicateValues" dxfId="285" priority="900"/>
  </conditionalFormatting>
  <conditionalFormatting sqref="B112:B116">
    <cfRule type="duplicateValues" dxfId="284" priority="899"/>
  </conditionalFormatting>
  <conditionalFormatting sqref="B112:B116">
    <cfRule type="duplicateValues" dxfId="283" priority="898"/>
  </conditionalFormatting>
  <conditionalFormatting sqref="B112:B116">
    <cfRule type="duplicateValues" dxfId="282" priority="897"/>
  </conditionalFormatting>
  <conditionalFormatting sqref="B112:B116">
    <cfRule type="duplicateValues" dxfId="281" priority="895"/>
    <cfRule type="duplicateValues" dxfId="280" priority="896"/>
  </conditionalFormatting>
  <conditionalFormatting sqref="B112:B116">
    <cfRule type="duplicateValues" dxfId="279" priority="894"/>
  </conditionalFormatting>
  <conditionalFormatting sqref="B112:B116">
    <cfRule type="duplicateValues" dxfId="278" priority="893"/>
  </conditionalFormatting>
  <conditionalFormatting sqref="B112:B116">
    <cfRule type="duplicateValues" dxfId="277" priority="892"/>
  </conditionalFormatting>
  <conditionalFormatting sqref="B112:B116">
    <cfRule type="duplicateValues" dxfId="276" priority="890"/>
    <cfRule type="duplicateValues" dxfId="275" priority="891"/>
  </conditionalFormatting>
  <conditionalFormatting sqref="B112:B116">
    <cfRule type="duplicateValues" dxfId="274" priority="889"/>
  </conditionalFormatting>
  <conditionalFormatting sqref="B112:B116">
    <cfRule type="duplicateValues" dxfId="273" priority="887"/>
    <cfRule type="duplicateValues" dxfId="272" priority="888"/>
  </conditionalFormatting>
  <conditionalFormatting sqref="B112:B116">
    <cfRule type="duplicateValues" dxfId="271" priority="884"/>
    <cfRule type="duplicateValues" dxfId="270" priority="885"/>
    <cfRule type="duplicateValues" dxfId="269" priority="886"/>
  </conditionalFormatting>
  <conditionalFormatting sqref="B112:B116">
    <cfRule type="duplicateValues" dxfId="268" priority="883"/>
  </conditionalFormatting>
  <conditionalFormatting sqref="B112:B116">
    <cfRule type="duplicateValues" dxfId="267" priority="882"/>
  </conditionalFormatting>
  <conditionalFormatting sqref="B112:B116">
    <cfRule type="duplicateValues" dxfId="266" priority="881"/>
  </conditionalFormatting>
  <conditionalFormatting sqref="B112:B116">
    <cfRule type="duplicateValues" dxfId="265" priority="880"/>
  </conditionalFormatting>
  <conditionalFormatting sqref="B112:B116">
    <cfRule type="duplicateValues" dxfId="264" priority="878"/>
    <cfRule type="duplicateValues" dxfId="263" priority="879"/>
  </conditionalFormatting>
  <conditionalFormatting sqref="B112:B116">
    <cfRule type="duplicateValues" dxfId="262" priority="877"/>
  </conditionalFormatting>
  <conditionalFormatting sqref="B93:B111 B27 B1:B4 B129:B1048576">
    <cfRule type="duplicateValues" dxfId="62" priority="131764"/>
  </conditionalFormatting>
  <conditionalFormatting sqref="B93:B111 B27 B129:B1048576">
    <cfRule type="duplicateValues" dxfId="61" priority="131770"/>
  </conditionalFormatting>
  <conditionalFormatting sqref="B93:B111 B27 B1:B4 B129:B1048576">
    <cfRule type="duplicateValues" dxfId="60" priority="131775"/>
    <cfRule type="duplicateValues" dxfId="59" priority="131776"/>
  </conditionalFormatting>
  <conditionalFormatting sqref="B93:B111 B27 B1:B4 B129:B1048576">
    <cfRule type="duplicateValues" dxfId="58" priority="131796"/>
    <cfRule type="duplicateValues" dxfId="57" priority="131797"/>
    <cfRule type="duplicateValues" dxfId="56" priority="131798"/>
  </conditionalFormatting>
  <conditionalFormatting sqref="B93:B111 B1:B27 B129:B1048576">
    <cfRule type="duplicateValues" dxfId="55" priority="131816"/>
    <cfRule type="duplicateValues" dxfId="54" priority="131817"/>
  </conditionalFormatting>
  <conditionalFormatting sqref="B93:B111 B1:B48 B129:B1048576">
    <cfRule type="duplicateValues" dxfId="53" priority="131826"/>
  </conditionalFormatting>
  <conditionalFormatting sqref="E117:E128">
    <cfRule type="duplicateValues" dxfId="52" priority="53"/>
  </conditionalFormatting>
  <conditionalFormatting sqref="E117:E128">
    <cfRule type="duplicateValues" dxfId="51" priority="51"/>
    <cfRule type="duplicateValues" dxfId="50" priority="52"/>
  </conditionalFormatting>
  <conditionalFormatting sqref="E117:E128">
    <cfRule type="duplicateValues" dxfId="49" priority="49"/>
    <cfRule type="duplicateValues" dxfId="48" priority="50"/>
  </conditionalFormatting>
  <conditionalFormatting sqref="E117:E128">
    <cfRule type="duplicateValues" dxfId="47" priority="48"/>
  </conditionalFormatting>
  <conditionalFormatting sqref="B117:B128">
    <cfRule type="duplicateValues" dxfId="46" priority="47"/>
  </conditionalFormatting>
  <conditionalFormatting sqref="B117:B128">
    <cfRule type="duplicateValues" dxfId="45" priority="46"/>
  </conditionalFormatting>
  <conditionalFormatting sqref="B117:B128">
    <cfRule type="duplicateValues" dxfId="44" priority="44"/>
    <cfRule type="duplicateValues" dxfId="43" priority="45"/>
  </conditionalFormatting>
  <conditionalFormatting sqref="E117:E128">
    <cfRule type="duplicateValues" dxfId="42" priority="41"/>
    <cfRule type="duplicateValues" dxfId="41" priority="42"/>
    <cfRule type="duplicateValues" dxfId="40" priority="43"/>
  </conditionalFormatting>
  <conditionalFormatting sqref="B117:B128">
    <cfRule type="duplicateValues" dxfId="39" priority="38"/>
    <cfRule type="duplicateValues" dxfId="38" priority="39"/>
    <cfRule type="duplicateValues" dxfId="37" priority="40"/>
  </conditionalFormatting>
  <conditionalFormatting sqref="E117:E128">
    <cfRule type="duplicateValues" dxfId="36" priority="37"/>
  </conditionalFormatting>
  <conditionalFormatting sqref="B117:B128">
    <cfRule type="duplicateValues" dxfId="35" priority="35"/>
    <cfRule type="duplicateValues" dxfId="34" priority="36"/>
  </conditionalFormatting>
  <conditionalFormatting sqref="B117:B128">
    <cfRule type="duplicateValues" dxfId="33" priority="34"/>
  </conditionalFormatting>
  <conditionalFormatting sqref="B117:B128">
    <cfRule type="duplicateValues" dxfId="32" priority="33"/>
  </conditionalFormatting>
  <conditionalFormatting sqref="B117:B128">
    <cfRule type="duplicateValues" dxfId="31" priority="32"/>
  </conditionalFormatting>
  <conditionalFormatting sqref="B117:B128">
    <cfRule type="duplicateValues" dxfId="30" priority="30"/>
    <cfRule type="duplicateValues" dxfId="29" priority="31"/>
  </conditionalFormatting>
  <conditionalFormatting sqref="B117:B128">
    <cfRule type="duplicateValues" dxfId="28" priority="27"/>
    <cfRule type="duplicateValues" dxfId="27" priority="28"/>
    <cfRule type="duplicateValues" dxfId="26" priority="29"/>
  </conditionalFormatting>
  <conditionalFormatting sqref="B117:B128">
    <cfRule type="duplicateValues" dxfId="25" priority="26"/>
  </conditionalFormatting>
  <conditionalFormatting sqref="B117:B128">
    <cfRule type="duplicateValues" dxfId="24" priority="25"/>
  </conditionalFormatting>
  <conditionalFormatting sqref="B117:B128">
    <cfRule type="duplicateValues" dxfId="23" priority="24"/>
  </conditionalFormatting>
  <conditionalFormatting sqref="B117:B128">
    <cfRule type="duplicateValues" dxfId="22" priority="23"/>
  </conditionalFormatting>
  <conditionalFormatting sqref="B117:B128">
    <cfRule type="duplicateValues" dxfId="21" priority="22"/>
  </conditionalFormatting>
  <conditionalFormatting sqref="B117:B128">
    <cfRule type="duplicateValues" dxfId="20" priority="21"/>
  </conditionalFormatting>
  <conditionalFormatting sqref="B117:B128">
    <cfRule type="duplicateValues" dxfId="19" priority="19"/>
    <cfRule type="duplicateValues" dxfId="18" priority="20"/>
  </conditionalFormatting>
  <conditionalFormatting sqref="B117:B128">
    <cfRule type="duplicateValues" dxfId="17" priority="18"/>
  </conditionalFormatting>
  <conditionalFormatting sqref="B117:B128">
    <cfRule type="duplicateValues" dxfId="16" priority="17"/>
  </conditionalFormatting>
  <conditionalFormatting sqref="B117:B128">
    <cfRule type="duplicateValues" dxfId="15" priority="16"/>
  </conditionalFormatting>
  <conditionalFormatting sqref="B117:B128">
    <cfRule type="duplicateValues" dxfId="14" priority="14"/>
    <cfRule type="duplicateValues" dxfId="13" priority="15"/>
  </conditionalFormatting>
  <conditionalFormatting sqref="B117:B128">
    <cfRule type="duplicateValues" dxfId="12" priority="13"/>
  </conditionalFormatting>
  <conditionalFormatting sqref="B117:B128">
    <cfRule type="duplicateValues" dxfId="11" priority="11"/>
    <cfRule type="duplicateValues" dxfId="10" priority="12"/>
  </conditionalFormatting>
  <conditionalFormatting sqref="B117:B128">
    <cfRule type="duplicateValues" dxfId="9" priority="8"/>
    <cfRule type="duplicateValues" dxfId="8" priority="9"/>
    <cfRule type="duplicateValues" dxfId="7" priority="10"/>
  </conditionalFormatting>
  <conditionalFormatting sqref="B117:B128">
    <cfRule type="duplicateValues" dxfId="6" priority="7"/>
  </conditionalFormatting>
  <conditionalFormatting sqref="B117:B128">
    <cfRule type="duplicateValues" dxfId="5" priority="6"/>
  </conditionalFormatting>
  <conditionalFormatting sqref="B117:B128">
    <cfRule type="duplicateValues" dxfId="4" priority="5"/>
  </conditionalFormatting>
  <conditionalFormatting sqref="B117:B128">
    <cfRule type="duplicateValues" dxfId="3" priority="4"/>
  </conditionalFormatting>
  <conditionalFormatting sqref="B117:B128">
    <cfRule type="duplicateValues" dxfId="2" priority="2"/>
    <cfRule type="duplicateValues" dxfId="1" priority="3"/>
  </conditionalFormatting>
  <conditionalFormatting sqref="B117:B128">
    <cfRule type="duplicateValues" dxfId="0" priority="1"/>
  </conditionalFormatting>
  <hyperlinks>
    <hyperlink ref="B116" r:id="rId7" display="http://s460-helpdesk/CAisd/pdmweb.exe?OP=SEARCH+FACTORY=in+SKIPLIST=1+QBE.EQ.id=3544390"/>
    <hyperlink ref="B115" r:id="rId8" display="http://s460-helpdesk/CAisd/pdmweb.exe?OP=SEARCH+FACTORY=in+SKIPLIST=1+QBE.EQ.id=3544389"/>
    <hyperlink ref="B114" r:id="rId9" display="http://s460-helpdesk/CAisd/pdmweb.exe?OP=SEARCH+FACTORY=in+SKIPLIST=1+QBE.EQ.id=3544388"/>
    <hyperlink ref="B113" r:id="rId10" display="http://s460-helpdesk/CAisd/pdmweb.exe?OP=SEARCH+FACTORY=in+SKIPLIST=1+QBE.EQ.id=3544387"/>
    <hyperlink ref="B112" r:id="rId11" display="http://s460-helpdesk/CAisd/pdmweb.exe?OP=SEARCH+FACTORY=in+SKIPLIST=1+QBE.EQ.id=3544386"/>
    <hyperlink ref="B128" r:id="rId12" display="http://s460-helpdesk/CAisd/pdmweb.exe?OP=SEARCH+FACTORY=in+SKIPLIST=1+QBE.EQ.id=3544410"/>
    <hyperlink ref="B127" r:id="rId13" display="http://s460-helpdesk/CAisd/pdmweb.exe?OP=SEARCH+FACTORY=in+SKIPLIST=1+QBE.EQ.id=3544409"/>
    <hyperlink ref="B126" r:id="rId14" display="http://s460-helpdesk/CAisd/pdmweb.exe?OP=SEARCH+FACTORY=in+SKIPLIST=1+QBE.EQ.id=3544404"/>
    <hyperlink ref="B125" r:id="rId15" display="http://s460-helpdesk/CAisd/pdmweb.exe?OP=SEARCH+FACTORY=in+SKIPLIST=1+QBE.EQ.id=3544403"/>
    <hyperlink ref="B124" r:id="rId16" display="http://s460-helpdesk/CAisd/pdmweb.exe?OP=SEARCH+FACTORY=in+SKIPLIST=1+QBE.EQ.id=3544402"/>
    <hyperlink ref="B123" r:id="rId17" display="http://s460-helpdesk/CAisd/pdmweb.exe?OP=SEARCH+FACTORY=in+SKIPLIST=1+QBE.EQ.id=3544401"/>
    <hyperlink ref="B122" r:id="rId18" display="http://s460-helpdesk/CAisd/pdmweb.exe?OP=SEARCH+FACTORY=in+SKIPLIST=1+QBE.EQ.id=3544400"/>
    <hyperlink ref="B121" r:id="rId19" display="http://s460-helpdesk/CAisd/pdmweb.exe?OP=SEARCH+FACTORY=in+SKIPLIST=1+QBE.EQ.id=3544399"/>
    <hyperlink ref="B120" r:id="rId20" display="http://s460-helpdesk/CAisd/pdmweb.exe?OP=SEARCH+FACTORY=in+SKIPLIST=1+QBE.EQ.id=3544398"/>
    <hyperlink ref="B119" r:id="rId21" display="http://s460-helpdesk/CAisd/pdmweb.exe?OP=SEARCH+FACTORY=in+SKIPLIST=1+QBE.EQ.id=3544397"/>
    <hyperlink ref="B118" r:id="rId22" display="http://s460-helpdesk/CAisd/pdmweb.exe?OP=SEARCH+FACTORY=in+SKIPLIST=1+QBE.EQ.id=3544396"/>
    <hyperlink ref="B117" r:id="rId23" display="http://s460-helpdesk/CAisd/pdmweb.exe?OP=SEARCH+FACTORY=in+SKIPLIST=1+QBE.EQ.id=3544395"/>
  </hyperlinks>
  <pageMargins left="0.7" right="0.7" top="0.75" bottom="0.75" header="0.3" footer="0.3"/>
  <pageSetup scale="60" orientation="landscape" r:id="rId24"/>
  <legacyDrawing r:id="rId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9" t="s">
        <v>0</v>
      </c>
      <c r="B1" s="17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71" t="s">
        <v>8</v>
      </c>
      <c r="B9" s="172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73" t="s">
        <v>9</v>
      </c>
      <c r="B14" s="17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zoomScale="85" zoomScaleNormal="85" workbookViewId="0">
      <selection activeCell="A13" sqref="A13"/>
    </sheetView>
  </sheetViews>
  <sheetFormatPr baseColWidth="10" defaultColWidth="52.7109375" defaultRowHeight="15" x14ac:dyDescent="0.25"/>
  <cols>
    <col min="1" max="1" width="25.7109375" style="94" bestFit="1" customWidth="1"/>
    <col min="2" max="2" width="18" style="99" bestFit="1" customWidth="1"/>
    <col min="3" max="3" width="57.42578125" style="94" bestFit="1" customWidth="1"/>
    <col min="4" max="4" width="39.28515625" style="94" bestFit="1" customWidth="1"/>
    <col min="5" max="5" width="24.28515625" style="94" customWidth="1"/>
    <col min="6" max="16384" width="52.7109375" style="94"/>
  </cols>
  <sheetData>
    <row r="1" spans="1:5" ht="22.5" customHeight="1" x14ac:dyDescent="0.25">
      <c r="A1" s="159" t="s">
        <v>2158</v>
      </c>
      <c r="B1" s="160"/>
      <c r="C1" s="160"/>
      <c r="D1" s="160"/>
      <c r="E1" s="161"/>
    </row>
    <row r="2" spans="1:5" ht="25.5" customHeight="1" x14ac:dyDescent="0.25">
      <c r="A2" s="162" t="s">
        <v>2470</v>
      </c>
      <c r="B2" s="163"/>
      <c r="C2" s="163"/>
      <c r="D2" s="163"/>
      <c r="E2" s="164"/>
    </row>
    <row r="3" spans="1:5" ht="18" x14ac:dyDescent="0.25">
      <c r="B3" s="95"/>
      <c r="C3" s="95"/>
      <c r="D3" s="95"/>
      <c r="E3" s="117"/>
    </row>
    <row r="4" spans="1:5" ht="18.75" thickBot="1" x14ac:dyDescent="0.3">
      <c r="A4" s="103" t="s">
        <v>2423</v>
      </c>
      <c r="B4" s="123">
        <v>44282.708333333336</v>
      </c>
      <c r="C4" s="95"/>
      <c r="D4" s="95"/>
      <c r="E4" s="105"/>
    </row>
    <row r="5" spans="1:5" ht="18.75" thickBot="1" x14ac:dyDescent="0.3">
      <c r="A5" s="103" t="s">
        <v>2424</v>
      </c>
      <c r="B5" s="123">
        <v>44283.25</v>
      </c>
      <c r="C5" s="104"/>
      <c r="D5" s="95"/>
      <c r="E5" s="105"/>
    </row>
    <row r="6" spans="1:5" ht="18" x14ac:dyDescent="0.25">
      <c r="B6" s="95"/>
      <c r="C6" s="95"/>
      <c r="D6" s="95"/>
      <c r="E6" s="118"/>
    </row>
    <row r="7" spans="1:5" ht="18" customHeight="1" x14ac:dyDescent="0.25">
      <c r="A7" s="151" t="s">
        <v>2425</v>
      </c>
      <c r="B7" s="152"/>
      <c r="C7" s="152"/>
      <c r="D7" s="152"/>
      <c r="E7" s="153"/>
    </row>
    <row r="8" spans="1:5" ht="18" x14ac:dyDescent="0.25">
      <c r="A8" s="96" t="s">
        <v>15</v>
      </c>
      <c r="B8" s="96" t="s">
        <v>2426</v>
      </c>
      <c r="C8" s="96" t="s">
        <v>46</v>
      </c>
      <c r="D8" s="106" t="s">
        <v>2429</v>
      </c>
      <c r="E8" s="106" t="s">
        <v>2427</v>
      </c>
    </row>
    <row r="9" spans="1:5" ht="18" x14ac:dyDescent="0.25">
      <c r="A9" s="75"/>
      <c r="B9" s="122"/>
      <c r="C9" s="122" t="e">
        <f>VLOOKUP(B9,'[1]LISTADO ATM'!$A$2:$B$822,2,0)</f>
        <v>#N/A</v>
      </c>
      <c r="D9" s="124" t="s">
        <v>2521</v>
      </c>
      <c r="E9" s="125"/>
    </row>
    <row r="10" spans="1:5" ht="18.75" thickBot="1" x14ac:dyDescent="0.3">
      <c r="A10" s="120" t="s">
        <v>2499</v>
      </c>
      <c r="B10" s="101">
        <f>COUNT(B9:B9)</f>
        <v>0</v>
      </c>
      <c r="C10" s="148"/>
      <c r="D10" s="149"/>
      <c r="E10" s="150"/>
    </row>
    <row r="11" spans="1:5" x14ac:dyDescent="0.25">
      <c r="E11" s="99"/>
    </row>
    <row r="12" spans="1:5" ht="18" customHeight="1" x14ac:dyDescent="0.25">
      <c r="A12" s="151" t="s">
        <v>2500</v>
      </c>
      <c r="B12" s="152"/>
      <c r="C12" s="152"/>
      <c r="D12" s="152"/>
      <c r="E12" s="153"/>
    </row>
    <row r="13" spans="1:5" ht="18" x14ac:dyDescent="0.25">
      <c r="A13" s="96" t="s">
        <v>15</v>
      </c>
      <c r="B13" s="96" t="s">
        <v>2426</v>
      </c>
      <c r="C13" s="96" t="s">
        <v>46</v>
      </c>
      <c r="D13" s="106" t="s">
        <v>2429</v>
      </c>
      <c r="E13" s="102" t="s">
        <v>2427</v>
      </c>
    </row>
    <row r="14" spans="1:5" ht="18" x14ac:dyDescent="0.25">
      <c r="A14" s="122" t="e">
        <f>VLOOKUP(B14,'[1]LISTADO ATM'!$A$2:$C$822,3,0)</f>
        <v>#N/A</v>
      </c>
      <c r="B14" s="122"/>
      <c r="C14" s="122" t="e">
        <f>VLOOKUP(B14,'[1]LISTADO ATM'!$A$2:$B$822,2,0)</f>
        <v>#N/A</v>
      </c>
      <c r="D14" s="124" t="s">
        <v>2507</v>
      </c>
      <c r="E14" s="125"/>
    </row>
    <row r="15" spans="1:5" ht="18.75" thickBot="1" x14ac:dyDescent="0.3">
      <c r="A15" s="120" t="s">
        <v>2499</v>
      </c>
      <c r="B15" s="101">
        <f>COUNT(B14:B14)</f>
        <v>0</v>
      </c>
      <c r="C15" s="148"/>
      <c r="D15" s="149"/>
      <c r="E15" s="150"/>
    </row>
    <row r="16" spans="1:5" ht="15.75" thickBot="1" x14ac:dyDescent="0.3">
      <c r="E16" s="99"/>
    </row>
    <row r="17" spans="1:5" ht="18.75" customHeight="1" thickBot="1" x14ac:dyDescent="0.3">
      <c r="A17" s="145" t="s">
        <v>2501</v>
      </c>
      <c r="B17" s="146"/>
      <c r="C17" s="146"/>
      <c r="D17" s="146"/>
      <c r="E17" s="147"/>
    </row>
    <row r="18" spans="1:5" ht="18" x14ac:dyDescent="0.25">
      <c r="A18" s="96" t="s">
        <v>15</v>
      </c>
      <c r="B18" s="96" t="s">
        <v>2426</v>
      </c>
      <c r="C18" s="97" t="s">
        <v>46</v>
      </c>
      <c r="D18" s="97" t="s">
        <v>2429</v>
      </c>
      <c r="E18" s="106" t="s">
        <v>2427</v>
      </c>
    </row>
    <row r="19" spans="1:5" ht="18" x14ac:dyDescent="0.25">
      <c r="A19" s="119" t="str">
        <f>VLOOKUP(B19,'[1]LISTADO ATM'!$A$2:$C$822,3,0)</f>
        <v>SUR</v>
      </c>
      <c r="B19" s="122">
        <v>252</v>
      </c>
      <c r="C19" s="122" t="str">
        <f>VLOOKUP(B19,'[1]LISTADO ATM'!$A$2:$B$822,2,0)</f>
        <v xml:space="preserve">ATM Banco Agrícola (Barahona) </v>
      </c>
      <c r="D19" s="126" t="s">
        <v>2451</v>
      </c>
      <c r="E19" s="111">
        <v>335836002</v>
      </c>
    </row>
    <row r="20" spans="1:5" ht="18" x14ac:dyDescent="0.25">
      <c r="A20" s="119" t="str">
        <f>VLOOKUP(B20,'[1]LISTADO ATM'!$A$2:$C$822,3,0)</f>
        <v>DISTRITO NACIONAL</v>
      </c>
      <c r="B20" s="122">
        <v>153</v>
      </c>
      <c r="C20" s="122" t="str">
        <f>VLOOKUP(B20,'[1]LISTADO ATM'!$A$2:$B$822,2,0)</f>
        <v xml:space="preserve">ATM Rehabilitación </v>
      </c>
      <c r="D20" s="126" t="s">
        <v>2451</v>
      </c>
      <c r="E20" s="111">
        <v>335836037</v>
      </c>
    </row>
    <row r="21" spans="1:5" ht="18" x14ac:dyDescent="0.25">
      <c r="A21" s="119" t="str">
        <f>VLOOKUP(B21,'[1]LISTADO ATM'!$A$2:$C$822,3,0)</f>
        <v>SUR</v>
      </c>
      <c r="B21" s="122">
        <v>249</v>
      </c>
      <c r="C21" s="122" t="str">
        <f>VLOOKUP(B21,'[1]LISTADO ATM'!$A$2:$B$822,2,0)</f>
        <v xml:space="preserve">ATM Banco Agrícola Neiba </v>
      </c>
      <c r="D21" s="126" t="s">
        <v>2451</v>
      </c>
      <c r="E21" s="111">
        <v>335836061</v>
      </c>
    </row>
    <row r="22" spans="1:5" ht="18" x14ac:dyDescent="0.25">
      <c r="A22" s="119" t="str">
        <f>VLOOKUP(B22,'[1]LISTADO ATM'!$A$2:$C$822,3,0)</f>
        <v>ESTE</v>
      </c>
      <c r="B22" s="122">
        <v>631</v>
      </c>
      <c r="C22" s="122" t="str">
        <f>VLOOKUP(B22,'[1]LISTADO ATM'!$A$2:$B$822,2,0)</f>
        <v xml:space="preserve">ATM ASOCODEQUI (San Pedro) </v>
      </c>
      <c r="D22" s="126" t="s">
        <v>2451</v>
      </c>
      <c r="E22" s="111">
        <v>335836066</v>
      </c>
    </row>
    <row r="23" spans="1:5" ht="18" x14ac:dyDescent="0.25">
      <c r="A23" s="119" t="str">
        <f>VLOOKUP(B23,'[1]LISTADO ATM'!$A$2:$C$822,3,0)</f>
        <v>NORTE</v>
      </c>
      <c r="B23" s="122">
        <v>266</v>
      </c>
      <c r="C23" s="122" t="str">
        <f>VLOOKUP(B23,'[1]LISTADO ATM'!$A$2:$B$822,2,0)</f>
        <v xml:space="preserve">ATM Oficina Villa Francisca </v>
      </c>
      <c r="D23" s="126" t="s">
        <v>2451</v>
      </c>
      <c r="E23" s="111">
        <v>335836072</v>
      </c>
    </row>
    <row r="24" spans="1:5" ht="18" x14ac:dyDescent="0.25">
      <c r="A24" s="119" t="str">
        <f>VLOOKUP(B24,'[1]LISTADO ATM'!$A$2:$C$822,3,0)</f>
        <v>DISTRITO NACIONAL</v>
      </c>
      <c r="B24" s="122">
        <v>416</v>
      </c>
      <c r="C24" s="122" t="str">
        <f>VLOOKUP(B24,'[1]LISTADO ATM'!$A$2:$B$822,2,0)</f>
        <v xml:space="preserve">ATM Autobanco San Martín II </v>
      </c>
      <c r="D24" s="126" t="s">
        <v>2451</v>
      </c>
      <c r="E24" s="111">
        <v>335836179</v>
      </c>
    </row>
    <row r="25" spans="1:5" ht="18" x14ac:dyDescent="0.25">
      <c r="A25" s="119" t="str">
        <f>VLOOKUP(B25,'[1]LISTADO ATM'!$A$2:$C$822,3,0)</f>
        <v>SUR</v>
      </c>
      <c r="B25" s="134">
        <v>825</v>
      </c>
      <c r="C25" s="122" t="str">
        <f>VLOOKUP(B25,'[1]LISTADO ATM'!$A$2:$B$822,2,0)</f>
        <v xml:space="preserve">ATM Estacion Eco Cibeles (Las Matas de Farfán) </v>
      </c>
      <c r="D25" s="126" t="s">
        <v>2451</v>
      </c>
      <c r="E25" s="111">
        <v>335836190</v>
      </c>
    </row>
    <row r="26" spans="1:5" ht="18" x14ac:dyDescent="0.25">
      <c r="A26" s="75" t="str">
        <f>VLOOKUP(B26,'[1]LISTADO ATM'!$A$2:$C$822,3,0)</f>
        <v>ESTE</v>
      </c>
      <c r="B26" s="122">
        <v>1</v>
      </c>
      <c r="C26" s="122" t="str">
        <f>VLOOKUP(B26,'[1]LISTADO ATM'!$A$2:$B$822,2,0)</f>
        <v>ATM S/M San Rafael del Yuma</v>
      </c>
      <c r="D26" s="126" t="s">
        <v>2451</v>
      </c>
      <c r="E26" s="111">
        <v>335835897</v>
      </c>
    </row>
    <row r="27" spans="1:5" ht="18" x14ac:dyDescent="0.25">
      <c r="A27" s="75" t="str">
        <f>VLOOKUP(B27,'[1]LISTADO ATM'!$A$2:$C$822,3,0)</f>
        <v>DISTRITO NACIONAL</v>
      </c>
      <c r="B27" s="122">
        <v>96</v>
      </c>
      <c r="C27" s="122" t="str">
        <f>VLOOKUP(B27,'[1]LISTADO ATM'!$A$2:$B$822,2,0)</f>
        <v>ATM S/M Caribe Av. Charles de Gaulle</v>
      </c>
      <c r="D27" s="126" t="s">
        <v>2451</v>
      </c>
      <c r="E27" s="111">
        <v>335836212</v>
      </c>
    </row>
    <row r="28" spans="1:5" ht="18" x14ac:dyDescent="0.25">
      <c r="A28" s="75" t="str">
        <f>VLOOKUP(B28,'[1]LISTADO ATM'!$A$2:$C$822,3,0)</f>
        <v>DISTRITO NACIONAL</v>
      </c>
      <c r="B28" s="122">
        <v>487</v>
      </c>
      <c r="C28" s="122" t="str">
        <f>VLOOKUP(B28,'[1]LISTADO ATM'!$A$2:$B$822,2,0)</f>
        <v xml:space="preserve">ATM Olé Hainamosa </v>
      </c>
      <c r="D28" s="126" t="s">
        <v>2451</v>
      </c>
      <c r="E28" s="111">
        <v>335836213</v>
      </c>
    </row>
    <row r="29" spans="1:5" ht="18" x14ac:dyDescent="0.25">
      <c r="A29" s="75" t="str">
        <f>VLOOKUP(B29,'[1]LISTADO ATM'!$A$2:$C$822,3,0)</f>
        <v>DISTRITO NACIONAL</v>
      </c>
      <c r="B29" s="122">
        <v>698</v>
      </c>
      <c r="C29" s="122" t="str">
        <f>VLOOKUP(B29,'[1]LISTADO ATM'!$A$2:$B$822,2,0)</f>
        <v>ATM Parador Bellamar</v>
      </c>
      <c r="D29" s="126" t="s">
        <v>2451</v>
      </c>
      <c r="E29" s="111">
        <v>335836216</v>
      </c>
    </row>
    <row r="30" spans="1:5" ht="18" x14ac:dyDescent="0.25">
      <c r="A30" s="75" t="str">
        <f>VLOOKUP(B30,'[1]LISTADO ATM'!$A$2:$C$822,3,0)</f>
        <v>DISTRITO NACIONAL</v>
      </c>
      <c r="B30" s="122">
        <v>26</v>
      </c>
      <c r="C30" s="122" t="str">
        <f>VLOOKUP(B30,'[1]LISTADO ATM'!$A$2:$B$822,2,0)</f>
        <v>ATM S/M Jumbo San Isidro</v>
      </c>
      <c r="D30" s="126" t="s">
        <v>2451</v>
      </c>
      <c r="E30" s="111">
        <v>335836228</v>
      </c>
    </row>
    <row r="31" spans="1:5" ht="18" x14ac:dyDescent="0.25">
      <c r="A31" s="75" t="str">
        <f>VLOOKUP(B31,'[1]LISTADO ATM'!$A$2:$C$822,3,0)</f>
        <v>NORTE</v>
      </c>
      <c r="B31" s="122">
        <v>144</v>
      </c>
      <c r="C31" s="122" t="str">
        <f>VLOOKUP(B31,'[1]LISTADO ATM'!$A$2:$B$822,2,0)</f>
        <v xml:space="preserve">ATM Oficina Villa Altagracia </v>
      </c>
      <c r="D31" s="126" t="s">
        <v>2451</v>
      </c>
      <c r="E31" s="111">
        <v>335836229</v>
      </c>
    </row>
    <row r="32" spans="1:5" ht="18" x14ac:dyDescent="0.25">
      <c r="A32" s="75" t="str">
        <f>VLOOKUP(B32,'[1]LISTADO ATM'!$A$2:$C$822,3,0)</f>
        <v>ESTE</v>
      </c>
      <c r="B32" s="122">
        <v>211</v>
      </c>
      <c r="C32" s="122" t="str">
        <f>VLOOKUP(B32,'[1]LISTADO ATM'!$A$2:$B$822,2,0)</f>
        <v xml:space="preserve">ATM Oficina La Romana I </v>
      </c>
      <c r="D32" s="126" t="s">
        <v>2451</v>
      </c>
      <c r="E32" s="111">
        <v>335836230</v>
      </c>
    </row>
    <row r="33" spans="1:5" ht="18" x14ac:dyDescent="0.25">
      <c r="A33" s="75" t="str">
        <f>VLOOKUP(B33,'[1]LISTADO ATM'!$A$2:$C$822,3,0)</f>
        <v>DISTRITO NACIONAL</v>
      </c>
      <c r="B33" s="122">
        <v>300</v>
      </c>
      <c r="C33" s="122" t="str">
        <f>VLOOKUP(B33,'[1]LISTADO ATM'!$A$2:$B$822,2,0)</f>
        <v xml:space="preserve">ATM S/M Aprezio Los Guaricanos </v>
      </c>
      <c r="D33" s="126" t="s">
        <v>2451</v>
      </c>
      <c r="E33" s="111">
        <v>335836231</v>
      </c>
    </row>
    <row r="34" spans="1:5" ht="18" x14ac:dyDescent="0.25">
      <c r="A34" s="75" t="e">
        <f>VLOOKUP(B34,'[1]LISTADO ATM'!$A$2:$C$822,3,0)</f>
        <v>#N/A</v>
      </c>
      <c r="B34" s="122">
        <v>363</v>
      </c>
      <c r="C34" s="122" t="e">
        <f>VLOOKUP(B34,'[1]LISTADO ATM'!$A$2:$B$822,2,0)</f>
        <v>#N/A</v>
      </c>
      <c r="D34" s="126" t="s">
        <v>2451</v>
      </c>
      <c r="E34" s="111">
        <v>335836232</v>
      </c>
    </row>
    <row r="35" spans="1:5" ht="18" x14ac:dyDescent="0.25">
      <c r="A35" s="75" t="str">
        <f>VLOOKUP(B35,'[1]LISTADO ATM'!$A$2:$C$822,3,0)</f>
        <v>SUR</v>
      </c>
      <c r="B35" s="122">
        <v>512</v>
      </c>
      <c r="C35" s="122" t="str">
        <f>VLOOKUP(B35,'[1]LISTADO ATM'!$A$2:$B$822,2,0)</f>
        <v>ATM Plaza Jesús Ferreira</v>
      </c>
      <c r="D35" s="126" t="s">
        <v>2451</v>
      </c>
      <c r="E35" s="111">
        <v>335836233</v>
      </c>
    </row>
    <row r="36" spans="1:5" ht="18" x14ac:dyDescent="0.25">
      <c r="A36" s="75" t="str">
        <f>VLOOKUP(B36,'[1]LISTADO ATM'!$A$2:$C$822,3,0)</f>
        <v>DISTRITO NACIONAL</v>
      </c>
      <c r="B36" s="122">
        <v>378</v>
      </c>
      <c r="C36" s="122" t="str">
        <f>VLOOKUP(B36,'[1]LISTADO ATM'!$A$2:$B$822,2,0)</f>
        <v>ATM UNP Villa Flores</v>
      </c>
      <c r="D36" s="126" t="s">
        <v>2451</v>
      </c>
      <c r="E36" s="111">
        <v>335836234</v>
      </c>
    </row>
    <row r="37" spans="1:5" ht="18" x14ac:dyDescent="0.25">
      <c r="A37" s="75" t="str">
        <f>VLOOKUP(B37,'[1]LISTADO ATM'!$A$2:$C$822,3,0)</f>
        <v>DISTRITO NACIONAL</v>
      </c>
      <c r="B37" s="122">
        <v>562</v>
      </c>
      <c r="C37" s="122" t="str">
        <f>VLOOKUP(B37,'[1]LISTADO ATM'!$A$2:$B$822,2,0)</f>
        <v xml:space="preserve">ATM S/M Jumbo Carretera Mella </v>
      </c>
      <c r="D37" s="126" t="s">
        <v>2451</v>
      </c>
      <c r="E37" s="111">
        <v>335836235</v>
      </c>
    </row>
    <row r="38" spans="1:5" ht="18" x14ac:dyDescent="0.25">
      <c r="A38" s="75" t="str">
        <f>VLOOKUP(B38,'[1]LISTADO ATM'!$A$2:$C$822,3,0)</f>
        <v>ESTE</v>
      </c>
      <c r="B38" s="122">
        <v>609</v>
      </c>
      <c r="C38" s="122" t="str">
        <f>VLOOKUP(B38,'[1]LISTADO ATM'!$A$2:$B$822,2,0)</f>
        <v xml:space="preserve">ATM S/M Jumbo (San Pedro) </v>
      </c>
      <c r="D38" s="126" t="s">
        <v>2451</v>
      </c>
      <c r="E38" s="111">
        <v>335836236</v>
      </c>
    </row>
    <row r="39" spans="1:5" ht="18" x14ac:dyDescent="0.25">
      <c r="A39" s="75" t="str">
        <f>VLOOKUP(B39,'[1]LISTADO ATM'!$A$2:$C$822,3,0)</f>
        <v>SUR</v>
      </c>
      <c r="B39" s="122">
        <v>733</v>
      </c>
      <c r="C39" s="122" t="str">
        <f>VLOOKUP(B39,'[1]LISTADO ATM'!$A$2:$B$822,2,0)</f>
        <v xml:space="preserve">ATM Zona Franca Perdenales </v>
      </c>
      <c r="D39" s="126" t="s">
        <v>2451</v>
      </c>
      <c r="E39" s="111">
        <v>335836237</v>
      </c>
    </row>
    <row r="40" spans="1:5" ht="18" x14ac:dyDescent="0.25">
      <c r="A40" s="75" t="str">
        <f>VLOOKUP(B40,'[1]LISTADO ATM'!$A$2:$C$822,3,0)</f>
        <v>DISTRITO NACIONAL</v>
      </c>
      <c r="B40" s="122">
        <v>407</v>
      </c>
      <c r="C40" s="122" t="str">
        <f>VLOOKUP(B40,'[1]LISTADO ATM'!$A$2:$B$822,2,0)</f>
        <v xml:space="preserve">ATM Multicentro La Sirena Villa Mella </v>
      </c>
      <c r="D40" s="126" t="s">
        <v>2451</v>
      </c>
      <c r="E40" s="111">
        <v>335836260</v>
      </c>
    </row>
    <row r="41" spans="1:5" ht="18" x14ac:dyDescent="0.25">
      <c r="A41" s="75" t="str">
        <f>VLOOKUP(B41,'[1]LISTADO ATM'!$A$2:$C$822,3,0)</f>
        <v>SUR</v>
      </c>
      <c r="B41" s="122">
        <v>311</v>
      </c>
      <c r="C41" s="122" t="str">
        <f>VLOOKUP(B41,'[1]LISTADO ATM'!$A$2:$B$822,2,0)</f>
        <v>ATM Plaza Eroski</v>
      </c>
      <c r="D41" s="126" t="s">
        <v>2451</v>
      </c>
      <c r="E41" s="111">
        <v>335836262</v>
      </c>
    </row>
    <row r="42" spans="1:5" ht="18" x14ac:dyDescent="0.25">
      <c r="A42" s="75" t="str">
        <f>VLOOKUP(B42,'[1]LISTADO ATM'!$A$2:$C$822,3,0)</f>
        <v>ESTE</v>
      </c>
      <c r="B42" s="122">
        <v>114</v>
      </c>
      <c r="C42" s="122" t="str">
        <f>VLOOKUP(B42,'[1]LISTADO ATM'!$A$2:$B$822,2,0)</f>
        <v xml:space="preserve">ATM Oficina Hato Mayor </v>
      </c>
      <c r="D42" s="126" t="s">
        <v>2451</v>
      </c>
      <c r="E42" s="111">
        <v>335836263</v>
      </c>
    </row>
    <row r="43" spans="1:5" ht="18" x14ac:dyDescent="0.25">
      <c r="A43" s="75" t="str">
        <f>VLOOKUP(B43,'[1]LISTADO ATM'!$A$2:$C$822,3,0)</f>
        <v>DISTRITO NACIONAL</v>
      </c>
      <c r="B43" s="122">
        <v>744</v>
      </c>
      <c r="C43" s="122" t="str">
        <f>VLOOKUP(B43,'[1]LISTADO ATM'!$A$2:$B$822,2,0)</f>
        <v xml:space="preserve">ATM Multicentro La Sirena Venezuela </v>
      </c>
      <c r="D43" s="126" t="s">
        <v>2451</v>
      </c>
      <c r="E43" s="111">
        <v>335836238</v>
      </c>
    </row>
    <row r="44" spans="1:5" ht="18" x14ac:dyDescent="0.25">
      <c r="A44" s="75" t="str">
        <f>VLOOKUP(B44,'[1]LISTADO ATM'!$A$2:$C$822,3,0)</f>
        <v>DISTRITO NACIONAL</v>
      </c>
      <c r="B44" s="122">
        <v>784</v>
      </c>
      <c r="C44" s="122" t="str">
        <f>VLOOKUP(B44,'[1]LISTADO ATM'!$A$2:$B$822,2,0)</f>
        <v xml:space="preserve">ATM Tribunal Superior Electoral </v>
      </c>
      <c r="D44" s="126" t="s">
        <v>2451</v>
      </c>
      <c r="E44" s="111">
        <v>335836211</v>
      </c>
    </row>
    <row r="45" spans="1:5" ht="18" x14ac:dyDescent="0.25">
      <c r="A45" s="75" t="str">
        <f>VLOOKUP(B45,'[1]LISTADO ATM'!$A$2:$C$822,3,0)</f>
        <v>ESTE</v>
      </c>
      <c r="B45" s="122">
        <v>693</v>
      </c>
      <c r="C45" s="122" t="str">
        <f>VLOOKUP(B45,'[1]LISTADO ATM'!$A$2:$B$822,2,0)</f>
        <v>ATM INTL Medical Punta Cana</v>
      </c>
      <c r="D45" s="126" t="s">
        <v>2451</v>
      </c>
      <c r="E45" s="111">
        <v>335836268</v>
      </c>
    </row>
    <row r="46" spans="1:5" ht="18.75" thickBot="1" x14ac:dyDescent="0.3">
      <c r="A46" s="127" t="s">
        <v>2499</v>
      </c>
      <c r="B46" s="101">
        <f>COUNT(B19:B45)</f>
        <v>27</v>
      </c>
      <c r="C46" s="107"/>
      <c r="D46" s="107"/>
      <c r="E46" s="107"/>
    </row>
    <row r="47" spans="1:5" ht="15.75" thickBot="1" x14ac:dyDescent="0.3">
      <c r="E47" s="99"/>
    </row>
    <row r="48" spans="1:5" ht="18.75" customHeight="1" thickBot="1" x14ac:dyDescent="0.3">
      <c r="A48" s="145" t="s">
        <v>2502</v>
      </c>
      <c r="B48" s="146"/>
      <c r="C48" s="146"/>
      <c r="D48" s="146"/>
      <c r="E48" s="147"/>
    </row>
    <row r="49" spans="1:5" ht="18" customHeight="1" x14ac:dyDescent="0.25">
      <c r="A49" s="96" t="s">
        <v>15</v>
      </c>
      <c r="B49" s="96" t="s">
        <v>2426</v>
      </c>
      <c r="C49" s="97" t="s">
        <v>46</v>
      </c>
      <c r="D49" s="97" t="s">
        <v>2429</v>
      </c>
      <c r="E49" s="102" t="s">
        <v>2427</v>
      </c>
    </row>
    <row r="50" spans="1:5" ht="18" x14ac:dyDescent="0.25">
      <c r="A50" s="75" t="str">
        <f>VLOOKUP(B50,'[1]LISTADO ATM'!$A$2:$C$822,3,0)</f>
        <v>NORTE</v>
      </c>
      <c r="B50" s="122">
        <v>752</v>
      </c>
      <c r="C50" s="122" t="str">
        <f>VLOOKUP(B50,'[1]LISTADO ATM'!$A$2:$B$822,2,0)</f>
        <v xml:space="preserve">ATM UNP Las Carolinas (La Vega) </v>
      </c>
      <c r="D50" s="128" t="s">
        <v>2489</v>
      </c>
      <c r="E50" s="111">
        <v>335836214</v>
      </c>
    </row>
    <row r="51" spans="1:5" ht="18" x14ac:dyDescent="0.25">
      <c r="A51" s="75" t="str">
        <f>VLOOKUP(B51,'[1]LISTADO ATM'!$A$2:$C$822,3,0)</f>
        <v>DISTRITO NACIONAL</v>
      </c>
      <c r="B51" s="122">
        <v>522</v>
      </c>
      <c r="C51" s="122" t="str">
        <f>VLOOKUP(B51,'[1]LISTADO ATM'!$A$2:$B$822,2,0)</f>
        <v xml:space="preserve">ATM Oficina Galería 360 </v>
      </c>
      <c r="D51" s="122" t="s">
        <v>2489</v>
      </c>
      <c r="E51" s="111">
        <v>335836247</v>
      </c>
    </row>
    <row r="52" spans="1:5" ht="18" x14ac:dyDescent="0.25">
      <c r="A52" s="75" t="str">
        <f>VLOOKUP(B52,'[1]LISTADO ATM'!$A$2:$C$822,3,0)</f>
        <v>DISTRITO NACIONAL</v>
      </c>
      <c r="B52" s="122">
        <v>884</v>
      </c>
      <c r="C52" s="122" t="str">
        <f>VLOOKUP(B52,'[1]LISTADO ATM'!$A$2:$B$822,2,0)</f>
        <v xml:space="preserve">ATM UNP Olé Sabana Perdida </v>
      </c>
      <c r="D52" s="122" t="s">
        <v>2489</v>
      </c>
      <c r="E52" s="111">
        <v>335836248</v>
      </c>
    </row>
    <row r="53" spans="1:5" ht="18" x14ac:dyDescent="0.25">
      <c r="A53" s="75" t="str">
        <f>VLOOKUP(B53,'[1]LISTADO ATM'!$A$2:$C$822,3,0)</f>
        <v>SUR</v>
      </c>
      <c r="B53" s="122">
        <v>871</v>
      </c>
      <c r="C53" s="122" t="str">
        <f>VLOOKUP(B53,'[1]LISTADO ATM'!$A$2:$B$822,2,0)</f>
        <v>ATM Plaza Cultural San Juan</v>
      </c>
      <c r="D53" s="122" t="s">
        <v>2489</v>
      </c>
      <c r="E53" s="111">
        <v>335836249</v>
      </c>
    </row>
    <row r="54" spans="1:5" ht="18" x14ac:dyDescent="0.25">
      <c r="A54" s="75" t="str">
        <f>VLOOKUP(B54,'[1]LISTADO ATM'!$A$2:$C$822,3,0)</f>
        <v>DISTRITO NACIONAL</v>
      </c>
      <c r="B54" s="122">
        <v>409</v>
      </c>
      <c r="C54" s="122" t="str">
        <f>VLOOKUP(B54,'[1]LISTADO ATM'!$A$2:$B$822,2,0)</f>
        <v xml:space="preserve">ATM Oficina Las Palmas de Herrera I </v>
      </c>
      <c r="D54" s="122" t="s">
        <v>2489</v>
      </c>
      <c r="E54" s="111">
        <v>335836259</v>
      </c>
    </row>
    <row r="55" spans="1:5" ht="18" x14ac:dyDescent="0.25">
      <c r="A55" s="75" t="str">
        <f>VLOOKUP(B55,'[1]LISTADO ATM'!$A$2:$C$822,3,0)</f>
        <v>NORTE</v>
      </c>
      <c r="B55" s="122">
        <v>402</v>
      </c>
      <c r="C55" s="122" t="str">
        <f>VLOOKUP(B55,'[1]LISTADO ATM'!$A$2:$B$822,2,0)</f>
        <v xml:space="preserve">ATM La Sirena La Vega </v>
      </c>
      <c r="D55" s="122" t="s">
        <v>2489</v>
      </c>
      <c r="E55" s="111">
        <v>335836261</v>
      </c>
    </row>
    <row r="56" spans="1:5" ht="18" x14ac:dyDescent="0.25">
      <c r="A56" s="75" t="str">
        <f>VLOOKUP(B56,'[1]LISTADO ATM'!$A$2:$C$822,3,0)</f>
        <v>DISTRITO NACIONAL</v>
      </c>
      <c r="B56" s="122">
        <v>976</v>
      </c>
      <c r="C56" s="122" t="str">
        <f>VLOOKUP(B56,'[1]LISTADO ATM'!$A$2:$B$822,2,0)</f>
        <v xml:space="preserve">ATM Oficina Diamond Plaza I </v>
      </c>
      <c r="D56" s="122" t="s">
        <v>2489</v>
      </c>
      <c r="E56" s="111">
        <v>335836264</v>
      </c>
    </row>
    <row r="57" spans="1:5" ht="18" x14ac:dyDescent="0.25">
      <c r="A57" s="75" t="str">
        <f>VLOOKUP(B57,'[1]LISTADO ATM'!$A$2:$C$822,3,0)</f>
        <v>DISTRITO NACIONAL</v>
      </c>
      <c r="B57" s="122">
        <v>446</v>
      </c>
      <c r="C57" s="122" t="str">
        <f>VLOOKUP(B57,'[1]LISTADO ATM'!$A$2:$B$822,2,0)</f>
        <v>ATM Hipodromo V Centenario</v>
      </c>
      <c r="D57" s="122" t="s">
        <v>2489</v>
      </c>
      <c r="E57" s="111">
        <v>335836267</v>
      </c>
    </row>
    <row r="58" spans="1:5" ht="18.75" customHeight="1" x14ac:dyDescent="0.25">
      <c r="A58" s="75" t="str">
        <f>VLOOKUP(B58,'[1]LISTADO ATM'!$A$2:$C$822,3,0)</f>
        <v>DISTRITO NACIONAL</v>
      </c>
      <c r="B58" s="122">
        <v>801</v>
      </c>
      <c r="C58" s="122" t="str">
        <f>VLOOKUP(B58,'[1]LISTADO ATM'!$A$2:$B$822,2,0)</f>
        <v xml:space="preserve">ATM Galería 360 Food Court </v>
      </c>
      <c r="D58" s="122" t="s">
        <v>2489</v>
      </c>
      <c r="E58" s="111">
        <v>335836269</v>
      </c>
    </row>
    <row r="59" spans="1:5" ht="18" x14ac:dyDescent="0.25">
      <c r="A59" s="75" t="str">
        <f>VLOOKUP(B59,'[1]LISTADO ATM'!$A$2:$C$822,3,0)</f>
        <v>DISTRITO NACIONAL</v>
      </c>
      <c r="B59" s="122">
        <v>957</v>
      </c>
      <c r="C59" s="122" t="str">
        <f>VLOOKUP(B59,'[1]LISTADO ATM'!$A$2:$B$822,2,0)</f>
        <v xml:space="preserve">ATM Oficina Venezuela </v>
      </c>
      <c r="D59" s="122" t="s">
        <v>2489</v>
      </c>
      <c r="E59" s="111">
        <v>335836270</v>
      </c>
    </row>
    <row r="60" spans="1:5" ht="18" customHeight="1" thickBot="1" x14ac:dyDescent="0.3">
      <c r="A60" s="120" t="s">
        <v>2499</v>
      </c>
      <c r="B60" s="101">
        <f>COUNT(B50:B59)</f>
        <v>10</v>
      </c>
      <c r="C60" s="107"/>
      <c r="D60" s="132"/>
      <c r="E60" s="133"/>
    </row>
    <row r="61" spans="1:5" ht="15.75" thickBot="1" x14ac:dyDescent="0.3">
      <c r="E61" s="99"/>
    </row>
    <row r="62" spans="1:5" ht="18" customHeight="1" x14ac:dyDescent="0.25">
      <c r="A62" s="154" t="s">
        <v>2503</v>
      </c>
      <c r="B62" s="155"/>
      <c r="C62" s="155"/>
      <c r="D62" s="155"/>
      <c r="E62" s="156"/>
    </row>
    <row r="63" spans="1:5" ht="18" x14ac:dyDescent="0.25">
      <c r="A63" s="102" t="s">
        <v>15</v>
      </c>
      <c r="B63" s="96" t="s">
        <v>2426</v>
      </c>
      <c r="C63" s="98" t="s">
        <v>46</v>
      </c>
      <c r="D63" s="129" t="s">
        <v>2429</v>
      </c>
      <c r="E63" s="102" t="s">
        <v>2427</v>
      </c>
    </row>
    <row r="64" spans="1:5" ht="18" x14ac:dyDescent="0.25">
      <c r="A64" s="122" t="str">
        <f>VLOOKUP(B64,'[1]LISTADO ATM'!$A$2:$C$822,3,0)</f>
        <v>SUR</v>
      </c>
      <c r="B64" s="122">
        <v>677</v>
      </c>
      <c r="C64" s="122" t="str">
        <f>VLOOKUP(B64,'[1]LISTADO ATM'!$A$2:$B$822,2,0)</f>
        <v>ATM PBG Villa Jaragua</v>
      </c>
      <c r="D64" s="128" t="s">
        <v>2522</v>
      </c>
      <c r="E64" s="125">
        <v>335835690</v>
      </c>
    </row>
    <row r="65" spans="1:5" ht="18" x14ac:dyDescent="0.25">
      <c r="A65" s="122" t="str">
        <f>VLOOKUP(B65,'[1]LISTADO ATM'!$A$2:$C$822,3,0)</f>
        <v>DISTRITO NACIONAL</v>
      </c>
      <c r="B65" s="122">
        <v>54</v>
      </c>
      <c r="C65" s="122" t="str">
        <f>VLOOKUP(B65,'[1]LISTADO ATM'!$A$2:$B$822,2,0)</f>
        <v xml:space="preserve">ATM Autoservicio Galería 360 </v>
      </c>
      <c r="D65" s="128" t="s">
        <v>2522</v>
      </c>
      <c r="E65" s="125">
        <v>335835674</v>
      </c>
    </row>
    <row r="66" spans="1:5" ht="18" x14ac:dyDescent="0.25">
      <c r="A66" s="122" t="str">
        <f>VLOOKUP(B66,'[1]LISTADO ATM'!$A$2:$C$822,3,0)</f>
        <v>DISTRITO NACIONAL</v>
      </c>
      <c r="B66" s="122">
        <v>410</v>
      </c>
      <c r="C66" s="122" t="str">
        <f>VLOOKUP(B66,'[1]LISTADO ATM'!$A$2:$B$822,2,0)</f>
        <v xml:space="preserve">ATM Oficina Las Palmas de Herrera II </v>
      </c>
      <c r="D66" s="128" t="s">
        <v>2522</v>
      </c>
      <c r="E66" s="125">
        <v>335835813</v>
      </c>
    </row>
    <row r="67" spans="1:5" ht="18" x14ac:dyDescent="0.25">
      <c r="A67" s="122" t="str">
        <f>VLOOKUP(B67,'[1]LISTADO ATM'!$A$2:$C$822,3,0)</f>
        <v>NORTE</v>
      </c>
      <c r="B67" s="122">
        <v>8</v>
      </c>
      <c r="C67" s="122" t="str">
        <f>VLOOKUP(B67,'[1]LISTADO ATM'!$A$2:$B$822,2,0)</f>
        <v>ATM Autoservicio Yaque</v>
      </c>
      <c r="D67" s="128" t="s">
        <v>2522</v>
      </c>
      <c r="E67" s="125">
        <v>335835852</v>
      </c>
    </row>
    <row r="68" spans="1:5" ht="18" x14ac:dyDescent="0.25">
      <c r="A68" s="122" t="str">
        <f>VLOOKUP(B68,'[1]LISTADO ATM'!$A$2:$C$822,3,0)</f>
        <v>DISTRITO NACIONAL</v>
      </c>
      <c r="B68" s="122">
        <v>241</v>
      </c>
      <c r="C68" s="122" t="str">
        <f>VLOOKUP(B68,'[1]LISTADO ATM'!$A$2:$B$822,2,0)</f>
        <v xml:space="preserve">ATM Palacio Nacional (Presidencia) </v>
      </c>
      <c r="D68" s="128" t="s">
        <v>2522</v>
      </c>
      <c r="E68" s="125">
        <v>335835853</v>
      </c>
    </row>
    <row r="69" spans="1:5" ht="18.75" customHeight="1" x14ac:dyDescent="0.25">
      <c r="A69" s="122" t="str">
        <f>VLOOKUP(B69,'[1]LISTADO ATM'!$A$2:$C$822,3,0)</f>
        <v>DISTRITO NACIONAL</v>
      </c>
      <c r="B69" s="122">
        <v>966</v>
      </c>
      <c r="C69" s="122" t="str">
        <f>VLOOKUP(B69,'[1]LISTADO ATM'!$A$2:$B$822,2,0)</f>
        <v>ATM Centro Medico Real</v>
      </c>
      <c r="D69" s="128" t="s">
        <v>2522</v>
      </c>
      <c r="E69" s="125" t="s">
        <v>2558</v>
      </c>
    </row>
    <row r="70" spans="1:5" ht="18" x14ac:dyDescent="0.25">
      <c r="A70" s="122" t="str">
        <f>VLOOKUP(B70,'[1]LISTADO ATM'!$A$2:$C$822,3,0)</f>
        <v>NORTE</v>
      </c>
      <c r="B70" s="122">
        <v>732</v>
      </c>
      <c r="C70" s="122" t="str">
        <f>VLOOKUP(B70,'[1]LISTADO ATM'!$A$2:$B$822,2,0)</f>
        <v xml:space="preserve">ATM Molino del Valle (Santiago) </v>
      </c>
      <c r="D70" s="128" t="s">
        <v>2522</v>
      </c>
      <c r="E70" s="125">
        <v>335836091</v>
      </c>
    </row>
    <row r="71" spans="1:5" ht="18" x14ac:dyDescent="0.25">
      <c r="A71" s="122" t="str">
        <f>VLOOKUP(B71,'[1]LISTADO ATM'!$A$2:$C$822,3,0)</f>
        <v>SUR</v>
      </c>
      <c r="B71" s="122">
        <v>5</v>
      </c>
      <c r="C71" s="122" t="str">
        <f>VLOOKUP(B71,'[1]LISTADO ATM'!$A$2:$B$822,2,0)</f>
        <v>ATM Oficina Autoservicio Villa Ofelia (San Juan)</v>
      </c>
      <c r="D71" s="128" t="s">
        <v>2559</v>
      </c>
      <c r="E71" s="125">
        <v>335836206</v>
      </c>
    </row>
    <row r="72" spans="1:5" ht="18" x14ac:dyDescent="0.25">
      <c r="A72" s="122" t="str">
        <f>VLOOKUP(B72,'[1]LISTADO ATM'!$A$2:$C$822,3,0)</f>
        <v>DISTRITO NACIONAL</v>
      </c>
      <c r="B72" s="122">
        <v>113</v>
      </c>
      <c r="C72" s="122" t="str">
        <f>VLOOKUP(B72,'[1]LISTADO ATM'!$A$2:$B$822,2,0)</f>
        <v xml:space="preserve">ATM Autoservicio Atalaya del Mar </v>
      </c>
      <c r="D72" s="128" t="s">
        <v>2559</v>
      </c>
      <c r="E72" s="125">
        <v>335836252</v>
      </c>
    </row>
    <row r="73" spans="1:5" ht="18" x14ac:dyDescent="0.25">
      <c r="A73" s="122" t="str">
        <f>VLOOKUP(B73,'[1]LISTADO ATM'!$A$2:$C$822,3,0)</f>
        <v>NORTE</v>
      </c>
      <c r="B73" s="122">
        <v>142</v>
      </c>
      <c r="C73" s="122" t="str">
        <f>VLOOKUP(B73,'[1]LISTADO ATM'!$A$2:$B$822,2,0)</f>
        <v xml:space="preserve">ATM Centro de Caja Galerías Bonao </v>
      </c>
      <c r="D73" s="128" t="s">
        <v>2522</v>
      </c>
      <c r="E73" s="125">
        <v>335836198</v>
      </c>
    </row>
    <row r="74" spans="1:5" ht="18.75" customHeight="1" x14ac:dyDescent="0.25">
      <c r="A74" s="122" t="str">
        <f>VLOOKUP(B74,'[1]LISTADO ATM'!$A$2:$C$822,3,0)</f>
        <v>DISTRITO NACIONAL</v>
      </c>
      <c r="B74" s="122">
        <v>493</v>
      </c>
      <c r="C74" s="122" t="str">
        <f>VLOOKUP(B74,'[1]LISTADO ATM'!$A$2:$B$822,2,0)</f>
        <v xml:space="preserve">ATM Oficina Haina Occidental II </v>
      </c>
      <c r="D74" s="128" t="s">
        <v>2522</v>
      </c>
      <c r="E74" s="125">
        <v>335835839</v>
      </c>
    </row>
    <row r="75" spans="1:5" ht="18.75" customHeight="1" thickBot="1" x14ac:dyDescent="0.3">
      <c r="A75" s="120" t="s">
        <v>2499</v>
      </c>
      <c r="B75" s="101">
        <f>COUNT(B64:B74)</f>
        <v>11</v>
      </c>
      <c r="C75" s="131"/>
      <c r="D75" s="130"/>
      <c r="E75" s="130"/>
    </row>
    <row r="76" spans="1:5" ht="15.75" thickBot="1" x14ac:dyDescent="0.3">
      <c r="E76" s="99"/>
    </row>
    <row r="77" spans="1:5" ht="18.75" thickBot="1" x14ac:dyDescent="0.3">
      <c r="A77" s="141" t="s">
        <v>2504</v>
      </c>
      <c r="B77" s="142"/>
      <c r="D77" s="99"/>
      <c r="E77" s="99"/>
    </row>
    <row r="78" spans="1:5" ht="18.75" customHeight="1" thickBot="1" x14ac:dyDescent="0.3">
      <c r="A78" s="143">
        <f>+B46+B60+B75</f>
        <v>48</v>
      </c>
      <c r="B78" s="144"/>
    </row>
    <row r="79" spans="1:5" ht="15.75" thickBot="1" x14ac:dyDescent="0.3">
      <c r="E79" s="99"/>
    </row>
    <row r="80" spans="1:5" ht="18.75" thickBot="1" x14ac:dyDescent="0.3">
      <c r="A80" s="145" t="s">
        <v>2505</v>
      </c>
      <c r="B80" s="146"/>
      <c r="C80" s="146"/>
      <c r="D80" s="146"/>
      <c r="E80" s="147"/>
    </row>
    <row r="81" spans="1:5" ht="18" x14ac:dyDescent="0.25">
      <c r="A81" s="102" t="s">
        <v>15</v>
      </c>
      <c r="B81" s="102" t="s">
        <v>2426</v>
      </c>
      <c r="C81" s="98" t="s">
        <v>46</v>
      </c>
      <c r="D81" s="157" t="s">
        <v>2429</v>
      </c>
      <c r="E81" s="158"/>
    </row>
    <row r="82" spans="1:5" ht="18" customHeight="1" x14ac:dyDescent="0.25">
      <c r="A82" s="122" t="str">
        <f>VLOOKUP(B82,'[1]LISTADO ATM'!$A$2:$C$822,3,0)</f>
        <v>DISTRITO NACIONAL</v>
      </c>
      <c r="B82" s="122">
        <v>911</v>
      </c>
      <c r="C82" s="122" t="str">
        <f>VLOOKUP(B82,'[1]LISTADO ATM'!$A$2:$B$822,2,0)</f>
        <v xml:space="preserve">ATM Oficina Venezuela II </v>
      </c>
      <c r="D82" s="139" t="s">
        <v>2524</v>
      </c>
      <c r="E82" s="140"/>
    </row>
    <row r="83" spans="1:5" ht="18" x14ac:dyDescent="0.25">
      <c r="A83" s="122" t="str">
        <f>VLOOKUP(B83,'[1]LISTADO ATM'!$A$2:$C$822,3,0)</f>
        <v>DISTRITO NACIONAL</v>
      </c>
      <c r="B83" s="122">
        <v>578</v>
      </c>
      <c r="C83" s="122" t="str">
        <f>VLOOKUP(B83,'[1]LISTADO ATM'!$A$2:$B$822,2,0)</f>
        <v xml:space="preserve">ATM Procuraduría General de la República </v>
      </c>
      <c r="D83" s="139" t="s">
        <v>2523</v>
      </c>
      <c r="E83" s="140"/>
    </row>
    <row r="84" spans="1:5" ht="18" x14ac:dyDescent="0.25">
      <c r="A84" s="122" t="str">
        <f>VLOOKUP(B84,'[1]LISTADO ATM'!$A$2:$C$822,3,0)</f>
        <v>DISTRITO NACIONAL</v>
      </c>
      <c r="B84" s="122">
        <v>113</v>
      </c>
      <c r="C84" s="122" t="str">
        <f>VLOOKUP(B84,'[1]LISTADO ATM'!$A$2:$B$822,2,0)</f>
        <v xml:space="preserve">ATM Autoservicio Atalaya del Mar </v>
      </c>
      <c r="D84" s="139" t="s">
        <v>2523</v>
      </c>
      <c r="E84" s="140"/>
    </row>
    <row r="85" spans="1:5" ht="18" x14ac:dyDescent="0.25">
      <c r="A85" s="135" t="str">
        <f>VLOOKUP(B85,'[1]LISTADO ATM'!$A$2:$C$822,3,0)</f>
        <v>SUR</v>
      </c>
      <c r="B85" s="122">
        <v>89</v>
      </c>
      <c r="C85" s="122" t="str">
        <f>VLOOKUP(B85,'[1]LISTADO ATM'!$A$2:$B$822,2,0)</f>
        <v xml:space="preserve">ATM UNP El Cercado (San Juan) </v>
      </c>
      <c r="D85" s="139" t="s">
        <v>2523</v>
      </c>
      <c r="E85" s="140"/>
    </row>
    <row r="86" spans="1:5" ht="18" x14ac:dyDescent="0.25">
      <c r="A86" s="135" t="str">
        <f>VLOOKUP(B86,'[1]LISTADO ATM'!$A$2:$C$822,3,0)</f>
        <v>NORTE</v>
      </c>
      <c r="B86" s="122">
        <v>138</v>
      </c>
      <c r="C86" s="122" t="str">
        <f>VLOOKUP(B86,'[1]LISTADO ATM'!$A$2:$B$822,2,0)</f>
        <v xml:space="preserve">ATM UNP Fantino </v>
      </c>
      <c r="D86" s="139" t="s">
        <v>2523</v>
      </c>
      <c r="E86" s="140"/>
    </row>
    <row r="87" spans="1:5" ht="18" x14ac:dyDescent="0.25">
      <c r="A87" s="135" t="str">
        <f>VLOOKUP(B87,'[1]LISTADO ATM'!$A$2:$C$822,3,0)</f>
        <v>DISTRITO NACIONAL</v>
      </c>
      <c r="B87" s="122">
        <v>246</v>
      </c>
      <c r="C87" s="122" t="str">
        <f>VLOOKUP(B87,'[1]LISTADO ATM'!$A$2:$B$822,2,0)</f>
        <v xml:space="preserve">ATM Oficina Torre BR (Lobby) </v>
      </c>
      <c r="D87" s="139" t="s">
        <v>2523</v>
      </c>
      <c r="E87" s="140"/>
    </row>
    <row r="88" spans="1:5" ht="18" x14ac:dyDescent="0.25">
      <c r="A88" s="135" t="str">
        <f>VLOOKUP(B88,'[1]LISTADO ATM'!$A$2:$C$822,3,0)</f>
        <v>NORTE</v>
      </c>
      <c r="B88" s="122">
        <v>332</v>
      </c>
      <c r="C88" s="122" t="str">
        <f>VLOOKUP(B88,'[1]LISTADO ATM'!$A$2:$B$822,2,0)</f>
        <v>ATM Estación Sigma (Cotuí)</v>
      </c>
      <c r="D88" s="139" t="s">
        <v>2523</v>
      </c>
      <c r="E88" s="140"/>
    </row>
    <row r="89" spans="1:5" ht="18" x14ac:dyDescent="0.25">
      <c r="A89" s="135" t="str">
        <f>VLOOKUP(B89,'[1]LISTADO ATM'!$A$2:$C$822,3,0)</f>
        <v>NORTE</v>
      </c>
      <c r="B89" s="122">
        <v>603</v>
      </c>
      <c r="C89" s="122" t="str">
        <f>VLOOKUP(B89,'[1]LISTADO ATM'!$A$2:$B$822,2,0)</f>
        <v xml:space="preserve">ATM Zona Franca (Santiago) II </v>
      </c>
      <c r="D89" s="139" t="s">
        <v>2523</v>
      </c>
      <c r="E89" s="140"/>
    </row>
    <row r="90" spans="1:5" ht="18" x14ac:dyDescent="0.25">
      <c r="A90" s="135" t="str">
        <f>VLOOKUP(B90,'[1]LISTADO ATM'!$A$2:$C$822,3,0)</f>
        <v>DISTRITO NACIONAL</v>
      </c>
      <c r="B90" s="122">
        <v>883</v>
      </c>
      <c r="C90" s="122" t="str">
        <f>VLOOKUP(B90,'[1]LISTADO ATM'!$A$2:$B$822,2,0)</f>
        <v xml:space="preserve">ATM Oficina Filadelfia Plaza </v>
      </c>
      <c r="D90" s="139" t="s">
        <v>2523</v>
      </c>
      <c r="E90" s="140"/>
    </row>
    <row r="91" spans="1:5" ht="18" x14ac:dyDescent="0.25">
      <c r="A91" s="135" t="str">
        <f>VLOOKUP(B91,'[1]LISTADO ATM'!$A$2:$C$822,3,0)</f>
        <v>DISTRITO NACIONAL</v>
      </c>
      <c r="B91" s="122">
        <v>979</v>
      </c>
      <c r="C91" s="122" t="str">
        <f>VLOOKUP(B91,'[1]LISTADO ATM'!$A$2:$B$822,2,0)</f>
        <v xml:space="preserve">ATM Oficina Luperón I </v>
      </c>
      <c r="D91" s="139" t="s">
        <v>2523</v>
      </c>
      <c r="E91" s="140"/>
    </row>
    <row r="92" spans="1:5" ht="18" x14ac:dyDescent="0.25">
      <c r="A92" s="122" t="str">
        <f>VLOOKUP(B92,'[1]LISTADO ATM'!$A$2:$C$822,3,0)</f>
        <v>ESTE</v>
      </c>
      <c r="B92" s="122">
        <v>121</v>
      </c>
      <c r="C92" s="122" t="str">
        <f>VLOOKUP(B92,'[1]LISTADO ATM'!$A$2:$B$822,2,0)</f>
        <v xml:space="preserve">ATM Oficina Bayaguana </v>
      </c>
      <c r="D92" s="139" t="s">
        <v>2523</v>
      </c>
      <c r="E92" s="140"/>
    </row>
    <row r="93" spans="1:5" ht="18" x14ac:dyDescent="0.25">
      <c r="A93" s="135" t="str">
        <f>VLOOKUP(B93,'[1]LISTADO ATM'!$A$2:$C$822,3,0)</f>
        <v>DISTRITO NACIONAL</v>
      </c>
      <c r="B93" s="122">
        <v>314</v>
      </c>
      <c r="C93" s="122" t="str">
        <f>VLOOKUP(B93,'[1]LISTADO ATM'!$A$2:$B$822,2,0)</f>
        <v xml:space="preserve">ATM UNP Cambita Garabito (San Cristóbal) </v>
      </c>
      <c r="D93" s="139" t="s">
        <v>2523</v>
      </c>
      <c r="E93" s="140"/>
    </row>
    <row r="94" spans="1:5" ht="18" x14ac:dyDescent="0.25">
      <c r="A94" s="135" t="str">
        <f>VLOOKUP(B94,'[1]LISTADO ATM'!$A$2:$C$822,3,0)</f>
        <v>NORTE</v>
      </c>
      <c r="B94" s="122">
        <v>315</v>
      </c>
      <c r="C94" s="122" t="str">
        <f>VLOOKUP(B94,'[1]LISTADO ATM'!$A$2:$B$822,2,0)</f>
        <v xml:space="preserve">ATM Oficina Estrella Sadalá </v>
      </c>
      <c r="D94" s="139" t="s">
        <v>2523</v>
      </c>
      <c r="E94" s="140"/>
    </row>
    <row r="95" spans="1:5" ht="18" x14ac:dyDescent="0.25">
      <c r="A95" s="135" t="str">
        <f>VLOOKUP(B95,'[1]LISTADO ATM'!$A$2:$C$822,3,0)</f>
        <v>ESTE</v>
      </c>
      <c r="B95" s="122">
        <v>345</v>
      </c>
      <c r="C95" s="122" t="str">
        <f>VLOOKUP(B95,'[1]LISTADO ATM'!$A$2:$B$822,2,0)</f>
        <v>ATM Ofic. Yamasa II</v>
      </c>
      <c r="D95" s="139" t="s">
        <v>2523</v>
      </c>
      <c r="E95" s="140"/>
    </row>
    <row r="96" spans="1:5" ht="18" x14ac:dyDescent="0.25">
      <c r="A96" s="135" t="str">
        <f>VLOOKUP(B96,'[1]LISTADO ATM'!$A$2:$C$822,3,0)</f>
        <v>NORTE</v>
      </c>
      <c r="B96" s="122">
        <v>633</v>
      </c>
      <c r="C96" s="122" t="str">
        <f>VLOOKUP(B96,'[1]LISTADO ATM'!$A$2:$B$822,2,0)</f>
        <v xml:space="preserve">ATM Autobanco Las Colinas </v>
      </c>
      <c r="D96" s="139" t="s">
        <v>2523</v>
      </c>
      <c r="E96" s="140"/>
    </row>
    <row r="97" spans="1:5" ht="18.75" customHeight="1" x14ac:dyDescent="0.25">
      <c r="A97" s="135" t="str">
        <f>VLOOKUP(B97,'[1]LISTADO ATM'!$A$2:$C$822,3,0)</f>
        <v>ESTE</v>
      </c>
      <c r="B97" s="122">
        <v>673</v>
      </c>
      <c r="C97" s="122" t="str">
        <f>VLOOKUP(B97,'[1]LISTADO ATM'!$A$2:$B$822,2,0)</f>
        <v>ATM Clínica Dr. Cruz Jiminián</v>
      </c>
      <c r="D97" s="139" t="s">
        <v>2523</v>
      </c>
      <c r="E97" s="140"/>
    </row>
    <row r="98" spans="1:5" ht="18.75" customHeight="1" x14ac:dyDescent="0.25">
      <c r="A98" s="135" t="str">
        <f>VLOOKUP(B98,'[1]LISTADO ATM'!$A$2:$C$822,3,0)</f>
        <v>NORTE</v>
      </c>
      <c r="B98" s="122">
        <v>864</v>
      </c>
      <c r="C98" s="122" t="str">
        <f>VLOOKUP(B98,'[1]LISTADO ATM'!$A$2:$B$822,2,0)</f>
        <v xml:space="preserve">ATM Palmares Mall (San Francisco) </v>
      </c>
      <c r="D98" s="139" t="s">
        <v>2524</v>
      </c>
      <c r="E98" s="140"/>
    </row>
    <row r="99" spans="1:5" ht="18" x14ac:dyDescent="0.25">
      <c r="A99" s="135" t="str">
        <f>VLOOKUP(B99,'[1]LISTADO ATM'!$A$2:$C$822,3,0)</f>
        <v>NORTE</v>
      </c>
      <c r="B99" s="122">
        <v>877</v>
      </c>
      <c r="C99" s="122" t="str">
        <f>VLOOKUP(B99,'[1]LISTADO ATM'!$A$2:$B$822,2,0)</f>
        <v xml:space="preserve">ATM Estación Los Samanes (Ranchito, La Vega) </v>
      </c>
      <c r="D99" s="139" t="s">
        <v>2524</v>
      </c>
      <c r="E99" s="140"/>
    </row>
    <row r="100" spans="1:5" ht="18.75" customHeight="1" x14ac:dyDescent="0.25">
      <c r="A100" s="135" t="str">
        <f>VLOOKUP(B100,'[1]LISTADO ATM'!$A$2:$C$822,3,0)</f>
        <v>NORTE</v>
      </c>
      <c r="B100" s="122">
        <v>903</v>
      </c>
      <c r="C100" s="122" t="str">
        <f>VLOOKUP(B100,'[1]LISTADO ATM'!$A$2:$B$822,2,0)</f>
        <v xml:space="preserve">ATM Oficina La Vega Real I </v>
      </c>
      <c r="D100" s="139" t="s">
        <v>2524</v>
      </c>
      <c r="E100" s="140"/>
    </row>
    <row r="101" spans="1:5" ht="18.75" thickBot="1" x14ac:dyDescent="0.3">
      <c r="A101" s="120" t="s">
        <v>2499</v>
      </c>
      <c r="B101" s="101">
        <f>COUNT(B82:B100)</f>
        <v>19</v>
      </c>
      <c r="C101" s="131"/>
      <c r="D101" s="130"/>
      <c r="E101" s="130"/>
    </row>
    <row r="102" spans="1:5" x14ac:dyDescent="0.25">
      <c r="B102" s="94"/>
    </row>
    <row r="103" spans="1:5" x14ac:dyDescent="0.25">
      <c r="B103" s="94"/>
    </row>
    <row r="104" spans="1:5" x14ac:dyDescent="0.25">
      <c r="B104" s="94"/>
    </row>
    <row r="105" spans="1:5" x14ac:dyDescent="0.25">
      <c r="B105" s="94"/>
    </row>
    <row r="106" spans="1:5" x14ac:dyDescent="0.25">
      <c r="B106" s="94"/>
    </row>
    <row r="107" spans="1:5" x14ac:dyDescent="0.25">
      <c r="B107" s="94"/>
    </row>
    <row r="108" spans="1:5" ht="18" customHeight="1" x14ac:dyDescent="0.25">
      <c r="B108" s="94"/>
    </row>
    <row r="109" spans="1:5" x14ac:dyDescent="0.25">
      <c r="B109" s="94"/>
    </row>
    <row r="110" spans="1:5" x14ac:dyDescent="0.25">
      <c r="B110" s="94"/>
    </row>
    <row r="111" spans="1:5" x14ac:dyDescent="0.25">
      <c r="B111" s="94"/>
    </row>
    <row r="112" spans="1:5" x14ac:dyDescent="0.25">
      <c r="B112" s="94"/>
    </row>
    <row r="113" spans="2:2" x14ac:dyDescent="0.25">
      <c r="B113" s="94"/>
    </row>
    <row r="114" spans="2:2" x14ac:dyDescent="0.25">
      <c r="B114" s="94"/>
    </row>
    <row r="115" spans="2:2" x14ac:dyDescent="0.25">
      <c r="B115" s="94"/>
    </row>
    <row r="116" spans="2:2" x14ac:dyDescent="0.25">
      <c r="B116" s="94"/>
    </row>
    <row r="117" spans="2:2" x14ac:dyDescent="0.25">
      <c r="B117" s="94"/>
    </row>
    <row r="118" spans="2:2" x14ac:dyDescent="0.25">
      <c r="B118" s="94"/>
    </row>
    <row r="119" spans="2:2" x14ac:dyDescent="0.25">
      <c r="B119" s="94"/>
    </row>
    <row r="120" spans="2:2" x14ac:dyDescent="0.25">
      <c r="B120" s="94"/>
    </row>
    <row r="121" spans="2:2" ht="18.75" customHeight="1" x14ac:dyDescent="0.25">
      <c r="B121" s="94"/>
    </row>
    <row r="122" spans="2:2" x14ac:dyDescent="0.25">
      <c r="B122" s="94"/>
    </row>
    <row r="123" spans="2:2" x14ac:dyDescent="0.25">
      <c r="B123" s="94"/>
    </row>
    <row r="124" spans="2:2" ht="18.75" customHeight="1" x14ac:dyDescent="0.25">
      <c r="B124" s="94"/>
    </row>
    <row r="125" spans="2:2" x14ac:dyDescent="0.25">
      <c r="B125" s="94"/>
    </row>
    <row r="126" spans="2:2" x14ac:dyDescent="0.25">
      <c r="B126" s="94"/>
    </row>
    <row r="127" spans="2:2" x14ac:dyDescent="0.25">
      <c r="B127" s="94"/>
    </row>
    <row r="128" spans="2:2" x14ac:dyDescent="0.25">
      <c r="B128" s="94"/>
    </row>
    <row r="129" spans="2:2" x14ac:dyDescent="0.25">
      <c r="B129" s="94"/>
    </row>
    <row r="130" spans="2:2" x14ac:dyDescent="0.25">
      <c r="B130" s="94"/>
    </row>
    <row r="131" spans="2:2" x14ac:dyDescent="0.25">
      <c r="B131" s="94"/>
    </row>
    <row r="132" spans="2:2" x14ac:dyDescent="0.25">
      <c r="B132" s="94"/>
    </row>
    <row r="133" spans="2:2" x14ac:dyDescent="0.25">
      <c r="B133" s="94"/>
    </row>
    <row r="134" spans="2:2" x14ac:dyDescent="0.25">
      <c r="B134" s="94"/>
    </row>
    <row r="135" spans="2:2" x14ac:dyDescent="0.25">
      <c r="B135" s="94"/>
    </row>
    <row r="136" spans="2:2" x14ac:dyDescent="0.25">
      <c r="B136" s="94"/>
    </row>
    <row r="137" spans="2:2" x14ac:dyDescent="0.25">
      <c r="B137" s="94"/>
    </row>
    <row r="138" spans="2:2" x14ac:dyDescent="0.25">
      <c r="B138" s="94"/>
    </row>
    <row r="139" spans="2:2" x14ac:dyDescent="0.25">
      <c r="B139" s="94"/>
    </row>
    <row r="140" spans="2:2" x14ac:dyDescent="0.25">
      <c r="B140" s="94"/>
    </row>
    <row r="141" spans="2:2" x14ac:dyDescent="0.25">
      <c r="B141" s="94"/>
    </row>
    <row r="142" spans="2:2" x14ac:dyDescent="0.25">
      <c r="B142" s="94"/>
    </row>
    <row r="143" spans="2:2" x14ac:dyDescent="0.25">
      <c r="B143" s="94"/>
    </row>
  </sheetData>
  <mergeCells count="32">
    <mergeCell ref="A62:E62"/>
    <mergeCell ref="D81:E81"/>
    <mergeCell ref="A1:E1"/>
    <mergeCell ref="A2:E2"/>
    <mergeCell ref="A7:E7"/>
    <mergeCell ref="C10:E10"/>
    <mergeCell ref="A12:E12"/>
    <mergeCell ref="C15:E15"/>
    <mergeCell ref="A17:E17"/>
    <mergeCell ref="A48:E48"/>
    <mergeCell ref="D91:E91"/>
    <mergeCell ref="D82:E82"/>
    <mergeCell ref="D83:E83"/>
    <mergeCell ref="D84:E84"/>
    <mergeCell ref="D85:E85"/>
    <mergeCell ref="D86:E86"/>
    <mergeCell ref="D99:E99"/>
    <mergeCell ref="D100:E100"/>
    <mergeCell ref="D97:E97"/>
    <mergeCell ref="D98:E98"/>
    <mergeCell ref="A77:B77"/>
    <mergeCell ref="A78:B78"/>
    <mergeCell ref="A80:E80"/>
    <mergeCell ref="D92:E92"/>
    <mergeCell ref="D93:E93"/>
    <mergeCell ref="D94:E94"/>
    <mergeCell ref="D95:E95"/>
    <mergeCell ref="D96:E96"/>
    <mergeCell ref="D87:E87"/>
    <mergeCell ref="D88:E88"/>
    <mergeCell ref="D89:E89"/>
    <mergeCell ref="D90:E90"/>
  </mergeCells>
  <phoneticPr fontId="46" type="noConversion"/>
  <conditionalFormatting sqref="B144:B1048576">
    <cfRule type="duplicateValues" dxfId="261" priority="46"/>
    <cfRule type="duplicateValues" dxfId="260" priority="48"/>
    <cfRule type="duplicateValues" dxfId="259" priority="49"/>
  </conditionalFormatting>
  <conditionalFormatting sqref="E144:E1048576">
    <cfRule type="duplicateValues" dxfId="258" priority="47"/>
  </conditionalFormatting>
  <conditionalFormatting sqref="E73">
    <cfRule type="duplicateValues" dxfId="257" priority="41"/>
    <cfRule type="duplicateValues" dxfId="256" priority="42"/>
  </conditionalFormatting>
  <conditionalFormatting sqref="E73">
    <cfRule type="duplicateValues" dxfId="255" priority="40"/>
  </conditionalFormatting>
  <conditionalFormatting sqref="E73">
    <cfRule type="duplicateValues" dxfId="254" priority="39"/>
  </conditionalFormatting>
  <conditionalFormatting sqref="E73">
    <cfRule type="duplicateValues" dxfId="253" priority="37"/>
    <cfRule type="duplicateValues" dxfId="252" priority="38"/>
  </conditionalFormatting>
  <conditionalFormatting sqref="E73">
    <cfRule type="duplicateValues" dxfId="251" priority="34"/>
    <cfRule type="duplicateValues" dxfId="250" priority="35"/>
    <cfRule type="duplicateValues" dxfId="249" priority="36"/>
  </conditionalFormatting>
  <conditionalFormatting sqref="E74">
    <cfRule type="duplicateValues" dxfId="248" priority="7"/>
  </conditionalFormatting>
  <conditionalFormatting sqref="E74">
    <cfRule type="duplicateValues" dxfId="247" priority="6"/>
  </conditionalFormatting>
  <conditionalFormatting sqref="E74">
    <cfRule type="duplicateValues" dxfId="246" priority="33"/>
  </conditionalFormatting>
  <conditionalFormatting sqref="E74">
    <cfRule type="duplicateValues" dxfId="245" priority="32"/>
  </conditionalFormatting>
  <conditionalFormatting sqref="E74">
    <cfRule type="duplicateValues" dxfId="244" priority="30"/>
    <cfRule type="duplicateValues" dxfId="243" priority="31"/>
  </conditionalFormatting>
  <conditionalFormatting sqref="E74">
    <cfRule type="duplicateValues" dxfId="242" priority="27"/>
    <cfRule type="duplicateValues" dxfId="241" priority="28"/>
    <cfRule type="duplicateValues" dxfId="240" priority="29"/>
  </conditionalFormatting>
  <conditionalFormatting sqref="E74">
    <cfRule type="duplicateValues" dxfId="239" priority="26"/>
  </conditionalFormatting>
  <conditionalFormatting sqref="E74">
    <cfRule type="duplicateValues" dxfId="238" priority="25"/>
  </conditionalFormatting>
  <conditionalFormatting sqref="E74">
    <cfRule type="duplicateValues" dxfId="237" priority="24"/>
  </conditionalFormatting>
  <conditionalFormatting sqref="E74">
    <cfRule type="duplicateValues" dxfId="236" priority="23"/>
  </conditionalFormatting>
  <conditionalFormatting sqref="E74">
    <cfRule type="duplicateValues" dxfId="235" priority="22"/>
  </conditionalFormatting>
  <conditionalFormatting sqref="E74">
    <cfRule type="duplicateValues" dxfId="234" priority="21"/>
  </conditionalFormatting>
  <conditionalFormatting sqref="E74">
    <cfRule type="duplicateValues" dxfId="233" priority="19"/>
    <cfRule type="duplicateValues" dxfId="232" priority="20"/>
  </conditionalFormatting>
  <conditionalFormatting sqref="E74">
    <cfRule type="duplicateValues" dxfId="231" priority="18"/>
  </conditionalFormatting>
  <conditionalFormatting sqref="E74">
    <cfRule type="duplicateValues" dxfId="230" priority="17"/>
  </conditionalFormatting>
  <conditionalFormatting sqref="E74">
    <cfRule type="duplicateValues" dxfId="229" priority="16"/>
  </conditionalFormatting>
  <conditionalFormatting sqref="E74">
    <cfRule type="duplicateValues" dxfId="228" priority="14"/>
    <cfRule type="duplicateValues" dxfId="227" priority="15"/>
  </conditionalFormatting>
  <conditionalFormatting sqref="E74">
    <cfRule type="duplicateValues" dxfId="226" priority="13"/>
  </conditionalFormatting>
  <conditionalFormatting sqref="E74">
    <cfRule type="duplicateValues" dxfId="225" priority="11"/>
    <cfRule type="duplicateValues" dxfId="224" priority="12"/>
  </conditionalFormatting>
  <conditionalFormatting sqref="E74">
    <cfRule type="duplicateValues" dxfId="223" priority="8"/>
    <cfRule type="duplicateValues" dxfId="222" priority="9"/>
    <cfRule type="duplicateValues" dxfId="221" priority="10"/>
  </conditionalFormatting>
  <conditionalFormatting sqref="E74">
    <cfRule type="duplicateValues" dxfId="220" priority="5"/>
  </conditionalFormatting>
  <conditionalFormatting sqref="E74">
    <cfRule type="duplicateValues" dxfId="219" priority="4"/>
  </conditionalFormatting>
  <conditionalFormatting sqref="E74">
    <cfRule type="duplicateValues" dxfId="218" priority="2"/>
    <cfRule type="duplicateValues" dxfId="217" priority="3"/>
  </conditionalFormatting>
  <conditionalFormatting sqref="E74">
    <cfRule type="duplicateValues" dxfId="21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150" zoomScale="110" zoomScaleNormal="110" workbookViewId="0">
      <selection activeCell="A155" sqref="A15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0" customFormat="1" x14ac:dyDescent="0.25">
      <c r="A258" s="90">
        <v>363</v>
      </c>
      <c r="B258" s="90" t="s">
        <v>2492</v>
      </c>
      <c r="C258" s="90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0" customFormat="1" x14ac:dyDescent="0.25">
      <c r="A260" s="90">
        <v>365</v>
      </c>
      <c r="B260" s="90" t="s">
        <v>2490</v>
      </c>
      <c r="C260" s="90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0" customFormat="1" x14ac:dyDescent="0.25">
      <c r="A262" s="90">
        <v>369</v>
      </c>
      <c r="B262" s="90" t="s">
        <v>2491</v>
      </c>
      <c r="C262" s="90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0" customFormat="1" x14ac:dyDescent="0.25">
      <c r="A271" s="86">
        <v>384</v>
      </c>
      <c r="B271" s="86" t="s">
        <v>2483</v>
      </c>
      <c r="C271" s="86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7">
        <v>491</v>
      </c>
      <c r="B352" s="77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0" customFormat="1" x14ac:dyDescent="0.25">
      <c r="A434" s="82">
        <v>581</v>
      </c>
      <c r="B434" s="82" t="s">
        <v>1606</v>
      </c>
      <c r="C434" s="82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0" customFormat="1" x14ac:dyDescent="0.25">
      <c r="A453" s="90">
        <v>600</v>
      </c>
      <c r="B453" s="90" t="s">
        <v>2484</v>
      </c>
      <c r="C453" s="90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0" customFormat="1" x14ac:dyDescent="0.25">
      <c r="A467" s="90">
        <v>614</v>
      </c>
      <c r="B467" s="90" t="s">
        <v>2487</v>
      </c>
      <c r="C467" s="90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0" customFormat="1" x14ac:dyDescent="0.25">
      <c r="A639" s="90">
        <v>797</v>
      </c>
      <c r="B639" s="90" t="s">
        <v>2485</v>
      </c>
      <c r="C639" s="90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0" customFormat="1" x14ac:dyDescent="0.25">
      <c r="A828" s="40">
        <v>995</v>
      </c>
      <c r="B828" s="40" t="s">
        <v>1885</v>
      </c>
      <c r="C828" s="40" t="s">
        <v>1277</v>
      </c>
    </row>
    <row r="829" spans="1:3" s="80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6" workbookViewId="0">
      <selection activeCell="E31" sqref="E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65" t="s">
        <v>2433</v>
      </c>
      <c r="B1" s="166"/>
      <c r="C1" s="166"/>
      <c r="D1" s="166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8" x14ac:dyDescent="0.25">
      <c r="A3" s="109" t="s">
        <v>2508</v>
      </c>
      <c r="B3" s="108">
        <v>816</v>
      </c>
      <c r="C3" s="67" t="s">
        <v>2437</v>
      </c>
      <c r="D3" s="67" t="s">
        <v>2510</v>
      </c>
      <c r="E3" s="69"/>
    </row>
    <row r="4" spans="1:5" ht="18" x14ac:dyDescent="0.25">
      <c r="A4" s="109" t="s">
        <v>2511</v>
      </c>
      <c r="B4" s="108">
        <v>710</v>
      </c>
      <c r="C4" s="67" t="s">
        <v>2431</v>
      </c>
      <c r="D4" s="67" t="s">
        <v>2478</v>
      </c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2438</v>
      </c>
      <c r="D19" s="54">
        <f>COUNTA(A3:A18)</f>
        <v>2</v>
      </c>
    </row>
    <row r="20" spans="1:4" ht="16.5" thickBot="1" x14ac:dyDescent="0.3">
      <c r="A20" s="51"/>
      <c r="B20" s="51"/>
      <c r="C20" s="56" t="s">
        <v>2439</v>
      </c>
      <c r="D20" s="54">
        <f>COUNTIFS($D$3:$D$19,"Disponible")</f>
        <v>1</v>
      </c>
    </row>
    <row r="21" spans="1:4" ht="16.5" thickBot="1" x14ac:dyDescent="0.3">
      <c r="A21" s="51"/>
      <c r="B21" s="51" t="s">
        <v>2422</v>
      </c>
      <c r="C21" s="57" t="s">
        <v>2440</v>
      </c>
      <c r="D21" s="54">
        <f>COUNTIFS($D$3:$D$19,"No Disponible")</f>
        <v>1</v>
      </c>
    </row>
    <row r="22" spans="1:4" ht="15.75" thickBot="1" x14ac:dyDescent="0.3">
      <c r="A22" s="51"/>
      <c r="B22" s="51"/>
      <c r="C22" s="57" t="s">
        <v>2441</v>
      </c>
      <c r="D22" s="58">
        <f>D20/D19</f>
        <v>0.5</v>
      </c>
    </row>
    <row r="23" spans="1:4" ht="15.75" thickBot="1" x14ac:dyDescent="0.3">
      <c r="A23" s="51"/>
      <c r="B23" s="51" t="s">
        <v>2422</v>
      </c>
      <c r="C23" s="59" t="s">
        <v>2442</v>
      </c>
      <c r="D23" s="60">
        <f>D21/D19</f>
        <v>0.5</v>
      </c>
    </row>
    <row r="24" spans="1:4" x14ac:dyDescent="0.25">
      <c r="A24" s="51"/>
      <c r="B24" s="51"/>
      <c r="C24" s="51"/>
      <c r="D24" s="51"/>
    </row>
    <row r="25" spans="1:4" ht="29.25" x14ac:dyDescent="0.25">
      <c r="A25" s="165" t="s">
        <v>2443</v>
      </c>
      <c r="B25" s="166"/>
      <c r="C25" s="166"/>
      <c r="D25" s="166"/>
    </row>
    <row r="26" spans="1:4" x14ac:dyDescent="0.25">
      <c r="A26" s="53" t="s">
        <v>2434</v>
      </c>
      <c r="B26" s="53" t="s">
        <v>18</v>
      </c>
      <c r="C26" s="53" t="s">
        <v>2444</v>
      </c>
      <c r="D26" s="53" t="s">
        <v>2445</v>
      </c>
    </row>
    <row r="27" spans="1:4" ht="18" x14ac:dyDescent="0.25">
      <c r="A27" s="109">
        <v>335834979</v>
      </c>
      <c r="B27" s="108">
        <v>480</v>
      </c>
      <c r="C27" s="67" t="s">
        <v>2477</v>
      </c>
      <c r="D27" s="67" t="s">
        <v>2478</v>
      </c>
    </row>
    <row r="28" spans="1:4" ht="18" x14ac:dyDescent="0.25">
      <c r="A28" s="109">
        <v>335835023</v>
      </c>
      <c r="B28" s="108">
        <v>182</v>
      </c>
      <c r="C28" s="67" t="s">
        <v>2477</v>
      </c>
      <c r="D28" s="67" t="s">
        <v>2478</v>
      </c>
    </row>
    <row r="29" spans="1:4" ht="18" x14ac:dyDescent="0.25">
      <c r="A29" s="109">
        <v>335835026</v>
      </c>
      <c r="B29" s="108">
        <v>105</v>
      </c>
      <c r="C29" s="67" t="s">
        <v>2477</v>
      </c>
      <c r="D29" s="67" t="s">
        <v>2478</v>
      </c>
    </row>
    <row r="30" spans="1:4" ht="18" x14ac:dyDescent="0.25">
      <c r="A30" s="109">
        <v>335835059</v>
      </c>
      <c r="B30" s="108">
        <v>586</v>
      </c>
      <c r="C30" s="67" t="s">
        <v>2477</v>
      </c>
      <c r="D30" s="67" t="s">
        <v>2478</v>
      </c>
    </row>
    <row r="31" spans="1:4" s="94" customFormat="1" ht="18" x14ac:dyDescent="0.25">
      <c r="A31" s="109" t="s">
        <v>2512</v>
      </c>
      <c r="B31" s="108">
        <v>410</v>
      </c>
      <c r="C31" s="67" t="s">
        <v>2477</v>
      </c>
      <c r="D31" s="67" t="s">
        <v>2478</v>
      </c>
    </row>
    <row r="32" spans="1:4" s="94" customFormat="1" ht="18" x14ac:dyDescent="0.25">
      <c r="A32" s="109" t="s">
        <v>2513</v>
      </c>
      <c r="B32" s="108">
        <v>755</v>
      </c>
      <c r="C32" s="67" t="s">
        <v>2477</v>
      </c>
      <c r="D32" s="67" t="s">
        <v>2478</v>
      </c>
    </row>
    <row r="33" spans="1:4" s="94" customFormat="1" ht="18" x14ac:dyDescent="0.25">
      <c r="A33" s="109" t="s">
        <v>2514</v>
      </c>
      <c r="B33" s="108">
        <v>699</v>
      </c>
      <c r="C33" s="67" t="s">
        <v>2477</v>
      </c>
      <c r="D33" s="67" t="s">
        <v>2478</v>
      </c>
    </row>
    <row r="34" spans="1:4" s="94" customFormat="1" ht="18" x14ac:dyDescent="0.25">
      <c r="A34" s="109" t="s">
        <v>2515</v>
      </c>
      <c r="B34" s="108">
        <v>963</v>
      </c>
      <c r="C34" s="67" t="s">
        <v>2477</v>
      </c>
      <c r="D34" s="67" t="s">
        <v>2478</v>
      </c>
    </row>
    <row r="35" spans="1:4" ht="18" x14ac:dyDescent="0.25">
      <c r="A35" s="109" t="s">
        <v>2516</v>
      </c>
      <c r="B35" s="108">
        <v>549</v>
      </c>
      <c r="C35" s="67" t="s">
        <v>2477</v>
      </c>
      <c r="D35" s="67" t="s">
        <v>2478</v>
      </c>
    </row>
    <row r="36" spans="1:4" s="68" customFormat="1" ht="18" x14ac:dyDescent="0.25">
      <c r="A36" s="109" t="s">
        <v>2517</v>
      </c>
      <c r="B36" s="108">
        <v>829</v>
      </c>
      <c r="C36" s="67" t="s">
        <v>2477</v>
      </c>
      <c r="D36" s="67" t="s">
        <v>2478</v>
      </c>
    </row>
    <row r="37" spans="1:4" s="68" customFormat="1" ht="18" x14ac:dyDescent="0.25">
      <c r="A37" s="109" t="s">
        <v>2518</v>
      </c>
      <c r="B37" s="108">
        <v>182</v>
      </c>
      <c r="C37" s="67" t="s">
        <v>2477</v>
      </c>
      <c r="D37" s="67" t="s">
        <v>2478</v>
      </c>
    </row>
    <row r="38" spans="1:4" s="68" customFormat="1" ht="18" x14ac:dyDescent="0.25">
      <c r="A38" s="109" t="s">
        <v>2519</v>
      </c>
      <c r="B38" s="108">
        <v>351</v>
      </c>
      <c r="C38" s="67" t="s">
        <v>2477</v>
      </c>
      <c r="D38" s="67" t="s">
        <v>2478</v>
      </c>
    </row>
    <row r="39" spans="1:4" s="68" customFormat="1" ht="15.75" x14ac:dyDescent="0.25">
      <c r="A39" s="54"/>
      <c r="B39" s="54"/>
      <c r="C39" s="54"/>
      <c r="D39" s="54"/>
    </row>
    <row r="40" spans="1:4" ht="16.5" thickBot="1" x14ac:dyDescent="0.3">
      <c r="A40" s="61"/>
      <c r="B40" s="61"/>
      <c r="C40" s="62" t="s">
        <v>2446</v>
      </c>
      <c r="D40" s="54">
        <f>COUNTA(A27:A38)</f>
        <v>12</v>
      </c>
    </row>
    <row r="41" spans="1:4" ht="16.5" thickBot="1" x14ac:dyDescent="0.3">
      <c r="A41" s="63"/>
      <c r="B41" s="63"/>
      <c r="C41" s="64" t="s">
        <v>2447</v>
      </c>
      <c r="D41" s="54">
        <f>COUNTIFS($D$27:$D$39,"Disponible")</f>
        <v>12</v>
      </c>
    </row>
    <row r="42" spans="1:4" ht="16.5" thickBot="1" x14ac:dyDescent="0.3">
      <c r="A42" s="51"/>
      <c r="B42" s="51"/>
      <c r="C42" s="64" t="s">
        <v>2440</v>
      </c>
      <c r="D42" s="54">
        <f>COUNTIFS($D$27:$D$35,"No Disponible")</f>
        <v>0</v>
      </c>
    </row>
    <row r="43" spans="1:4" ht="15.75" thickBot="1" x14ac:dyDescent="0.3">
      <c r="A43" s="51"/>
      <c r="B43" s="51"/>
      <c r="C43" s="64" t="s">
        <v>2448</v>
      </c>
      <c r="D43" s="58">
        <f>D41/D40</f>
        <v>1</v>
      </c>
    </row>
    <row r="44" spans="1:4" ht="15.75" thickBot="1" x14ac:dyDescent="0.3">
      <c r="A44" s="51"/>
      <c r="B44" s="51"/>
      <c r="C44" s="64" t="s">
        <v>2449</v>
      </c>
      <c r="D44" s="60">
        <f>D42/D40</f>
        <v>0</v>
      </c>
    </row>
  </sheetData>
  <mergeCells count="2">
    <mergeCell ref="A1:D1"/>
    <mergeCell ref="A25:D25"/>
  </mergeCells>
  <conditionalFormatting sqref="A7:A11">
    <cfRule type="duplicateValues" dxfId="215" priority="119253"/>
  </conditionalFormatting>
  <conditionalFormatting sqref="A7:A11">
    <cfRule type="duplicateValues" dxfId="214" priority="119257"/>
    <cfRule type="duplicateValues" dxfId="213" priority="119258"/>
  </conditionalFormatting>
  <conditionalFormatting sqref="A7:A11">
    <cfRule type="duplicateValues" dxfId="212" priority="119261"/>
    <cfRule type="duplicateValues" dxfId="211" priority="119262"/>
  </conditionalFormatting>
  <conditionalFormatting sqref="A5:A6">
    <cfRule type="duplicateValues" dxfId="210" priority="289"/>
  </conditionalFormatting>
  <conditionalFormatting sqref="A5:A6">
    <cfRule type="duplicateValues" dxfId="209" priority="287"/>
    <cfRule type="duplicateValues" dxfId="208" priority="288"/>
  </conditionalFormatting>
  <conditionalFormatting sqref="A5:A6">
    <cfRule type="duplicateValues" dxfId="207" priority="285"/>
    <cfRule type="duplicateValues" dxfId="206" priority="286"/>
  </conditionalFormatting>
  <conditionalFormatting sqref="A5:A6">
    <cfRule type="duplicateValues" dxfId="205" priority="266"/>
  </conditionalFormatting>
  <conditionalFormatting sqref="A5:A6">
    <cfRule type="duplicateValues" dxfId="204" priority="264"/>
    <cfRule type="duplicateValues" dxfId="203" priority="265"/>
  </conditionalFormatting>
  <conditionalFormatting sqref="A5:A6">
    <cfRule type="duplicateValues" dxfId="202" priority="262"/>
    <cfRule type="duplicateValues" dxfId="201" priority="263"/>
  </conditionalFormatting>
  <conditionalFormatting sqref="B5:B6">
    <cfRule type="duplicateValues" dxfId="200" priority="259"/>
    <cfRule type="duplicateValues" dxfId="199" priority="260"/>
  </conditionalFormatting>
  <conditionalFormatting sqref="B5:B6">
    <cfRule type="duplicateValues" dxfId="198" priority="258"/>
  </conditionalFormatting>
  <conditionalFormatting sqref="B5:B6">
    <cfRule type="duplicateValues" dxfId="197" priority="257"/>
  </conditionalFormatting>
  <conditionalFormatting sqref="B5:B6">
    <cfRule type="duplicateValues" dxfId="196" priority="255"/>
    <cfRule type="duplicateValues" dxfId="195" priority="256"/>
  </conditionalFormatting>
  <conditionalFormatting sqref="B27:B30">
    <cfRule type="duplicateValues" dxfId="194" priority="101"/>
  </conditionalFormatting>
  <conditionalFormatting sqref="B27:B30">
    <cfRule type="duplicateValues" dxfId="193" priority="99"/>
    <cfRule type="duplicateValues" dxfId="192" priority="100"/>
  </conditionalFormatting>
  <conditionalFormatting sqref="B27:B30">
    <cfRule type="duplicateValues" dxfId="191" priority="97"/>
    <cfRule type="duplicateValues" dxfId="190" priority="98"/>
  </conditionalFormatting>
  <conditionalFormatting sqref="B27:B30">
    <cfRule type="duplicateValues" dxfId="189" priority="96"/>
  </conditionalFormatting>
  <conditionalFormatting sqref="B27:B30">
    <cfRule type="duplicateValues" dxfId="188" priority="95"/>
  </conditionalFormatting>
  <conditionalFormatting sqref="B27:B30">
    <cfRule type="duplicateValues" dxfId="187" priority="94"/>
  </conditionalFormatting>
  <conditionalFormatting sqref="B27:B30">
    <cfRule type="duplicateValues" dxfId="186" priority="93"/>
  </conditionalFormatting>
  <conditionalFormatting sqref="B27:B30">
    <cfRule type="duplicateValues" dxfId="185" priority="91"/>
    <cfRule type="duplicateValues" dxfId="184" priority="92"/>
  </conditionalFormatting>
  <conditionalFormatting sqref="B27:B30">
    <cfRule type="duplicateValues" dxfId="183" priority="90"/>
  </conditionalFormatting>
  <conditionalFormatting sqref="B27:B30">
    <cfRule type="duplicateValues" dxfId="182" priority="88"/>
    <cfRule type="duplicateValues" dxfId="181" priority="89"/>
  </conditionalFormatting>
  <conditionalFormatting sqref="A27:A30">
    <cfRule type="duplicateValues" dxfId="180" priority="87"/>
  </conditionalFormatting>
  <conditionalFormatting sqref="A27:A30">
    <cfRule type="duplicateValues" dxfId="179" priority="86"/>
  </conditionalFormatting>
  <conditionalFormatting sqref="A27:A30">
    <cfRule type="duplicateValues" dxfId="178" priority="84"/>
    <cfRule type="duplicateValues" dxfId="177" priority="85"/>
  </conditionalFormatting>
  <conditionalFormatting sqref="A27:A30">
    <cfRule type="duplicateValues" dxfId="176" priority="83"/>
  </conditionalFormatting>
  <conditionalFormatting sqref="A27:A30">
    <cfRule type="duplicateValues" dxfId="175" priority="82"/>
  </conditionalFormatting>
  <conditionalFormatting sqref="A27:A30">
    <cfRule type="duplicateValues" dxfId="174" priority="81"/>
  </conditionalFormatting>
  <conditionalFormatting sqref="A27:A30">
    <cfRule type="duplicateValues" dxfId="173" priority="79"/>
    <cfRule type="duplicateValues" dxfId="172" priority="80"/>
  </conditionalFormatting>
  <conditionalFormatting sqref="B3">
    <cfRule type="duplicateValues" dxfId="171" priority="78"/>
  </conditionalFormatting>
  <conditionalFormatting sqref="B3">
    <cfRule type="duplicateValues" dxfId="170" priority="76"/>
    <cfRule type="duplicateValues" dxfId="169" priority="77"/>
  </conditionalFormatting>
  <conditionalFormatting sqref="B3">
    <cfRule type="duplicateValues" dxfId="168" priority="74"/>
    <cfRule type="duplicateValues" dxfId="167" priority="75"/>
  </conditionalFormatting>
  <conditionalFormatting sqref="B3">
    <cfRule type="duplicateValues" dxfId="166" priority="73"/>
  </conditionalFormatting>
  <conditionalFormatting sqref="B3">
    <cfRule type="duplicateValues" dxfId="165" priority="72"/>
  </conditionalFormatting>
  <conditionalFormatting sqref="B3">
    <cfRule type="duplicateValues" dxfId="164" priority="71"/>
  </conditionalFormatting>
  <conditionalFormatting sqref="B3">
    <cfRule type="duplicateValues" dxfId="163" priority="70"/>
  </conditionalFormatting>
  <conditionalFormatting sqref="B3">
    <cfRule type="duplicateValues" dxfId="162" priority="68"/>
    <cfRule type="duplicateValues" dxfId="161" priority="69"/>
  </conditionalFormatting>
  <conditionalFormatting sqref="B3">
    <cfRule type="duplicateValues" dxfId="160" priority="67"/>
  </conditionalFormatting>
  <conditionalFormatting sqref="B3">
    <cfRule type="duplicateValues" dxfId="159" priority="65"/>
    <cfRule type="duplicateValues" dxfId="158" priority="66"/>
  </conditionalFormatting>
  <conditionalFormatting sqref="A3">
    <cfRule type="duplicateValues" dxfId="157" priority="64"/>
  </conditionalFormatting>
  <conditionalFormatting sqref="A3">
    <cfRule type="duplicateValues" dxfId="156" priority="63"/>
  </conditionalFormatting>
  <conditionalFormatting sqref="A3">
    <cfRule type="duplicateValues" dxfId="155" priority="61"/>
    <cfRule type="duplicateValues" dxfId="154" priority="62"/>
  </conditionalFormatting>
  <conditionalFormatting sqref="A3">
    <cfRule type="duplicateValues" dxfId="153" priority="60"/>
  </conditionalFormatting>
  <conditionalFormatting sqref="A3">
    <cfRule type="duplicateValues" dxfId="152" priority="59"/>
  </conditionalFormatting>
  <conditionalFormatting sqref="A3">
    <cfRule type="duplicateValues" dxfId="151" priority="58"/>
  </conditionalFormatting>
  <conditionalFormatting sqref="A3">
    <cfRule type="duplicateValues" dxfId="150" priority="56"/>
    <cfRule type="duplicateValues" dxfId="149" priority="57"/>
  </conditionalFormatting>
  <conditionalFormatting sqref="B4">
    <cfRule type="duplicateValues" dxfId="148" priority="55"/>
  </conditionalFormatting>
  <conditionalFormatting sqref="B4">
    <cfRule type="duplicateValues" dxfId="147" priority="53"/>
    <cfRule type="duplicateValues" dxfId="146" priority="54"/>
  </conditionalFormatting>
  <conditionalFormatting sqref="B4">
    <cfRule type="duplicateValues" dxfId="145" priority="51"/>
    <cfRule type="duplicateValues" dxfId="144" priority="52"/>
  </conditionalFormatting>
  <conditionalFormatting sqref="B4">
    <cfRule type="duplicateValues" dxfId="143" priority="50"/>
  </conditionalFormatting>
  <conditionalFormatting sqref="B4">
    <cfRule type="duplicateValues" dxfId="142" priority="49"/>
  </conditionalFormatting>
  <conditionalFormatting sqref="B4">
    <cfRule type="duplicateValues" dxfId="141" priority="48"/>
  </conditionalFormatting>
  <conditionalFormatting sqref="B4">
    <cfRule type="duplicateValues" dxfId="140" priority="47"/>
  </conditionalFormatting>
  <conditionalFormatting sqref="B4">
    <cfRule type="duplicateValues" dxfId="139" priority="45"/>
    <cfRule type="duplicateValues" dxfId="138" priority="46"/>
  </conditionalFormatting>
  <conditionalFormatting sqref="B4">
    <cfRule type="duplicateValues" dxfId="137" priority="44"/>
  </conditionalFormatting>
  <conditionalFormatting sqref="B4">
    <cfRule type="duplicateValues" dxfId="136" priority="42"/>
    <cfRule type="duplicateValues" dxfId="135" priority="43"/>
  </conditionalFormatting>
  <conditionalFormatting sqref="A4">
    <cfRule type="duplicateValues" dxfId="134" priority="32"/>
  </conditionalFormatting>
  <conditionalFormatting sqref="A4">
    <cfRule type="duplicateValues" dxfId="133" priority="31"/>
  </conditionalFormatting>
  <conditionalFormatting sqref="A4">
    <cfRule type="duplicateValues" dxfId="132" priority="29"/>
    <cfRule type="duplicateValues" dxfId="131" priority="30"/>
  </conditionalFormatting>
  <conditionalFormatting sqref="A4">
    <cfRule type="duplicateValues" dxfId="130" priority="28"/>
  </conditionalFormatting>
  <conditionalFormatting sqref="A4">
    <cfRule type="duplicateValues" dxfId="129" priority="27"/>
  </conditionalFormatting>
  <conditionalFormatting sqref="A4">
    <cfRule type="duplicateValues" dxfId="128" priority="26"/>
  </conditionalFormatting>
  <conditionalFormatting sqref="A4">
    <cfRule type="duplicateValues" dxfId="127" priority="24"/>
    <cfRule type="duplicateValues" dxfId="126" priority="25"/>
  </conditionalFormatting>
  <conditionalFormatting sqref="B31:B38">
    <cfRule type="duplicateValues" dxfId="125" priority="23"/>
  </conditionalFormatting>
  <conditionalFormatting sqref="B31:B38">
    <cfRule type="duplicateValues" dxfId="124" priority="21"/>
    <cfRule type="duplicateValues" dxfId="123" priority="22"/>
  </conditionalFormatting>
  <conditionalFormatting sqref="B31:B38">
    <cfRule type="duplicateValues" dxfId="122" priority="19"/>
    <cfRule type="duplicateValues" dxfId="121" priority="20"/>
  </conditionalFormatting>
  <conditionalFormatting sqref="B31:B38">
    <cfRule type="duplicateValues" dxfId="120" priority="18"/>
  </conditionalFormatting>
  <conditionalFormatting sqref="B31:B38">
    <cfRule type="duplicateValues" dxfId="119" priority="17"/>
  </conditionalFormatting>
  <conditionalFormatting sqref="B31:B38">
    <cfRule type="duplicateValues" dxfId="118" priority="16"/>
  </conditionalFormatting>
  <conditionalFormatting sqref="B31:B38">
    <cfRule type="duplicateValues" dxfId="117" priority="15"/>
  </conditionalFormatting>
  <conditionalFormatting sqref="B31:B38">
    <cfRule type="duplicateValues" dxfId="116" priority="13"/>
    <cfRule type="duplicateValues" dxfId="115" priority="14"/>
  </conditionalFormatting>
  <conditionalFormatting sqref="B31:B38">
    <cfRule type="duplicateValues" dxfId="114" priority="12"/>
  </conditionalFormatting>
  <conditionalFormatting sqref="B31:B38">
    <cfRule type="duplicateValues" dxfId="113" priority="10"/>
    <cfRule type="duplicateValues" dxfId="112" priority="11"/>
  </conditionalFormatting>
  <conditionalFormatting sqref="A31:A38">
    <cfRule type="duplicateValues" dxfId="111" priority="9"/>
  </conditionalFormatting>
  <conditionalFormatting sqref="A31:A38">
    <cfRule type="duplicateValues" dxfId="110" priority="8"/>
  </conditionalFormatting>
  <conditionalFormatting sqref="A31:A38">
    <cfRule type="duplicateValues" dxfId="109" priority="6"/>
    <cfRule type="duplicateValues" dxfId="108" priority="7"/>
  </conditionalFormatting>
  <conditionalFormatting sqref="A31:A38">
    <cfRule type="duplicateValues" dxfId="107" priority="5"/>
  </conditionalFormatting>
  <conditionalFormatting sqref="A31:A38">
    <cfRule type="duplicateValues" dxfId="106" priority="4"/>
  </conditionalFormatting>
  <conditionalFormatting sqref="A31:A38">
    <cfRule type="duplicateValues" dxfId="105" priority="3"/>
  </conditionalFormatting>
  <conditionalFormatting sqref="A31:A38">
    <cfRule type="duplicateValues" dxfId="104" priority="1"/>
    <cfRule type="duplicateValues" dxfId="103" priority="2"/>
  </conditionalFormatting>
  <hyperlinks>
    <hyperlink ref="A3" r:id="rId1" display="http://s460-helpdesk/CAisd/pdmweb.exe?OP=SEARCH+FACTORY=in+SKIPLIST=1+QBE.EQ.id=3543137"/>
    <hyperlink ref="A4" r:id="rId2" display="http://s460-helpdesk/CAisd/pdmweb.exe?OP=SEARCH+FACTORY=in+SKIPLIST=1+QBE.EQ.id=3543201"/>
    <hyperlink ref="A38" r:id="rId3" display="http://s460-helpdesk/CAisd/pdmweb.exe?OP=SEARCH+FACTORY=in+SKIPLIST=1+QBE.EQ.id=3543627"/>
    <hyperlink ref="A37" r:id="rId4" display="http://s460-helpdesk/CAisd/pdmweb.exe?OP=SEARCH+FACTORY=in+SKIPLIST=1+QBE.EQ.id=3543594"/>
    <hyperlink ref="A36" r:id="rId5" display="http://s460-helpdesk/CAisd/pdmweb.exe?OP=SEARCH+FACTORY=in+SKIPLIST=1+QBE.EQ.id=3543580"/>
    <hyperlink ref="A35" r:id="rId6" display="http://s460-helpdesk/CAisd/pdmweb.exe?OP=SEARCH+FACTORY=in+SKIPLIST=1+QBE.EQ.id=3543537"/>
    <hyperlink ref="A34" r:id="rId7" display="http://s460-helpdesk/CAisd/pdmweb.exe?OP=SEARCH+FACTORY=in+SKIPLIST=1+QBE.EQ.id=3543536"/>
    <hyperlink ref="A33" r:id="rId8" display="http://s460-helpdesk/CAisd/pdmweb.exe?OP=SEARCH+FACTORY=in+SKIPLIST=1+QBE.EQ.id=3543517"/>
    <hyperlink ref="A32" r:id="rId9" display="http://s460-helpdesk/CAisd/pdmweb.exe?OP=SEARCH+FACTORY=in+SKIPLIST=1+QBE.EQ.id=3543402"/>
    <hyperlink ref="A31" r:id="rId10" display="http://s460-helpdesk/CAisd/pdmweb.exe?OP=SEARCH+FACTORY=in+SKIPLIST=1+QBE.EQ.id=354337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67" t="s">
        <v>58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190 días</v>
      </c>
      <c r="B3" s="42">
        <v>335649824</v>
      </c>
      <c r="C3" s="50">
        <v>44093</v>
      </c>
      <c r="D3" s="42" t="s">
        <v>2190</v>
      </c>
      <c r="E3" s="93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171 días</v>
      </c>
      <c r="B4" s="42">
        <v>335668632</v>
      </c>
      <c r="C4" s="50">
        <v>44112</v>
      </c>
      <c r="D4" s="42" t="s">
        <v>2189</v>
      </c>
      <c r="E4" s="93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2431</v>
      </c>
    </row>
    <row r="5" spans="1:11" ht="18" x14ac:dyDescent="0.25">
      <c r="A5" s="72" t="str">
        <f ca="1">CONCATENATE(TODAY()-C5," días")</f>
        <v>170 días</v>
      </c>
      <c r="B5" s="42" t="s">
        <v>2432</v>
      </c>
      <c r="C5" s="50">
        <v>44113</v>
      </c>
      <c r="D5" s="42" t="s">
        <v>2189</v>
      </c>
      <c r="E5" s="93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2" t="str">
        <f t="shared" ca="1" si="0"/>
        <v>170 días</v>
      </c>
      <c r="B6" s="42" t="s">
        <v>2450</v>
      </c>
      <c r="C6" s="50">
        <v>44113</v>
      </c>
      <c r="D6" s="42" t="s">
        <v>2189</v>
      </c>
      <c r="E6" s="93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2431</v>
      </c>
    </row>
    <row r="7" spans="1:11" ht="18" x14ac:dyDescent="0.25">
      <c r="A7" s="72" t="str">
        <f t="shared" ca="1" si="0"/>
        <v>169 días</v>
      </c>
      <c r="B7" s="42" t="s">
        <v>2452</v>
      </c>
      <c r="C7" s="50">
        <v>44114</v>
      </c>
      <c r="D7" s="42" t="s">
        <v>2189</v>
      </c>
      <c r="E7" s="93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2437</v>
      </c>
    </row>
    <row r="8" spans="1:11" ht="18" x14ac:dyDescent="0.25">
      <c r="A8" s="72" t="str">
        <f ca="1">CONCATENATE(TODAY()-C8," días")</f>
        <v>168 días</v>
      </c>
      <c r="B8" s="42">
        <v>335671618</v>
      </c>
      <c r="C8" s="50">
        <v>44115</v>
      </c>
      <c r="D8" s="42" t="s">
        <v>2189</v>
      </c>
      <c r="E8" s="93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2" t="str">
        <f t="shared" ca="1" si="0"/>
        <v>129.5 días</v>
      </c>
      <c r="B9" s="42" t="s">
        <v>2458</v>
      </c>
      <c r="C9" s="50">
        <v>44153.5</v>
      </c>
      <c r="D9" s="42" t="s">
        <v>2189</v>
      </c>
      <c r="E9" s="93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2431</v>
      </c>
    </row>
    <row r="10" spans="1:11" ht="18" x14ac:dyDescent="0.25">
      <c r="A10" s="72" t="str">
        <f t="shared" ca="1" si="0"/>
        <v>128 días</v>
      </c>
      <c r="B10" s="42" t="s">
        <v>2461</v>
      </c>
      <c r="C10" s="50">
        <v>44155</v>
      </c>
      <c r="D10" s="42" t="s">
        <v>2189</v>
      </c>
      <c r="E10" s="93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2" t="str">
        <f t="shared" ca="1" si="0"/>
        <v>128 días</v>
      </c>
      <c r="B11" s="42" t="s">
        <v>2460</v>
      </c>
      <c r="C11" s="50">
        <v>44155</v>
      </c>
      <c r="D11" s="42" t="s">
        <v>2189</v>
      </c>
      <c r="E11" s="93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2" t="str">
        <f t="shared" ca="1" si="0"/>
        <v>134 días</v>
      </c>
      <c r="B12" s="75" t="s">
        <v>2455</v>
      </c>
      <c r="C12" s="71">
        <v>44149</v>
      </c>
      <c r="D12" s="42" t="s">
        <v>2189</v>
      </c>
      <c r="E12" s="93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2" t="str">
        <f t="shared" ca="1" si="0"/>
        <v>87.15079861111 días</v>
      </c>
      <c r="B13" s="42">
        <v>335753026</v>
      </c>
      <c r="C13" s="50">
        <v>44195.84920138889</v>
      </c>
      <c r="D13" s="42" t="s">
        <v>2189</v>
      </c>
      <c r="E13" s="93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3" t="s">
        <v>2479</v>
      </c>
    </row>
    <row r="14" spans="1:11" ht="18" x14ac:dyDescent="0.25">
      <c r="A14" s="72" t="str">
        <f t="shared" ca="1" si="0"/>
        <v>26.6746064814797 días</v>
      </c>
      <c r="B14" s="100">
        <v>335806150</v>
      </c>
      <c r="C14" s="92">
        <v>44256.32539351852</v>
      </c>
      <c r="D14" s="42" t="s">
        <v>2189</v>
      </c>
      <c r="E14" s="93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02" priority="69"/>
  </conditionalFormatting>
  <conditionalFormatting sqref="E9:E1048576 E1:E2">
    <cfRule type="duplicateValues" dxfId="101" priority="99250"/>
  </conditionalFormatting>
  <conditionalFormatting sqref="E4">
    <cfRule type="duplicateValues" dxfId="100" priority="62"/>
  </conditionalFormatting>
  <conditionalFormatting sqref="E5:E8">
    <cfRule type="duplicateValues" dxfId="99" priority="60"/>
  </conditionalFormatting>
  <conditionalFormatting sqref="B12">
    <cfRule type="duplicateValues" dxfId="98" priority="34"/>
    <cfRule type="duplicateValues" dxfId="97" priority="35"/>
    <cfRule type="duplicateValues" dxfId="96" priority="36"/>
  </conditionalFormatting>
  <conditionalFormatting sqref="B12">
    <cfRule type="duplicateValues" dxfId="95" priority="33"/>
  </conditionalFormatting>
  <conditionalFormatting sqref="B12">
    <cfRule type="duplicateValues" dxfId="94" priority="31"/>
    <cfRule type="duplicateValues" dxfId="93" priority="32"/>
  </conditionalFormatting>
  <conditionalFormatting sqref="B12">
    <cfRule type="duplicateValues" dxfId="92" priority="28"/>
    <cfRule type="duplicateValues" dxfId="91" priority="29"/>
    <cfRule type="duplicateValues" dxfId="90" priority="30"/>
  </conditionalFormatting>
  <conditionalFormatting sqref="B12">
    <cfRule type="duplicateValues" dxfId="89" priority="27"/>
  </conditionalFormatting>
  <conditionalFormatting sqref="B12">
    <cfRule type="duplicateValues" dxfId="88" priority="25"/>
    <cfRule type="duplicateValues" dxfId="87" priority="26"/>
  </conditionalFormatting>
  <conditionalFormatting sqref="B12">
    <cfRule type="duplicateValues" dxfId="86" priority="24"/>
  </conditionalFormatting>
  <conditionalFormatting sqref="B12">
    <cfRule type="duplicateValues" dxfId="85" priority="21"/>
    <cfRule type="duplicateValues" dxfId="84" priority="22"/>
    <cfRule type="duplicateValues" dxfId="83" priority="23"/>
  </conditionalFormatting>
  <conditionalFormatting sqref="B12">
    <cfRule type="duplicateValues" dxfId="82" priority="20"/>
  </conditionalFormatting>
  <conditionalFormatting sqref="B12">
    <cfRule type="duplicateValues" dxfId="81" priority="19"/>
  </conditionalFormatting>
  <conditionalFormatting sqref="B14">
    <cfRule type="duplicateValues" dxfId="80" priority="18"/>
  </conditionalFormatting>
  <conditionalFormatting sqref="B14">
    <cfRule type="duplicateValues" dxfId="79" priority="15"/>
    <cfRule type="duplicateValues" dxfId="78" priority="16"/>
    <cfRule type="duplicateValues" dxfId="77" priority="17"/>
  </conditionalFormatting>
  <conditionalFormatting sqref="B14">
    <cfRule type="duplicateValues" dxfId="76" priority="13"/>
    <cfRule type="duplicateValues" dxfId="75" priority="14"/>
  </conditionalFormatting>
  <conditionalFormatting sqref="B14">
    <cfRule type="duplicateValues" dxfId="74" priority="10"/>
    <cfRule type="duplicateValues" dxfId="73" priority="11"/>
    <cfRule type="duplicateValues" dxfId="72" priority="12"/>
  </conditionalFormatting>
  <conditionalFormatting sqref="B14">
    <cfRule type="duplicateValues" dxfId="71" priority="9"/>
  </conditionalFormatting>
  <conditionalFormatting sqref="B14">
    <cfRule type="duplicateValues" dxfId="70" priority="8"/>
  </conditionalFormatting>
  <conditionalFormatting sqref="B14">
    <cfRule type="duplicateValues" dxfId="69" priority="7"/>
  </conditionalFormatting>
  <conditionalFormatting sqref="B14">
    <cfRule type="duplicateValues" dxfId="68" priority="4"/>
    <cfRule type="duplicateValues" dxfId="67" priority="5"/>
    <cfRule type="duplicateValues" dxfId="66" priority="6"/>
  </conditionalFormatting>
  <conditionalFormatting sqref="B14">
    <cfRule type="duplicateValues" dxfId="65" priority="2"/>
    <cfRule type="duplicateValues" dxfId="64" priority="3"/>
  </conditionalFormatting>
  <conditionalFormatting sqref="C14">
    <cfRule type="duplicateValues" dxfId="6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2463</v>
      </c>
      <c r="C338" s="32" t="s">
        <v>2464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1" customFormat="1" ht="15.75" x14ac:dyDescent="0.25">
      <c r="A407" s="84">
        <v>576</v>
      </c>
      <c r="B407" s="85" t="s">
        <v>2481</v>
      </c>
      <c r="C407" s="85" t="s">
        <v>2482</v>
      </c>
      <c r="D407" s="32" t="s">
        <v>72</v>
      </c>
      <c r="E407" s="85" t="s">
        <v>90</v>
      </c>
      <c r="F407" s="85"/>
      <c r="G407" s="85"/>
      <c r="H407" s="85"/>
      <c r="I407" s="85"/>
      <c r="J407" s="85"/>
      <c r="K407" s="85"/>
      <c r="L407" s="85"/>
      <c r="M407" s="85"/>
      <c r="N407" s="85"/>
      <c r="O407" s="85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3" customFormat="1" ht="15.75" x14ac:dyDescent="0.25">
      <c r="A459" s="78">
        <v>632</v>
      </c>
      <c r="B459" s="79" t="s">
        <v>531</v>
      </c>
      <c r="C459" s="79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2454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1">
        <v>600</v>
      </c>
      <c r="B792" s="32" t="s">
        <v>2486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Mawel Andres De La Cruz Marcelo</cp:lastModifiedBy>
  <cp:lastPrinted>2021-03-17T11:57:16Z</cp:lastPrinted>
  <dcterms:created xsi:type="dcterms:W3CDTF">2014-10-01T23:18:29Z</dcterms:created>
  <dcterms:modified xsi:type="dcterms:W3CDTF">2021-03-28T15:53:22Z</dcterms:modified>
</cp:coreProperties>
</file>