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8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83" i="1" l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6" i="1"/>
  <c r="F6" i="1"/>
  <c r="G6" i="1"/>
  <c r="H6" i="1"/>
  <c r="I6" i="1"/>
  <c r="J6" i="1"/>
  <c r="K6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6" i="1"/>
  <c r="A135" i="1"/>
  <c r="A134" i="1"/>
  <c r="A128" i="1" l="1"/>
  <c r="A129" i="1"/>
  <c r="A130" i="1"/>
  <c r="A131" i="1"/>
  <c r="A137" i="1"/>
  <c r="A138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A118" i="1"/>
  <c r="A119" i="1"/>
  <c r="A120" i="1"/>
  <c r="A121" i="1"/>
  <c r="A122" i="1"/>
  <c r="A123" i="1"/>
  <c r="A124" i="1"/>
  <c r="A125" i="1"/>
  <c r="A126" i="1"/>
  <c r="A127" i="1"/>
  <c r="A132" i="1"/>
  <c r="A133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A113" i="1"/>
  <c r="A114" i="1"/>
  <c r="A115" i="1"/>
  <c r="A116" i="1"/>
  <c r="A117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8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K112" i="1"/>
  <c r="J112" i="1"/>
  <c r="I112" i="1"/>
  <c r="H112" i="1"/>
  <c r="G112" i="1"/>
  <c r="F112" i="1"/>
  <c r="A112" i="1"/>
  <c r="A111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5" i="1" l="1"/>
  <c r="F5" i="1"/>
  <c r="G5" i="1"/>
  <c r="H5" i="1"/>
  <c r="I5" i="1"/>
  <c r="J5" i="1"/>
  <c r="K5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<sst xmlns="http://schemas.openxmlformats.org/spreadsheetml/2006/main" count="14007" uniqueCount="2665">
  <si>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</si>
  <si>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</si>
  <si>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</si>
  <si>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</si>
  <si>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</si>
  <si>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</si>
  <si>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</si>
  <si>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</si>
  <si>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</si>
  <si>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</si>
  <si>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</si>
  <si>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</si>
  <si>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</si>
  <si>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</si>
  <si>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</si>
  <si>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</si>
  <si>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</si>
  <si>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</si>
  <si>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</si>
  <si>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</si>
  <si>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</si>
  <si>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</si>
  <si>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</si>
  <si>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</si>
  <si>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</si>
  <si>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</si>
  <si>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</si>
  <si>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</si>
  <si>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</si>
  <si>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</si>
  <si>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</si>
  <si>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</si>
  <si>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</si>
  <si>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</si>
  <si>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</si>
  <si>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</si>
  <si>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</si>
  <si>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</si>
  <si>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</si>
  <si>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</si>
  <si>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</si>
  <si>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</si>
  <si>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</si>
  <si>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</si>
  <si>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</si>
  <si>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</si>
  <si>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</si>
  <si>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</si>
  <si>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</si>
  <si>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</si>
  <si>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</si>
  <si>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</si>
  <si>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</si>
  <si>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</si>
  <si>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</si>
  <si>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</si>
  <si>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</si>
  <si>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</si>
  <si>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</si>
  <si>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</si>
  <si>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</si>
  <si>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</si>
  <si>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</si>
  <si>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</si>
  <si>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</si>
  <si>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</si>
  <si>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</si>
  <si>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</si>
  <si>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</si>
  <si>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</si>
  <si>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</si>
  <si>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</si>
  <si>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</si>
  <si>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</si>
  <si>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</si>
  <si>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</si>
  <si>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</si>
  <si>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</si>
  <si>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</si>
  <si>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</si>
  <si>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</si>
  <si>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</si>
  <si>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</si>
  <si>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</si>
  <si>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</si>
  <si>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</si>
  <si>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</si>
  <si>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</si>
  <si>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</si>
  <si>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</si>
  <si>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</si>
  <si>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</si>
  <si>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</si>
  <si>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</si>
  <si>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</si>
  <si>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</si>
  <si>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</si>
  <si>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</si>
  <si>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</si>
  <si>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</si>
  <si>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</si>
  <si>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</si>
  <si>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</si>
  <si>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</si>
  <si>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</si>
  <si>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</si>
  <si>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</si>
  <si>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</si>
  <si>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</si>
  <si>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</si>
  <si>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</si>
  <si>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</si>
  <si>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</si>
  <si>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</si>
  <si>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</si>
  <si>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</si>
  <si>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</si>
  <si>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</si>
  <si>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</si>
  <si>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</si>
  <si>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</si>
  <si>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</si>
  <si>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</si>
  <si>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</si>
  <si>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</si>
  <si>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</si>
  <si>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</si>
  <si>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</si>
  <si>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</si>
  <si>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</si>
  <si>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</si>
  <si>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</si>
  <si>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</si>
  <si>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</si>
  <si>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</si>
  <si>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</si>
  <si>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</si>
  <si>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</si>
  <si>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</si>
  <si>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</si>
  <si>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</si>
  <si>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</si>
  <si>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</si>
  <si>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</si>
  <si>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</si>
  <si>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</si>
  <si>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</si>
  <si>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</si>
  <si>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</si>
  <si>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</si>
  <si>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</si>
  <si>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</si>
  <si>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</si>
  <si>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</si>
  <si>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</si>
  <si>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</si>
  <si>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</si>
  <si>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</si>
  <si>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</si>
  <si>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</si>
  <si>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</si>
  <si>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</si>
  <si>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</si>
  <si>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</si>
  <si>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</si>
  <si>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</si>
  <si>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</si>
  <si>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</si>
  <si>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</si>
  <si>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</si>
  <si>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</si>
  <si>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</si>
  <si>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</si>
  <si>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</si>
  <si>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</si>
  <si>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</si>
  <si>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</si>
  <si>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</si>
  <si>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</si>
  <si>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</si>
  <si>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</si>
  <si>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</si>
  <si>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</si>
  <si>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</si>
  <si>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</si>
  <si>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</si>
  <si>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</si>
  <si>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</si>
  <si>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</si>
  <si>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</si>
  <si>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</si>
  <si>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</si>
  <si>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</si>
  <si>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</si>
  <si>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</si>
  <si>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</si>
  <si>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</si>
  <si>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</si>
  <si>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</si>
  <si>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</si>
  <si>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</si>
  <si>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</si>
  <si>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</si>
  <si>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</si>
  <si>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</si>
  <si>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</si>
  <si>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</si>
  <si>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</si>
  <si>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</si>
  <si>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</si>
  <si>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</si>
  <si>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</si>
  <si>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</si>
  <si>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</si>
  <si>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</si>
  <si>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</si>
  <si>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</si>
  <si>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</si>
  <si>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</si>
  <si>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</si>
  <si>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</si>
  <si>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</si>
  <si>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</si>
  <si>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</si>
  <si>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</si>
  <si>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</si>
  <si>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</si>
  <si>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</si>
  <si>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</si>
  <si>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</si>
  <si>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</si>
  <si>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</si>
  <si>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</si>
  <si>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</si>
  <si>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</si>
  <si>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</si>
  <si>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</si>
  <si>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</si>
  <si>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</si>
  <si>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</si>
  <si>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</si>
  <si>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</si>
  <si>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</si>
  <si>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</si>
  <si>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</si>
  <si>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</si>
  <si>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</si>
  <si>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</si>
  <si>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</si>
  <si>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</si>
  <si>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</si>
  <si>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</si>
  <si>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</si>
  <si>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</si>
  <si>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</si>
  <si>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</si>
  <si>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</si>
  <si>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</si>
  <si>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</si>
  <si>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</si>
  <si>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</si>
  <si>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</si>
  <si>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</si>
  <si>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</si>
  <si>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</si>
  <si>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</si>
  <si>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</si>
  <si>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</si>
  <si>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</si>
  <si>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</si>
  <si>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</si>
  <si>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</si>
  <si>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</si>
  <si>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</si>
  <si>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</si>
  <si>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</si>
  <si>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</si>
  <si>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</si>
  <si>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</si>
  <si>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</si>
  <si>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</si>
  <si>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</si>
  <si>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</si>
  <si>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</si>
  <si>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</si>
  <si>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</si>
  <si>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</si>
  <si>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</si>
  <si>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</si>
  <si>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</si>
  <si>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</si>
  <si>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</si>
  <si>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</si>
  <si>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</si>
  <si>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</si>
  <si>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</si>
  <si>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</si>
  <si>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</si>
  <si>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</si>
  <si>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</si>
  <si>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</si>
  <si>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</si>
  <si>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</si>
  <si>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</si>
  <si>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</si>
  <si>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</si>
  <si>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</si>
  <si>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</si>
  <si>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</si>
  <si>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</si>
  <si>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</si>
  <si>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</si>
  <si>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</si>
  <si>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</si>
  <si>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</si>
  <si>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</si>
  <si>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</si>
  <si>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</si>
  <si>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</si>
  <si>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</si>
  <si>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</si>
  <si>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</si>
  <si>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</si>
  <si>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</si>
  <si>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</si>
  <si>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</si>
  <si>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</si>
  <si>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</si>
  <si>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</si>
  <si>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</si>
  <si>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</si>
  <si>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</si>
  <si>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</si>
  <si>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</si>
  <si>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</si>
  <si>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</si>
  <si>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</si>
  <si>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</si>
  <si>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</si>
  <si>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</si>
  <si>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</si>
  <si>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</si>
  <si>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</si>
  <si>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</si>
  <si>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</si>
  <si>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</si>
  <si>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</si>
  <si>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</si>
  <si>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</si>
  <si>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</si>
  <si>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</si>
  <si>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</si>
  <si>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</si>
  <si>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</si>
  <si>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</si>
  <si>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</si>
  <si>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</si>
  <si>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</si>
  <si>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</si>
  <si>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</si>
  <si>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</si>
  <si>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</si>
  <si>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</si>
  <si>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</si>
  <si>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</si>
  <si>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</si>
  <si>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</si>
  <si>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</si>
  <si>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</si>
  <si>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</si>
  <si>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</si>
  <si>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</si>
  <si>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</si>
  <si>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</si>
  <si>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</si>
  <si>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</si>
  <si>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</si>
  <si>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</si>
  <si>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</si>
  <si>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</si>
  <si>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</si>
  <si>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</si>
  <si>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</si>
  <si>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</si>
  <si>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</si>
  <si>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</si>
  <si>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</si>
  <si>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</si>
  <si>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</si>
  <si>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</si>
  <si>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</si>
  <si>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</si>
  <si>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</si>
  <si>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</si>
  <si>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</si>
  <si>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</si>
  <si>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</si>
  <si>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</si>
  <si>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</si>
  <si>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</si>
  <si>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</si>
  <si>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</si>
  <si>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</si>
  <si>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</si>
  <si>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</si>
  <si>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</si>
  <si>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</si>
  <si>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</si>
  <si>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</si>
  <si>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</si>
  <si>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</si>
  <si>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</si>
  <si>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</si>
  <si>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</si>
  <si>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</si>
  <si>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</si>
  <si>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</si>
  <si>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</si>
  <si>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</si>
  <si>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</si>
  <si>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</si>
  <si>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</si>
  <si>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</si>
  <si>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</si>
  <si>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</si>
  <si>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</si>
  <si>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</si>
  <si>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</si>
  <si>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</si>
  <si>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</si>
  <si>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</si>
  <si>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</si>
  <si>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</si>
  <si>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</si>
  <si>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</si>
  <si>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</si>
  <si>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</si>
  <si>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</si>
  <si>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</si>
  <si>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</si>
  <si>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</si>
  <si>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</si>
  <si>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</si>
  <si>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</si>
  <si>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</si>
  <si>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</si>
  <si>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</si>
  <si>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</si>
  <si>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</si>
  <si>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</si>
  <si>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</si>
  <si>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</si>
  <si>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</si>
  <si>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</si>
  <si>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</si>
  <si>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</si>
  <si>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</si>
  <si>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</si>
  <si>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</si>
  <si>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</si>
  <si>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</si>
  <si>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</si>
  <si>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</si>
  <si>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</si>
  <si>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</si>
  <si>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</si>
  <si>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</si>
  <si>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</si>
  <si>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</si>
  <si>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</si>
  <si>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</si>
  <si>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</si>
  <si>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</si>
  <si>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</si>
  <si>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</si>
  <si>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</si>
  <si>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</si>
  <si>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</si>
  <si>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</si>
  <si>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</si>
  <si>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</si>
  <si>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</si>
  <si>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</si>
  <si>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</si>
  <si>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</si>
  <si>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</si>
  <si>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</si>
  <si>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</si>
  <si>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</si>
  <si>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</si>
  <si>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</si>
  <si>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</si>
  <si>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</si>
  <si>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</si>
  <si>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</si>
  <si>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</si>
  <si>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</si>
  <si>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</si>
  <si>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</si>
  <si>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</si>
  <si>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</si>
  <si>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</si>
  <si>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</si>
  <si>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</si>
  <si>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</si>
  <si>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</si>
  <si>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</si>
  <si>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</si>
  <si>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</si>
  <si>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</si>
  <si>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</si>
  <si>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</si>
  <si>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</si>
  <si>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</si>
  <si>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</si>
  <si>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</si>
  <si>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</si>
  <si>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</si>
  <si>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</si>
  <si>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</si>
  <si>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</si>
  <si>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</si>
  <si>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</si>
  <si>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</si>
  <si>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</si>
  <si>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</si>
  <si>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</si>
  <si>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</si>
  <si>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</si>
  <si>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</si>
  <si>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</si>
  <si>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</si>
  <si>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</si>
  <si>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</si>
  <si>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</si>
  <si>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</si>
  <si>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</si>
  <si>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</si>
  <si>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</si>
  <si>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</si>
  <si>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</si>
  <si>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</si>
  <si>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</si>
  <si>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</si>
  <si>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</si>
  <si>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</si>
  <si>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</si>
  <si>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</si>
  <si>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</si>
  <si>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</si>
  <si>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</si>
  <si>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</si>
  <si>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</si>
  <si>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</si>
  <si>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</si>
  <si>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</si>
  <si>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</si>
  <si>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</si>
  <si>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</si>
  <si>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</si>
  <si>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</si>
  <si>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</si>
  <si>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</si>
  <si>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</si>
  <si>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</si>
  <si>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</si>
  <si>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</si>
  <si>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</si>
  <si>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</si>
  <si>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</si>
  <si>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</si>
  <si>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</si>
  <si>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</si>
  <si>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</si>
  <si>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</si>
  <si>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</si>
  <si>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</si>
  <si>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</si>
  <si>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</si>
  <si>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</si>
  <si>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</si>
  <si>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</si>
  <si>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</si>
  <si>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</si>
  <si>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</si>
  <si>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</si>
  <si>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</si>
  <si>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</si>
  <si>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</si>
  <si>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</si>
  <si>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</si>
  <si>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</si>
  <si>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</si>
  <si>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</si>
  <si>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</si>
  <si>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</si>
  <si>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</si>
  <si>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</si>
  <si>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</si>
  <si>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</si>
  <si>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</si>
  <si>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</si>
  <si>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</si>
  <si>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</si>
  <si>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</si>
  <si>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</si>
  <si>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</si>
  <si>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</si>
  <si>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</si>
  <si>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</si>
  <si>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</si>
  <si>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</si>
  <si>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</si>
  <si>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</si>
  <si>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</si>
  <si>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</si>
  <si>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</si>
  <si>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</si>
  <si>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</si>
  <si>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</si>
  <si>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</si>
  <si>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</si>
  <si>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</si>
  <si>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</si>
  <si>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</si>
  <si>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</si>
  <si>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</si>
  <si>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</si>
  <si>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</si>
  <si>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</si>
  <si>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</si>
  <si>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</si>
  <si>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</si>
  <si>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</si>
  <si>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</si>
  <si>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</si>
  <si>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</si>
  <si>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</si>
  <si>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</si>
  <si>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</si>
  <si>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</si>
  <si>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</si>
  <si>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</si>
  <si>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</si>
  <si>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</si>
  <si>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</si>
  <si>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</si>
  <si>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</si>
  <si>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</si>
  <si>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</si>
  <si>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</si>
  <si>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</si>
  <si>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</si>
  <si>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</si>
  <si>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</si>
  <si>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</si>
  <si>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</si>
  <si>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</si>
  <si>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</si>
  <si>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</si>
  <si>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</si>
  <si>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</si>
  <si>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</si>
  <si>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</si>
  <si>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</si>
  <si>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</si>
  <si>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</si>
  <si>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</si>
  <si>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</si>
  <si>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</si>
  <si>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</si>
  <si>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</si>
  <si>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</si>
  <si>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</si>
  <si>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</si>
  <si>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</si>
  <si>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</si>
  <si>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</si>
  <si>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</si>
  <si>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</si>
  <si>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</si>
  <si>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</si>
  <si>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</si>
  <si>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</si>
  <si>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</si>
  <si>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</si>
  <si>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</si>
  <si>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</si>
  <si>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</si>
  <si>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</si>
  <si>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</si>
  <si>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</si>
  <si>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</si>
  <si>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</si>
  <si>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</si>
  <si>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</si>
  <si>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</si>
  <si>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</si>
  <si>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</si>
  <si>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</si>
  <si>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</si>
  <si>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</si>
  <si>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</si>
  <si>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</si>
  <si>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</si>
  <si>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</si>
  <si>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</si>
  <si>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</si>
  <si>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</si>
  <si>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</si>
  <si>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</si>
  <si>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</si>
  <si>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</si>
  <si>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</si>
  <si>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</si>
  <si>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</si>
  <si>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</si>
  <si>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</si>
  <si>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</si>
  <si>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</si>
  <si>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</si>
  <si>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</si>
  <si>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</si>
  <si>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</si>
  <si>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</si>
  <si>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</si>
  <si>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</si>
  <si>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</si>
  <si>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</si>
  <si>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</si>
  <si>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</si>
  <si>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</si>
  <si>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</si>
  <si>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</si>
  <si>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</si>
  <si>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</si>
  <si>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</si>
  <si>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</si>
  <si>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</si>
  <si>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</si>
  <si>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</si>
  <si>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</si>
  <si>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</si>
  <si>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</si>
  <si>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</si>
  <si>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</si>
  <si>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</si>
  <si>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</si>
  <si>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</si>
  <si>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</si>
  <si>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</si>
  <si>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</si>
  <si>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</si>
  <si>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</si>
  <si>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</si>
  <si>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</si>
  <si>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</si>
  <si>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</si>
  <si>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</si>
  <si>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</si>
  <si>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</si>
  <si>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</si>
  <si>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</si>
  <si>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</si>
  <si>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</si>
  <si>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</si>
  <si>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</si>
  <si>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</si>
  <si>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</si>
  <si>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</si>
  <si>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</si>
  <si>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</si>
  <si>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</si>
  <si>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</si>
  <si>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</si>
  <si>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</si>
  <si>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</si>
  <si>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</si>
  <si>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</si>
  <si>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</si>
  <si>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</si>
  <si>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</si>
  <si>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</si>
  <si>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</si>
  <si>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</si>
  <si>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</si>
  <si>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</si>
  <si>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</si>
  <si>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</si>
  <si>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</si>
  <si>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</si>
  <si>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</si>
  <si>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</si>
  <si>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</si>
  <si>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</si>
  <si>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</si>
  <si>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</si>
  <si>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</si>
  <si>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</si>
  <si>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</si>
  <si>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</si>
  <si>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</si>
  <si>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</si>
  <si>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</si>
  <si>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</si>
  <si>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</si>
  <si>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</si>
  <si>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</si>
  <si>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</si>
  <si>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</si>
  <si>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</si>
  <si>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</si>
  <si>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</si>
  <si>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</si>
  <si>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</si>
  <si>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</si>
  <si>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</si>
  <si>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</si>
  <si>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</si>
  <si>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</si>
  <si>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</si>
  <si>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</si>
  <si>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</si>
  <si>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</si>
  <si>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</si>
  <si>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</si>
  <si>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</si>
  <si>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</si>
  <si>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</si>
  <si>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</si>
  <si>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</si>
  <si>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</si>
  <si>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</si>
  <si>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</si>
  <si>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</si>
  <si>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</si>
  <si>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</si>
  <si>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</si>
  <si>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</si>
  <si>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</si>
  <si>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</si>
  <si>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</si>
  <si>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</si>
  <si>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</si>
  <si>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</si>
  <si>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</si>
  <si>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</si>
  <si>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</si>
  <si>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</si>
  <si>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</si>
  <si>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</si>
  <si>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</si>
  <si>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</si>
  <si>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</si>
  <si>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</si>
  <si>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</si>
  <si>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</si>
  <si>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</si>
  <si>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</si>
  <si>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</si>
  <si>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</si>
  <si>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</si>
  <si>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</si>
  <si>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</si>
  <si>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</si>
  <si>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</si>
  <si>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</si>
  <si>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</si>
  <si>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</si>
  <si>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</si>
  <si>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</si>
  <si>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</si>
  <si>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</si>
  <si>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</si>
  <si>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</si>
  <si>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</si>
  <si>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</si>
  <si>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</si>
  <si>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</si>
  <si>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</si>
  <si>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</si>
  <si>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</si>
  <si>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</si>
  <si>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</si>
  <si>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</si>
  <si>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</si>
  <si>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</si>
  <si>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</si>
  <si>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</si>
  <si>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</si>
  <si>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</si>
  <si>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</si>
  <si>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</si>
  <si>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</si>
  <si>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</si>
  <si>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</si>
  <si>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</si>
  <si>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</si>
  <si>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</si>
  <si>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</si>
  <si>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</si>
  <si>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</si>
  <si>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</si>
  <si>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</si>
  <si>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</si>
  <si>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</si>
  <si>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</si>
  <si>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</si>
  <si>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</si>
  <si>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</si>
  <si>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</si>
  <si>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</si>
  <si>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</si>
  <si>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</si>
  <si>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</si>
  <si>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</si>
  <si>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</si>
  <si>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</si>
  <si>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</si>
  <si>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</si>
  <si>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</si>
  <si>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</si>
  <si>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</si>
  <si>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</si>
  <si>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</si>
  <si>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</si>
  <si>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</si>
  <si>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</si>
  <si>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</si>
  <si>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</si>
  <si>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</si>
  <si>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</si>
  <si>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</si>
  <si>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</si>
  <si>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</si>
  <si>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</si>
  <si>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</si>
  <si>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</si>
  <si>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</si>
  <si>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</si>
  <si>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</si>
  <si>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</si>
  <si>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</si>
  <si>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</si>
  <si>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</si>
  <si>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</si>
  <si>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</si>
  <si>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</si>
  <si>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</si>
  <si>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</si>
  <si>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</si>
  <si>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</si>
  <si>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</si>
  <si>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</si>
  <si>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</si>
  <si>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</si>
  <si>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</si>
  <si>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</si>
  <si>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</si>
  <si>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</si>
  <si>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</si>
  <si>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</si>
  <si>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</si>
  <si>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</si>
  <si>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</si>
  <si>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</si>
  <si>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</si>
  <si>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</si>
  <si>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</si>
  <si>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</si>
  <si>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</si>
  <si>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</si>
  <si>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</si>
  <si>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</si>
  <si>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</si>
  <si>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</si>
  <si>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</si>
  <si>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</si>
  <si>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</si>
  <si>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</si>
  <si>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</si>
  <si>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</si>
  <si>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</si>
  <si>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</si>
  <si>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</si>
  <si>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</si>
  <si>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</si>
  <si>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</si>
  <si>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</si>
  <si>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</si>
  <si>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</si>
  <si>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</si>
  <si>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</si>
  <si>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</si>
  <si>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</si>
  <si>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</si>
  <si>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</si>
  <si>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</si>
  <si>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</si>
  <si>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</si>
  <si>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</si>
  <si>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</si>
  <si>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</si>
  <si>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</si>
  <si>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</si>
  <si>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</si>
  <si>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</si>
  <si>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</si>
  <si>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</si>
  <si>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</si>
  <si>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</si>
  <si>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</si>
  <si>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</si>
  <si>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</si>
  <si>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</si>
  <si>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</si>
  <si>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</si>
  <si>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</si>
  <si>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</si>
  <si>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</si>
  <si>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</si>
  <si>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</si>
  <si>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</si>
  <si>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</si>
  <si>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</si>
  <si>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</si>
  <si>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</si>
  <si>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</si>
  <si>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</si>
  <si>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</si>
  <si>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</si>
  <si>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</si>
  <si>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</si>
  <si>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</si>
  <si>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</si>
  <si>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</si>
  <si>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</si>
  <si>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</si>
  <si>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</si>
  <si>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</si>
  <si>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</si>
  <si>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</si>
  <si>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</si>
  <si>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</si>
  <si>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</si>
  <si>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</si>
  <si>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</si>
  <si>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</si>
  <si>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</si>
  <si>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</si>
  <si>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</si>
  <si>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</si>
  <si>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</si>
  <si>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</si>
  <si>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</si>
  <si>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</si>
  <si>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</si>
  <si>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</si>
  <si>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</si>
  <si>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</si>
  <si>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</si>
  <si>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</si>
  <si>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</si>
  <si>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</si>
  <si>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</si>
  <si>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</si>
  <si>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</si>
  <si>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</si>
  <si>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</si>
  <si>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</si>
  <si>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</si>
  <si>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</si>
  <si>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</si>
  <si>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</si>
  <si>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</si>
  <si>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</si>
  <si>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</si>
  <si>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</si>
  <si>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</si>
  <si>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</si>
  <si>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</si>
  <si>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</si>
  <si>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</si>
  <si>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</si>
  <si>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</si>
  <si>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</si>
  <si>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</si>
  <si>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</si>
  <si>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</si>
  <si>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</si>
  <si>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</si>
  <si>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</si>
  <si>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</si>
  <si>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</si>
  <si>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</si>
  <si>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</si>
  <si>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</si>
  <si>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</si>
  <si>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</si>
  <si>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</si>
  <si>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</si>
  <si>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</si>
  <si>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</si>
  <si>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</si>
  <si>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</si>
  <si>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</si>
  <si>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</si>
  <si>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</si>
  <si>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</si>
  <si>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</si>
  <si>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</si>
  <si>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</si>
  <si>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</si>
  <si>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</si>
  <si>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</si>
  <si>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</si>
  <si>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</si>
  <si>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</si>
  <si>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</si>
  <si>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</si>
  <si>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</si>
  <si>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</si>
  <si>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</si>
  <si>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</si>
  <si>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</si>
  <si>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</si>
  <si>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</si>
  <si>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</si>
  <si>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</si>
  <si>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</si>
  <si>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</si>
  <si>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</si>
  <si>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</si>
  <si>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</si>
  <si>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</si>
  <si>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</si>
  <si>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</si>
  <si>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</si>
  <si>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</si>
  <si>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</si>
  <si>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</si>
  <si>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</si>
  <si>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</si>
  <si>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</si>
  <si>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</si>
  <si>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</si>
  <si>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</si>
  <si>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</si>
  <si>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</si>
  <si>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</si>
  <si>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</si>
  <si>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</si>
  <si>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</si>
  <si>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</si>
  <si>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</si>
  <si>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</si>
  <si>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</si>
  <si>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</si>
  <si>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</si>
  <si>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</si>
  <si>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</si>
  <si>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</si>
  <si>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</si>
  <si>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</si>
  <si>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</si>
  <si>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</si>
  <si>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</si>
  <si>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</si>
  <si>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</si>
  <si>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</si>
  <si>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</si>
  <si>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</si>
  <si>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</si>
  <si>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</si>
  <si>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</si>
  <si>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</si>
  <si>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</si>
  <si>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</si>
  <si>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</si>
  <si>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</si>
  <si>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</si>
  <si>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</si>
  <si>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</si>
  <si>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</si>
  <si>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</si>
  <si>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</si>
  <si>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</si>
  <si>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</si>
  <si>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</si>
  <si>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</si>
  <si>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</si>
  <si>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</si>
  <si>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</si>
  <si>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</si>
  <si>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</si>
  <si>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</si>
  <si>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</si>
  <si>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</si>
  <si>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</si>
  <si>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</si>
  <si>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</si>
  <si>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</si>
  <si>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</si>
  <si>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</si>
  <si>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</si>
  <si>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</si>
  <si>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</si>
  <si>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</si>
  <si>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</si>
  <si>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</si>
  <si>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</si>
  <si>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</si>
  <si>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</si>
  <si>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</si>
  <si>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</si>
  <si>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</si>
  <si>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</si>
  <si>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</si>
  <si>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</si>
  <si>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</si>
  <si>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</si>
  <si>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</si>
  <si>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</si>
  <si>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</si>
  <si>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</si>
  <si>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</si>
  <si>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</si>
  <si>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</si>
  <si>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</si>
  <si>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</si>
  <si>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</si>
  <si>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</si>
  <si>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</si>
  <si>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</si>
  <si>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</si>
  <si>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</si>
  <si>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</si>
  <si>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</si>
  <si>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</si>
  <si>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</si>
  <si>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</si>
  <si>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</si>
  <si>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</si>
  <si>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</si>
  <si>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</si>
  <si>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</si>
  <si>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</si>
  <si>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</si>
  <si>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</si>
  <si>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</si>
  <si>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</si>
  <si>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</si>
  <si>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</si>
  <si>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</si>
  <si>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</si>
  <si>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</si>
  <si>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</si>
  <si>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</si>
  <si>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</si>
  <si>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</si>
  <si>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</si>
  <si>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</si>
  <si>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</si>
  <si>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</si>
  <si>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</si>
  <si>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</si>
  <si>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</si>
  <si>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</si>
  <si>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</si>
  <si>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</si>
  <si>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</si>
  <si>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</si>
  <si>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</si>
  <si>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</si>
  <si>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</si>
  <si>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</si>
  <si>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</si>
  <si>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</si>
  <si>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</si>
  <si>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</si>
  <si>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</si>
  <si>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</si>
  <si>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</si>
  <si>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</si>
  <si>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</si>
  <si>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</si>
  <si>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</si>
  <si>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</si>
  <si>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</si>
  <si>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</si>
  <si>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</si>
  <si>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</si>
  <si>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</si>
  <si>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</si>
  <si>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</si>
  <si>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</si>
  <si>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</si>
  <si>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</si>
  <si>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</si>
  <si>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</si>
  <si>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</si>
  <si>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</si>
  <si>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</si>
  <si>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</si>
  <si>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</si>
  <si>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</si>
  <si>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</si>
  <si>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</si>
  <si>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</si>
  <si>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</si>
  <si>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</si>
  <si>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</si>
  <si>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</si>
  <si>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</si>
  <si>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</si>
  <si>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</si>
  <si>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</si>
  <si>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</si>
  <si>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</si>
  <si>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</si>
  <si>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</si>
  <si>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</si>
  <si>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</si>
  <si>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</si>
  <si>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</si>
  <si>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</si>
  <si>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</si>
  <si>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</si>
  <si>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</si>
  <si>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</si>
  <si>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</si>
  <si>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</si>
  <si>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</si>
  <si>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</si>
  <si>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</si>
  <si>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</si>
  <si>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</si>
  <si>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</si>
  <si>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</si>
  <si>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</si>
  <si>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</si>
  <si>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</si>
  <si>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</si>
  <si>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</si>
  <si>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</si>
  <si>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</si>
  <si>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</si>
  <si>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</si>
  <si>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</si>
  <si>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</si>
  <si>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</si>
  <si>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</si>
  <si>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</si>
  <si>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</si>
  <si>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</si>
  <si>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</si>
  <si>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</si>
  <si>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</si>
  <si>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</si>
  <si>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</si>
  <si>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</si>
  <si>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</si>
  <si>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</si>
  <si>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</si>
  <si>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</si>
  <si>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</si>
  <si>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</si>
  <si>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</si>
  <si>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</si>
  <si>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</si>
  <si>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</si>
  <si>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</si>
  <si>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</si>
  <si>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</si>
  <si>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</si>
  <si>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</si>
  <si>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</si>
  <si>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</si>
  <si>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</si>
  <si>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</si>
  <si>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</si>
  <si>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</si>
  <si>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</si>
  <si>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</si>
  <si>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</si>
  <si>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</si>
  <si>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</si>
  <si>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</si>
  <si>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</si>
  <si>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</si>
  <si>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</si>
  <si>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</si>
  <si>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</si>
  <si>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</si>
  <si>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</si>
  <si>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</si>
  <si>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</si>
  <si>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</si>
  <si>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</si>
  <si>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</si>
  <si>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</si>
  <si>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</si>
  <si>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</si>
  <si>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</si>
  <si>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</si>
  <si>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</si>
  <si>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</si>
  <si>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</si>
  <si>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</si>
  <si>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</si>
  <si>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</si>
  <si>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</si>
  <si>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</si>
  <si>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</si>
  <si>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</si>
  <si>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</si>
  <si>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</si>
  <si>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</si>
  <si>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</si>
  <si>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</si>
  <si>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</si>
  <si>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</si>
  <si>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</si>
  <si>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</si>
  <si>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</si>
  <si>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</si>
  <si>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</si>
  <si>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</si>
  <si>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</si>
  <si>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</si>
  <si>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</si>
  <si>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</si>
  <si>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</si>
  <si>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</si>
  <si>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</si>
  <si>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</si>
  <si>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</si>
  <si>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</si>
  <si>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</si>
  <si>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</si>
  <si>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</si>
  <si>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</si>
  <si>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</si>
  <si>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</si>
  <si>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</si>
  <si>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</si>
  <si>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</si>
  <si>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</si>
  <si>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</si>
  <si>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</si>
  <si>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</si>
  <si>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</si>
  <si>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</si>
  <si>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</si>
  <si>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</si>
  <si>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</si>
  <si>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</si>
  <si>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</si>
  <si>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</si>
  <si>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</si>
  <si>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</si>
  <si>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</si>
  <si>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</si>
  <si>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</si>
  <si>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</si>
  <si>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</si>
  <si>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</si>
  <si>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</si>
  <si>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</si>
  <si>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</si>
  <si>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</si>
  <si>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</si>
  <si>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</si>
  <si>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</si>
  <si>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</si>
  <si>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</si>
  <si>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</si>
  <si>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</si>
  <si>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</si>
  <si>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</si>
  <si>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</si>
  <si>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</si>
  <si>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</si>
  <si>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</si>
  <si>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</si>
  <si>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</si>
  <si>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</si>
  <si>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</si>
  <si>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</si>
  <si>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</si>
  <si>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</si>
  <si>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</si>
  <si>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</si>
  <si>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</si>
  <si>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</si>
  <si>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</si>
  <si>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</si>
  <si>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</si>
  <si>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</si>
  <si>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</si>
  <si>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</si>
  <si>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</si>
  <si>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</si>
  <si>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</si>
  <si>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</si>
  <si>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</si>
  <si>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</si>
  <si>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</si>
  <si>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</si>
  <si>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</si>
  <si>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</si>
  <si>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</si>
  <si>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</si>
  <si>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</si>
  <si>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</si>
  <si>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</si>
  <si>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</si>
  <si>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</si>
  <si>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</si>
  <si>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</si>
  <si>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</si>
  <si>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</si>
  <si>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</si>
  <si>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</si>
  <si>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</si>
  <si>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</si>
  <si>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</si>
  <si>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</si>
  <si>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</si>
  <si>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</si>
  <si>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</si>
  <si>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</si>
  <si>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</si>
  <si>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</si>
  <si>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</si>
  <si>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</si>
  <si>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</si>
  <si>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</si>
  <si>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</si>
  <si>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</si>
  <si>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</si>
  <si>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</si>
  <si>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</si>
  <si>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</si>
  <si>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</si>
  <si>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</si>
  <si>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</si>
  <si>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</si>
  <si>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</si>
  <si>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</si>
  <si>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</si>
  <si>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</si>
  <si>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</si>
  <si>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</si>
  <si>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</si>
  <si>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</si>
  <si>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</si>
  <si>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</si>
  <si>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</si>
  <si>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</si>
  <si>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</si>
  <si>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</si>
  <si>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</si>
  <si>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</si>
  <si>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</si>
  <si>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</si>
  <si>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</si>
  <si>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</si>
  <si>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</si>
  <si>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</si>
  <si>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</si>
  <si>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</si>
  <si>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</si>
  <si>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</si>
  <si>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</si>
  <si>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</si>
  <si>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</si>
  <si>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</si>
  <si>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</si>
  <si>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</si>
  <si>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</si>
  <si>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</si>
  <si>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</si>
  <si>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</si>
  <si>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</si>
  <si>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</si>
  <si>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</si>
  <si>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</si>
  <si>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</si>
  <si>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</si>
  <si>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</si>
  <si>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</si>
  <si>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</si>
  <si>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</si>
  <si>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</si>
  <si>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</si>
  <si>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</si>
  <si>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</si>
  <si>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</si>
  <si>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</si>
  <si>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</si>
  <si>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</si>
  <si>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</si>
  <si>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</si>
  <si>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</si>
  <si>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</si>
  <si>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</si>
  <si>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</si>
  <si>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</si>
  <si>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</si>
  <si>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</si>
  <si>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</si>
  <si>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</si>
  <si>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</si>
  <si>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</si>
  <si>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</si>
  <si>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</si>
  <si>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</si>
  <si>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</si>
  <si>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</si>
  <si>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</si>
  <si>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</si>
  <si>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</si>
  <si>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</si>
  <si>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</si>
  <si>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</si>
  <si>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</si>
  <si>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</si>
  <si>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</si>
  <si>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</si>
  <si>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</si>
  <si>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</si>
  <si>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</si>
  <si>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</si>
  <si>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</si>
  <si>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</si>
  <si>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</si>
  <si>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</si>
  <si>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</si>
  <si>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</si>
  <si>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</si>
  <si>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</si>
  <si>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</si>
  <si>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</si>
  <si>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</si>
  <si>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</si>
  <si>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</si>
  <si>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</si>
  <si>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</si>
  <si>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</si>
  <si>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</si>
  <si>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</si>
  <si>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</si>
  <si>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</si>
  <si>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</si>
  <si>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</si>
  <si>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</si>
  <si>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</si>
  <si>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</si>
  <si>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</si>
  <si>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</si>
  <si>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</si>
  <si>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</si>
  <si>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</si>
  <si>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</si>
  <si>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</si>
  <si>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</si>
  <si>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</si>
  <si>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</si>
  <si>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</si>
  <si>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</si>
  <si>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</si>
  <si>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</si>
  <si>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</si>
  <si>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</si>
  <si>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</si>
  <si>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</si>
  <si>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</si>
  <si>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</si>
  <si>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</si>
  <si>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</si>
  <si>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</si>
  <si>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</si>
  <si>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</si>
  <si>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</si>
  <si>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</si>
  <si>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</si>
  <si>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</si>
  <si>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</si>
  <si>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</si>
  <si>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</si>
  <si>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</si>
  <si>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</si>
  <si>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</si>
  <si>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</si>
  <si>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</si>
  <si>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</si>
  <si>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</si>
  <si>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</si>
  <si>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</si>
  <si>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</si>
  <si>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</si>
  <si>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</si>
  <si>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</si>
  <si>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</si>
  <si>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</si>
  <si>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</si>
  <si>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</si>
  <si>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</si>
  <si>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</si>
  <si>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</si>
  <si>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</si>
  <si>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</si>
  <si>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</si>
  <si>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</si>
  <si>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</si>
  <si>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</si>
  <si>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</si>
  <si>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</si>
  <si>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</si>
  <si>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</si>
  <si>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</si>
  <si>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</si>
  <si>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</si>
  <si>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</si>
  <si>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</si>
  <si>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</si>
  <si>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</si>
  <si>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</si>
  <si>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</si>
  <si>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</si>
  <si>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</si>
  <si>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</si>
  <si>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</si>
  <si>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</si>
  <si>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</si>
  <si>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</si>
  <si>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</si>
  <si>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</si>
  <si>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</si>
  <si>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</si>
  <si>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</si>
  <si>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</si>
  <si>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</si>
  <si>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</si>
  <si>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</si>
  <si>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</si>
  <si>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</si>
  <si>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</si>
  <si>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</si>
  <si>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</si>
  <si>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</si>
  <si>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</si>
  <si>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</si>
  <si>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</si>
  <si>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</si>
  <si>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</si>
  <si>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</si>
  <si>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</si>
  <si>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</si>
  <si>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</si>
  <si>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</si>
  <si>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</si>
  <si>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</si>
  <si>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</si>
  <si>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</si>
  <si>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</si>
  <si>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</si>
  <si>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</si>
  <si>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</si>
  <si>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</si>
  <si>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</si>
  <si>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</si>
  <si>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</si>
  <si>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</si>
  <si>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</si>
  <si>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</si>
  <si>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</si>
  <si>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</si>
  <si>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</si>
  <si>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</si>
  <si>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</si>
  <si>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</si>
  <si>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</si>
  <si>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</si>
  <si>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</si>
  <si>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</si>
  <si>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</si>
  <si>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</si>
  <si>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</si>
  <si>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</si>
  <si>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</si>
  <si>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</si>
  <si>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</si>
  <si>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</si>
  <si>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</si>
  <si>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</si>
  <si>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</si>
  <si>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</si>
  <si>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</si>
  <si>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</si>
  <si>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</si>
  <si>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</si>
  <si>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</si>
  <si>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</si>
  <si>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</si>
  <si>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</si>
  <si>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</si>
  <si>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</si>
  <si>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</si>
  <si>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</si>
  <si>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</si>
  <si>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</si>
  <si>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</si>
  <si>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</si>
  <si>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</si>
  <si>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</si>
  <si>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</si>
  <si>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</si>
  <si>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</si>
  <si>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</si>
  <si>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</si>
  <si>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</si>
  <si>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</si>
  <si>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</si>
  <si>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</si>
  <si>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</si>
  <si>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</si>
  <si>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</si>
  <si>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</si>
  <si>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</si>
  <si>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</si>
  <si>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</si>
  <si>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</si>
  <si>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</si>
  <si>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</si>
  <si>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</si>
  <si>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</si>
  <si>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</si>
  <si>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</si>
  <si>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</si>
  <si>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</si>
  <si>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</si>
  <si>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</si>
  <si>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</si>
  <si>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</si>
  <si>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</si>
  <si>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</si>
  <si>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</si>
  <si>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</si>
  <si>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</si>
  <si>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</si>
  <si>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</si>
  <si>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</si>
  <si>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</si>
  <si>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</si>
  <si>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</si>
  <si>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</si>
  <si>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</si>
  <si>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</si>
  <si>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</si>
  <si>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</si>
  <si>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</si>
  <si>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</si>
  <si>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</si>
  <si>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</si>
  <si>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</si>
  <si>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</si>
  <si>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</si>
  <si>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</si>
  <si>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</si>
  <si>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</si>
  <si>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</si>
  <si>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</si>
  <si>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</si>
  <si>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</si>
  <si>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</si>
  <si>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</si>
  <si>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</si>
  <si>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</si>
  <si>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</si>
  <si>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</si>
  <si>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</si>
  <si>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</si>
  <si>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</si>
  <si>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</si>
  <si>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</si>
  <si>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</si>
  <si>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</si>
  <si>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</si>
  <si>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</si>
  <si>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</si>
  <si>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</si>
  <si>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</si>
  <si>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</si>
  <si>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</si>
  <si>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</si>
  <si>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</si>
  <si>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</si>
  <si>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</si>
  <si>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</si>
  <si>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</si>
  <si>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</si>
  <si>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</si>
  <si>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</si>
  <si>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</si>
  <si>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</si>
  <si>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</si>
  <si>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</si>
  <si>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</si>
  <si>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</si>
  <si>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</si>
  <si>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</si>
  <si>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</si>
  <si>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</si>
  <si>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</si>
  <si>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</si>
  <si>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</si>
  <si>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</si>
  <si>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</si>
  <si>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</si>
  <si>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</si>
  <si>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</si>
  <si>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</si>
  <si>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</si>
  <si>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</si>
  <si>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</si>
  <si>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</si>
  <si>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</si>
  <si>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</si>
  <si>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</si>
  <si>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</si>
  <si>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</si>
  <si>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</si>
  <si>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</si>
  <si>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</si>
  <si>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</si>
  <si>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</si>
  <si>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</si>
  <si>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</si>
  <si>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</si>
  <si>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</si>
  <si>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</si>
  <si>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</si>
  <si>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</si>
  <si>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</si>
  <si>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</si>
  <si>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</si>
  <si>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</si>
  <si>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</si>
  <si>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</si>
  <si>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</si>
  <si>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</si>
  <si>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</si>
  <si>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</si>
  <si>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</si>
  <si>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</si>
  <si>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</si>
  <si>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</si>
  <si>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</si>
  <si>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</si>
  <si>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</si>
  <si>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</si>
  <si>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</si>
  <si>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</si>
  <si>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</si>
  <si>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</si>
  <si>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</si>
  <si>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</si>
  <si>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</si>
  <si>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</si>
  <si>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</si>
  <si>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</si>
  <si>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</si>
  <si>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</si>
  <si>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</si>
  <si>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</si>
  <si>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</si>
  <si>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</si>
  <si>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</si>
  <si>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</si>
  <si>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</si>
  <si>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</si>
  <si>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</si>
  <si>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</si>
  <si>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</si>
  <si>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</si>
  <si>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</si>
  <si>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</si>
  <si>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</si>
  <si>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</si>
  <si>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</si>
  <si>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</si>
  <si>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</si>
  <si>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</si>
  <si>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</si>
  <si>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</si>
  <si>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</si>
  <si>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</si>
  <si>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</si>
  <si>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</si>
  <si>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</si>
  <si>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</si>
  <si>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</si>
  <si>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</si>
  <si>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</si>
  <si>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</si>
  <si>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</si>
  <si>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</si>
  <si>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</si>
  <si>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</si>
  <si>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</si>
  <si>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</si>
  <si>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</si>
  <si>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</si>
  <si>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</si>
  <si>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</si>
  <si>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</si>
  <si>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</si>
  <si>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</si>
  <si>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</si>
  <si>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</si>
  <si>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</si>
  <si>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</si>
  <si>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</si>
  <si>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</si>
  <si>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</si>
  <si>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</si>
  <si>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</si>
  <si>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</si>
  <si>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</si>
  <si>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</si>
  <si>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</si>
  <si>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</si>
  <si>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</si>
  <si>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</si>
  <si>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</si>
  <si>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</si>
  <si>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</si>
  <si>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</si>
  <si>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</si>
  <si>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</si>
  <si>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</si>
  <si>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</si>
  <si>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</si>
  <si>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</si>
  <si>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</si>
  <si>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</si>
  <si>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</si>
  <si>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</si>
  <si>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</si>
  <si>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</si>
  <si>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</si>
  <si>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</si>
  <si>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</si>
  <si>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</si>
  <si>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</si>
  <si>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</si>
  <si>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</si>
  <si>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</si>
  <si>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</si>
  <si>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</si>
  <si>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</si>
  <si>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</si>
  <si>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</si>
  <si>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</si>
  <si>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</si>
  <si>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</si>
  <si>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</si>
  <si>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</si>
  <si>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</si>
  <si>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</si>
  <si>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</si>
  <si>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</si>
  <si>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</si>
  <si>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</si>
  <si>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</si>
  <si>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</si>
  <si>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</si>
  <si>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</si>
  <si>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</si>
  <si>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</si>
  <si>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</si>
  <si>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</si>
  <si>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</si>
  <si>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</si>
  <si>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</si>
  <si>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</si>
  <si>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</si>
  <si>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</si>
  <si>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</si>
  <si>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</si>
  <si>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</si>
  <si>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</si>
  <si>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</si>
  <si>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</si>
  <si>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</si>
  <si>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</si>
  <si>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</si>
  <si>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</si>
  <si>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</si>
  <si>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</si>
  <si>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</si>
  <si>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</si>
  <si>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</si>
  <si>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</si>
  <si>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</si>
  <si>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</si>
  <si>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</si>
  <si>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</si>
  <si>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</si>
  <si>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</si>
  <si>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</si>
  <si>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</si>
  <si>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</si>
  <si>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</si>
  <si>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</si>
  <si>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</si>
  <si>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</si>
  <si>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</si>
  <si>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</si>
  <si>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</si>
  <si>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</si>
  <si>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</si>
  <si>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</si>
  <si>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</si>
  <si>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</si>
  <si>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</si>
  <si>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</si>
  <si>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</si>
  <si>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</si>
  <si>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</si>
  <si>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</si>
  <si>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</si>
  <si>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</si>
  <si>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</si>
  <si>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</si>
  <si>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</si>
  <si>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</si>
  <si>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</si>
  <si>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</si>
  <si>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</si>
  <si>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</si>
  <si>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</si>
  <si>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</si>
  <si>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</si>
  <si>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</si>
  <si>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</si>
  <si>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</si>
  <si>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</si>
  <si>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</si>
  <si>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</si>
  <si>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</si>
  <si>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</si>
  <si>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</si>
  <si>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</si>
  <si>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</si>
  <si>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</si>
  <si>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</si>
  <si>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</si>
  <si>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</si>
  <si>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</si>
  <si>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</si>
  <si>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</si>
  <si>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</si>
  <si>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</si>
  <si>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</si>
  <si>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</si>
  <si>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</si>
  <si>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</si>
  <si>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</si>
  <si>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</si>
  <si>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</si>
  <si>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</si>
  <si>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</si>
  <si>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</si>
  <si>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</si>
  <si>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</si>
  <si>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</si>
  <si>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</si>
  <si>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</si>
  <si>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</si>
  <si>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</si>
  <si>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</si>
  <si>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</si>
  <si>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</si>
  <si>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</si>
  <si>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</si>
  <si>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</si>
  <si>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</si>
  <si>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</si>
  <si>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</si>
  <si>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</si>
  <si>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</si>
  <si>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</si>
  <si>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</si>
  <si>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</si>
  <si>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</si>
  <si>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</si>
  <si>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</si>
  <si>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</si>
  <si>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</si>
  <si>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</si>
  <si>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</si>
  <si>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</si>
  <si>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</si>
  <si>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</si>
  <si>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</si>
  <si>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</si>
  <si>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</si>
  <si>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</si>
  <si>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</si>
  <si>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</si>
  <si>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</si>
  <si>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</si>
  <si>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</si>
  <si>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</si>
  <si>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</si>
  <si>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</si>
  <si>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</si>
  <si>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</si>
  <si>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</si>
  <si>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</si>
  <si>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</si>
  <si>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</si>
  <si>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</si>
  <si>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</si>
  <si>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</si>
  <si>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</si>
  <si>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</si>
  <si>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</si>
  <si>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</si>
  <si>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</si>
  <si>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</si>
  <si>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</si>
  <si>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</si>
  <si>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</si>
  <si>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</si>
  <si>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</si>
  <si>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</si>
  <si>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</si>
  <si>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</si>
  <si>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</si>
  <si>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</si>
  <si>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</si>
  <si>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</si>
  <si>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</si>
  <si>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</si>
  <si>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</si>
  <si>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</si>
  <si>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</si>
  <si>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</si>
  <si>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</si>
  <si>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</si>
  <si>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</si>
  <si>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</si>
  <si>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</si>
  <si>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</si>
  <si>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</si>
  <si>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</si>
  <si>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</si>
  <si>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</si>
  <si>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</si>
  <si>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</si>
  <si>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</si>
  <si>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</si>
  <si>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</si>
  <si>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</si>
  <si>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</si>
  <si>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</si>
  <si>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</si>
  <si>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</si>
  <si>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</si>
  <si>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</si>
  <si>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</si>
  <si>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</si>
  <si>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</si>
  <si>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</si>
  <si>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</si>
  <si>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</si>
  <si>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</si>
  <si>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</si>
  <si>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</si>
  <si>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</si>
  <si>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</si>
  <si>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</si>
  <si>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</si>
  <si>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</si>
  <si>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</si>
  <si>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</si>
  <si>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</si>
  <si>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</si>
  <si>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</si>
  <si>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</si>
  <si>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</si>
  <si>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</si>
  <si>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</si>
  <si>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</si>
  <si>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</si>
  <si>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</si>
  <si>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</si>
  <si>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</si>
  <si>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</si>
  <si>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</si>
  <si>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</si>
  <si>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</si>
  <si>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</si>
  <si>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</si>
  <si>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</si>
  <si>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</si>
  <si>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</si>
  <si>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</si>
  <si>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</si>
  <si>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</si>
  <si>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</si>
  <si>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</si>
  <si>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</si>
  <si>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</si>
  <si>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</si>
  <si>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</si>
  <si>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</si>
  <si>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</si>
  <si>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</si>
  <si>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</si>
  <si>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</si>
  <si>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</si>
  <si>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</si>
  <si>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</si>
  <si>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</si>
  <si>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</si>
  <si>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</si>
  <si>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</si>
  <si>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</si>
  <si>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</si>
  <si>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</si>
  <si>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</si>
  <si>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</si>
  <si>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</si>
  <si>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</si>
  <si>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</si>
  <si>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</si>
  <si>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</si>
  <si>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</si>
  <si>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</si>
  <si>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</si>
  <si>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</si>
  <si>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</si>
  <si>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</si>
  <si>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</si>
  <si>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</si>
  <si>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</si>
  <si>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</si>
  <si>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</si>
  <si>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</si>
  <si>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</si>
  <si>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</si>
  <si>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</si>
  <si>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</si>
  <si>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</si>
  <si>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</si>
  <si>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</si>
  <si>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</si>
  <si>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</si>
  <si>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</si>
  <si>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</si>
  <si>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</si>
  <si>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</si>
  <si>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</si>
  <si>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</si>
  <si>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</si>
  <si>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</si>
  <si>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</si>
  <si>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</si>
  <si>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</si>
  <si>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</si>
  <si>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</si>
  <si>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</si>
  <si>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</si>
  <si>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</si>
  <si>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</si>
  <si>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</si>
  <si>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</si>
  <si>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</si>
  <si>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</si>
  <si>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</si>
  <si>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</si>
  <si>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</si>
  <si>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</si>
  <si>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</si>
  <si>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</si>
  <si>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</si>
  <si>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</si>
  <si>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</si>
  <si>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</si>
  <si>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</si>
  <si>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</si>
  <si>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</si>
  <si>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</si>
  <si>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</si>
  <si>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</si>
  <si>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</si>
  <si>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</si>
  <si>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</si>
  <si>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</si>
  <si>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</si>
  <si>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</si>
  <si>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</si>
  <si>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</si>
  <si>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</si>
  <si>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</si>
  <si>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</si>
  <si>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</si>
  <si>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</si>
  <si>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</si>
  <si>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</si>
  <si>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</si>
  <si>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</si>
  <si>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</si>
  <si>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</si>
  <si>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</si>
  <si>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</si>
  <si>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</si>
  <si>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</si>
  <si>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</si>
  <si>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</si>
  <si>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</si>
  <si>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</si>
  <si>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</si>
  <si>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</si>
  <si>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</si>
  <si>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</si>
  <si>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</si>
  <si>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</si>
  <si>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</si>
  <si>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</si>
  <si>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</si>
  <si>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</si>
  <si>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</si>
  <si>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</si>
  <si>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</si>
  <si>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</si>
  <si>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</si>
  <si>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</si>
  <si>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</si>
  <si>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</si>
  <si>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</si>
  <si>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</si>
  <si>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</si>
  <si>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</si>
  <si>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</si>
  <si>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</si>
  <si>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</si>
  <si>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</si>
  <si>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</si>
  <si>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</si>
  <si>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</si>
  <si>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</si>
  <si>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</si>
  <si>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</si>
  <si>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</si>
  <si>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</si>
  <si>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</si>
  <si>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</si>
  <si>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</si>
  <si>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</si>
  <si>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</si>
  <si>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</si>
  <si>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</si>
  <si>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</si>
  <si>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</si>
  <si>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</si>
  <si>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</si>
  <si>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</si>
  <si>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</si>
  <si>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</si>
  <si>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</si>
  <si>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</si>
  <si>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</si>
  <si>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</si>
  <si>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</si>
  <si>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</si>
  <si>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</si>
  <si>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</si>
  <si>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</si>
  <si>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</si>
  <si>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</si>
  <si>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</si>
  <si>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</si>
  <si>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</si>
  <si>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</si>
  <si>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</si>
  <si>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</si>
  <si>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</si>
  <si>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</si>
  <si>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</si>
  <si>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</si>
  <si>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</si>
  <si>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</si>
  <si>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</si>
  <si>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</si>
  <si>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</si>
  <si>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</si>
  <si>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</si>
  <si>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</si>
  <si>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</si>
  <si>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</si>
  <si>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</si>
  <si>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</si>
  <si>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</si>
  <si>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</si>
  <si>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</si>
  <si>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</si>
  <si>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</si>
  <si>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</si>
  <si>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</si>
  <si>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</si>
  <si>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</si>
  <si>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</si>
  <si>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</si>
  <si>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</si>
  <si>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</si>
  <si>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</si>
  <si>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</si>
  <si>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</si>
  <si>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</si>
  <si>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</si>
  <si>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GAVETA DE DEPOSITOS LLENA</t>
  </si>
  <si>
    <t>Toribio Batista, Junior De Jesus</t>
  </si>
  <si>
    <t>ReservaC Norte</t>
  </si>
  <si>
    <t>335836224</t>
  </si>
  <si>
    <t>335836223</t>
  </si>
  <si>
    <t>335836222</t>
  </si>
  <si>
    <t>335836221</t>
  </si>
  <si>
    <t>335836220</t>
  </si>
  <si>
    <t>335836219</t>
  </si>
  <si>
    <t>335836216</t>
  </si>
  <si>
    <t>335836214</t>
  </si>
  <si>
    <t>335836213</t>
  </si>
  <si>
    <t>335836212</t>
  </si>
  <si>
    <t>335836211</t>
  </si>
  <si>
    <t>335836246</t>
  </si>
  <si>
    <t>335836245</t>
  </si>
  <si>
    <t>335836244</t>
  </si>
  <si>
    <t>335836243</t>
  </si>
  <si>
    <t>335836241</t>
  </si>
  <si>
    <t>335836240</t>
  </si>
  <si>
    <t>335836239</t>
  </si>
  <si>
    <t>335836238</t>
  </si>
  <si>
    <t>335836237</t>
  </si>
  <si>
    <t>335836236</t>
  </si>
  <si>
    <t>335836235</t>
  </si>
  <si>
    <t>335836234</t>
  </si>
  <si>
    <t>335836233</t>
  </si>
  <si>
    <t>335836232</t>
  </si>
  <si>
    <t>335836231</t>
  </si>
  <si>
    <t>335836230</t>
  </si>
  <si>
    <t>335836229</t>
  </si>
  <si>
    <t>335836228</t>
  </si>
  <si>
    <t>335836108 </t>
  </si>
  <si>
    <t>Gaveta De deposito Llena</t>
  </si>
  <si>
    <t>GAVETA DE DEPOSITO LLENA</t>
  </si>
  <si>
    <t>335836270</t>
  </si>
  <si>
    <t>335836269</t>
  </si>
  <si>
    <t>335836268</t>
  </si>
  <si>
    <t>335836267</t>
  </si>
  <si>
    <t>335836266</t>
  </si>
  <si>
    <t>335836265</t>
  </si>
  <si>
    <t>335836264</t>
  </si>
  <si>
    <t>335836263</t>
  </si>
  <si>
    <t>335836262</t>
  </si>
  <si>
    <t>335836261</t>
  </si>
  <si>
    <t>335836260</t>
  </si>
  <si>
    <t>335836259</t>
  </si>
  <si>
    <t>335836258</t>
  </si>
  <si>
    <t>335836257</t>
  </si>
  <si>
    <t>335836255</t>
  </si>
  <si>
    <t>335836254</t>
  </si>
  <si>
    <t>335836253</t>
  </si>
  <si>
    <t>335836252</t>
  </si>
  <si>
    <t>28 Marzo de 2021</t>
  </si>
  <si>
    <t>335836277</t>
  </si>
  <si>
    <t>335836278</t>
  </si>
  <si>
    <t>335836279</t>
  </si>
  <si>
    <t>335836280</t>
  </si>
  <si>
    <t>335836281</t>
  </si>
  <si>
    <t>En Servicio</t>
  </si>
  <si>
    <t>28/03/2021 10:41</t>
  </si>
  <si>
    <t>SIN ACTIVIDAD DE RETIRO</t>
  </si>
  <si>
    <t>335836286</t>
  </si>
  <si>
    <t>335836287</t>
  </si>
  <si>
    <t>335836288</t>
  </si>
  <si>
    <t>335836289</t>
  </si>
  <si>
    <t>335836290</t>
  </si>
  <si>
    <t>335836291</t>
  </si>
  <si>
    <t>335836292</t>
  </si>
  <si>
    <t>335836293</t>
  </si>
  <si>
    <t>335836294</t>
  </si>
  <si>
    <t>335836295</t>
  </si>
  <si>
    <t>335836300</t>
  </si>
  <si>
    <t>335836301</t>
  </si>
  <si>
    <t xml:space="preserve">Perez Almonte, Franklin </t>
  </si>
  <si>
    <t>Triinet</t>
  </si>
  <si>
    <t>335836296</t>
  </si>
  <si>
    <t>335836297</t>
  </si>
  <si>
    <t>335836298</t>
  </si>
  <si>
    <t>335836299</t>
  </si>
  <si>
    <t>335836305</t>
  </si>
  <si>
    <t>335836306</t>
  </si>
  <si>
    <t>De La Cruz Marcelo, Mawel Andres</t>
  </si>
  <si>
    <t>28/03/2021 11:11</t>
  </si>
  <si>
    <t>CARGA EXITOSA</t>
  </si>
  <si>
    <t>REINICIO EXITOSO</t>
  </si>
  <si>
    <t>28/03/2021 14:54</t>
  </si>
  <si>
    <t>28/3/2021 17:49</t>
  </si>
  <si>
    <t>28/3/2021 16:46</t>
  </si>
  <si>
    <t>335836369</t>
  </si>
  <si>
    <t>335836367</t>
  </si>
  <si>
    <t>335836366</t>
  </si>
  <si>
    <t>335836365</t>
  </si>
  <si>
    <t>335836364</t>
  </si>
  <si>
    <t>335836363</t>
  </si>
  <si>
    <t>335836362</t>
  </si>
  <si>
    <t>335836361</t>
  </si>
  <si>
    <t>335836359</t>
  </si>
  <si>
    <t>335836347</t>
  </si>
  <si>
    <t>335836343</t>
  </si>
  <si>
    <t>335836342</t>
  </si>
  <si>
    <t>335836341</t>
  </si>
  <si>
    <t>335836338</t>
  </si>
  <si>
    <t>335836337</t>
  </si>
  <si>
    <t>335836336</t>
  </si>
  <si>
    <t>335836335</t>
  </si>
  <si>
    <t>335836333</t>
  </si>
  <si>
    <t>335836332</t>
  </si>
  <si>
    <t>335836331</t>
  </si>
  <si>
    <t>335836330</t>
  </si>
  <si>
    <t>335836329</t>
  </si>
  <si>
    <t>335836328</t>
  </si>
  <si>
    <t>335836327</t>
  </si>
  <si>
    <t>335836318</t>
  </si>
  <si>
    <t>335836317</t>
  </si>
  <si>
    <t>335836316</t>
  </si>
  <si>
    <t>335836315</t>
  </si>
  <si>
    <t>335836313</t>
  </si>
  <si>
    <t>335836310</t>
  </si>
  <si>
    <t>335836308</t>
  </si>
  <si>
    <t>335836307</t>
  </si>
  <si>
    <t>335836304</t>
  </si>
  <si>
    <t>335836303</t>
  </si>
  <si>
    <t>335836302</t>
  </si>
  <si>
    <t>28/3/2021 18:35</t>
  </si>
  <si>
    <t>335836385</t>
  </si>
  <si>
    <t>335836384</t>
  </si>
  <si>
    <t>335836383</t>
  </si>
  <si>
    <t>335836382</t>
  </si>
  <si>
    <t>335836381</t>
  </si>
  <si>
    <t>335836380</t>
  </si>
  <si>
    <t>335836379</t>
  </si>
  <si>
    <t>335836378</t>
  </si>
  <si>
    <t>335836377</t>
  </si>
  <si>
    <t>335836376</t>
  </si>
  <si>
    <t>335836375</t>
  </si>
  <si>
    <t>335836374</t>
  </si>
  <si>
    <t>335836373</t>
  </si>
  <si>
    <t>SIN 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</si>
</sst>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84"/>
      <tableStyleElement type="headerRow" dxfId="2683"/>
      <tableStyleElement type="totalRow" dxfId="2682"/>
      <tableStyleElement type="firstColumn" dxfId="2681"/>
      <tableStyleElement type="lastColumn" dxfId="2680"/>
      <tableStyleElement type="firstRowStripe" dxfId="2679"/>
      <tableStyleElement type="firstColumnStripe" dxfId="26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4389" TargetMode="External"/><Relationship Id="rId13" Type="http://schemas.openxmlformats.org/officeDocument/2006/relationships/hyperlink" Target="http://s460-helpdesk/CAisd/pdmweb.exe?OP=SEARCH+FACTORY=in+SKIPLIST=1+QBE.EQ.id=3544409" TargetMode="External"/><Relationship Id="rId18" Type="http://schemas.openxmlformats.org/officeDocument/2006/relationships/hyperlink" Target="http://s460-helpdesk/CAisd/pdmweb.exe?OP=SEARCH+FACTORY=in+SKIPLIST=1+QBE.EQ.id=3544400" TargetMode="External"/><Relationship Id="rId26" Type="http://schemas.openxmlformats.org/officeDocument/2006/relationships/hyperlink" Target="http://s460-helpdesk/CAisd/pdmweb.exe?OP=SEARCH+FACTORY=in+SKIPLIST=1+QBE.EQ.id=3544408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4397" TargetMode="External"/><Relationship Id="rId7" Type="http://schemas.openxmlformats.org/officeDocument/2006/relationships/hyperlink" Target="http://s460-helpdesk/CAisd/pdmweb.exe?OP=SEARCH+FACTORY=in+SKIPLIST=1+QBE.EQ.id=3544390" TargetMode="External"/><Relationship Id="rId12" Type="http://schemas.openxmlformats.org/officeDocument/2006/relationships/hyperlink" Target="http://s460-helpdesk/CAisd/pdmweb.exe?OP=SEARCH+FACTORY=in+SKIPLIST=1+QBE.EQ.id=3544410" TargetMode="External"/><Relationship Id="rId17" Type="http://schemas.openxmlformats.org/officeDocument/2006/relationships/hyperlink" Target="http://s460-helpdesk/CAisd/pdmweb.exe?OP=SEARCH+FACTORY=in+SKIPLIST=1+QBE.EQ.id=3544401" TargetMode="External"/><Relationship Id="rId25" Type="http://schemas.openxmlformats.org/officeDocument/2006/relationships/hyperlink" Target="http://s460-helpdesk/CAisd/pdmweb.exe?OP=SEARCH+FACTORY=in+SKIPLIST=1+QBE.EQ.id=354441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4402" TargetMode="External"/><Relationship Id="rId20" Type="http://schemas.openxmlformats.org/officeDocument/2006/relationships/hyperlink" Target="http://s460-helpdesk/CAisd/pdmweb.exe?OP=SEARCH+FACTORY=in+SKIPLIST=1+QBE.EQ.id=3544398" TargetMode="External"/><Relationship Id="rId29" Type="http://schemas.openxmlformats.org/officeDocument/2006/relationships/hyperlink" Target="http://s460-helpdesk/CAisd/pdmweb.exe?OP=SEARCH+FACTORY=in+SKIPLIST=1+QBE.EQ.id=354440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4386" TargetMode="External"/><Relationship Id="rId24" Type="http://schemas.openxmlformats.org/officeDocument/2006/relationships/hyperlink" Target="http://s460-helpdesk/CAisd/pdmweb.exe?OP=SEARCH+FACTORY=in+SKIPLIST=1+QBE.EQ.id=354441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4403" TargetMode="External"/><Relationship Id="rId23" Type="http://schemas.openxmlformats.org/officeDocument/2006/relationships/hyperlink" Target="http://s460-helpdesk/CAisd/pdmweb.exe?OP=SEARCH+FACTORY=in+SKIPLIST=1+QBE.EQ.id=3544395" TargetMode="External"/><Relationship Id="rId28" Type="http://schemas.openxmlformats.org/officeDocument/2006/relationships/hyperlink" Target="http://s460-helpdesk/CAisd/pdmweb.exe?OP=SEARCH+FACTORY=in+SKIPLIST=1+QBE.EQ.id=3544406" TargetMode="External"/><Relationship Id="rId10" Type="http://schemas.openxmlformats.org/officeDocument/2006/relationships/hyperlink" Target="http://s460-helpdesk/CAisd/pdmweb.exe?OP=SEARCH+FACTORY=in+SKIPLIST=1+QBE.EQ.id=3544387" TargetMode="External"/><Relationship Id="rId19" Type="http://schemas.openxmlformats.org/officeDocument/2006/relationships/hyperlink" Target="http://s460-helpdesk/CAisd/pdmweb.exe?OP=SEARCH+FACTORY=in+SKIPLIST=1+QBE.EQ.id=3544399" TargetMode="External"/><Relationship Id="rId31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4388" TargetMode="External"/><Relationship Id="rId14" Type="http://schemas.openxmlformats.org/officeDocument/2006/relationships/hyperlink" Target="http://s460-helpdesk/CAisd/pdmweb.exe?OP=SEARCH+FACTORY=in+SKIPLIST=1+QBE.EQ.id=3544404" TargetMode="External"/><Relationship Id="rId22" Type="http://schemas.openxmlformats.org/officeDocument/2006/relationships/hyperlink" Target="http://s460-helpdesk/CAisd/pdmweb.exe?OP=SEARCH+FACTORY=in+SKIPLIST=1+QBE.EQ.id=3544396" TargetMode="External"/><Relationship Id="rId27" Type="http://schemas.openxmlformats.org/officeDocument/2006/relationships/hyperlink" Target="http://s460-helpdesk/CAisd/pdmweb.exe?OP=SEARCH+FACTORY=in+SKIPLIST=1+QBE.EQ.id=3544407" TargetMode="External"/><Relationship Id="rId30" Type="http://schemas.openxmlformats.org/officeDocument/2006/relationships/hyperlink" Target="javascript:showDetailWithPersid(%22cnt:D0A40B64F33FCB4EA87F5FB17EDB90DB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3"/>
  <sheetViews>
    <sheetView tabSelected="1" zoomScale="85" zoomScaleNormal="85" workbookViewId="0">
      <pane ySplit="4" topLeftCell="A5" activePane="bottomLeft" state="frozen"/>
      <selection pane="bottomLeft" activeCell="L135" sqref="L117:L135"/>
    </sheetView>
  </sheetViews>
  <sheetFormatPr baseColWidth="10" defaultColWidth="20.5703125" defaultRowHeight="15" x14ac:dyDescent="0.25"/>
  <cols>
    <col min="1" max="1" width="27.140625" style="94" bestFit="1" customWidth="1"/>
    <col min="2" max="2" width="20.140625" style="88" bestFit="1" customWidth="1"/>
    <col min="3" max="3" width="17" style="47" bestFit="1" customWidth="1"/>
    <col min="4" max="4" width="29.28515625" style="94" bestFit="1" customWidth="1"/>
    <col min="5" max="5" width="12.140625" style="87" bestFit="1" customWidth="1"/>
    <col min="6" max="6" width="12.28515625" style="48" bestFit="1" customWidth="1"/>
    <col min="7" max="7" width="55.7109375" style="48" bestFit="1" customWidth="1"/>
    <col min="8" max="11" width="6.85546875" style="48" bestFit="1" customWidth="1"/>
    <col min="12" max="12" width="51.85546875" style="48" bestFit="1" customWidth="1"/>
    <col min="13" max="13" width="20" style="94" bestFit="1" customWidth="1"/>
    <col min="14" max="14" width="17.5703125" style="94" bestFit="1" customWidth="1"/>
    <col min="15" max="15" width="42.85546875" style="94" bestFit="1" customWidth="1"/>
    <col min="16" max="16" width="23.7109375" style="110" bestFit="1" customWidth="1"/>
    <col min="17" max="17" width="51.85546875" style="80" bestFit="1" customWidth="1"/>
    <col min="18" max="16384" width="20.570312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2579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335834644</v>
      </c>
      <c r="C6" s="121">
        <v>44280.930555555555</v>
      </c>
      <c r="D6" s="114" t="s">
        <v>2468</v>
      </c>
      <c r="E6" s="108">
        <v>713</v>
      </c>
      <c r="F6" s="114" t="str">
        <f>VLOOKUP(E6,VIP!$A$2:$O12297,2,0)</f>
        <v>DRBR016</v>
      </c>
      <c r="G6" s="114" t="str">
        <f>VLOOKUP(E6,'LISTADO ATM'!$A$2:$B$900,2,0)</f>
        <v xml:space="preserve">ATM Oficina Las Américas </v>
      </c>
      <c r="H6" s="114" t="str">
        <f>VLOOKUP(E6,VIP!$A$2:$O17218,7,FALSE)</f>
        <v>Si</v>
      </c>
      <c r="I6" s="114" t="str">
        <f>VLOOKUP(E6,VIP!$A$2:$O9183,8,FALSE)</f>
        <v>Si</v>
      </c>
      <c r="J6" s="114" t="str">
        <f>VLOOKUP(E6,VIP!$A$2:$O9133,8,FALSE)</f>
        <v>Si</v>
      </c>
      <c r="K6" s="114" t="str">
        <f>VLOOKUP(E6,VIP!$A$2:$O12707,6,0)</f>
        <v>NO</v>
      </c>
      <c r="L6" s="115" t="s">
        <v>2428</v>
      </c>
      <c r="M6" s="113" t="s">
        <v>2465</v>
      </c>
      <c r="N6" s="113" t="s">
        <v>2472</v>
      </c>
      <c r="O6" s="114" t="s">
        <v>2473</v>
      </c>
      <c r="P6" s="112"/>
      <c r="Q6" s="116" t="s">
        <v>2428</v>
      </c>
    </row>
    <row r="7" spans="1:18" ht="18" x14ac:dyDescent="0.25">
      <c r="A7" s="114" t="str">
        <f>VLOOKUP(E7,'LISTADO ATM'!$A$2:$C$901,3,0)</f>
        <v>SUR</v>
      </c>
      <c r="B7" s="109">
        <v>335834739</v>
      </c>
      <c r="C7" s="121">
        <v>44281.353946759256</v>
      </c>
      <c r="D7" s="114" t="s">
        <v>2189</v>
      </c>
      <c r="E7" s="108">
        <v>50</v>
      </c>
      <c r="F7" s="114" t="str">
        <f>VLOOKUP(E7,VIP!$A$2:$O12211,2,0)</f>
        <v>DRBR050</v>
      </c>
      <c r="G7" s="114" t="str">
        <f>VLOOKUP(E7,'LISTADO ATM'!$A$2:$B$900,2,0)</f>
        <v xml:space="preserve">ATM Oficina Padre Las Casas (Azua) </v>
      </c>
      <c r="H7" s="114" t="str">
        <f>VLOOKUP(E7,VIP!$A$2:$O17132,7,FALSE)</f>
        <v>Si</v>
      </c>
      <c r="I7" s="114" t="str">
        <f>VLOOKUP(E7,VIP!$A$2:$O9097,8,FALSE)</f>
        <v>Si</v>
      </c>
      <c r="J7" s="114" t="str">
        <f>VLOOKUP(E7,VIP!$A$2:$O9047,8,FALSE)</f>
        <v>Si</v>
      </c>
      <c r="K7" s="114" t="str">
        <f>VLOOKUP(E7,VIP!$A$2:$O12621,6,0)</f>
        <v>NO</v>
      </c>
      <c r="L7" s="115" t="s">
        <v>2254</v>
      </c>
      <c r="M7" s="137" t="s">
        <v>2585</v>
      </c>
      <c r="N7" s="113" t="s">
        <v>2472</v>
      </c>
      <c r="O7" s="114" t="s">
        <v>2474</v>
      </c>
      <c r="P7" s="112"/>
      <c r="Q7" s="136" t="s">
        <v>2612</v>
      </c>
    </row>
    <row r="8" spans="1:18" ht="18" x14ac:dyDescent="0.25">
      <c r="A8" s="114" t="str">
        <f>VLOOKUP(E8,'LISTADO ATM'!$A$2:$C$901,3,0)</f>
        <v>DISTRITO NACIONAL</v>
      </c>
      <c r="B8" s="109">
        <v>335835679</v>
      </c>
      <c r="C8" s="121">
        <v>44281.414814814816</v>
      </c>
      <c r="D8" s="114" t="s">
        <v>2189</v>
      </c>
      <c r="E8" s="108">
        <v>517</v>
      </c>
      <c r="F8" s="114" t="str">
        <f>VLOOKUP(E8,VIP!$A$2:$O12224,2,0)</f>
        <v>DRBR517</v>
      </c>
      <c r="G8" s="114" t="str">
        <f>VLOOKUP(E8,'LISTADO ATM'!$A$2:$B$900,2,0)</f>
        <v xml:space="preserve">ATM Autobanco Oficina Sans Soucí </v>
      </c>
      <c r="H8" s="114" t="str">
        <f>VLOOKUP(E8,VIP!$A$2:$O17145,7,FALSE)</f>
        <v>Si</v>
      </c>
      <c r="I8" s="114" t="str">
        <f>VLOOKUP(E8,VIP!$A$2:$O9110,8,FALSE)</f>
        <v>Si</v>
      </c>
      <c r="J8" s="114" t="str">
        <f>VLOOKUP(E8,VIP!$A$2:$O9060,8,FALSE)</f>
        <v>Si</v>
      </c>
      <c r="K8" s="114" t="str">
        <f>VLOOKUP(E8,VIP!$A$2:$O12634,6,0)</f>
        <v>SI</v>
      </c>
      <c r="L8" s="115" t="s">
        <v>2228</v>
      </c>
      <c r="M8" s="113" t="s">
        <v>2465</v>
      </c>
      <c r="N8" s="113" t="s">
        <v>2493</v>
      </c>
      <c r="O8" s="114" t="s">
        <v>2474</v>
      </c>
      <c r="P8" s="112"/>
      <c r="Q8" s="116" t="s">
        <v>2228</v>
      </c>
    </row>
    <row r="9" spans="1:18" ht="18" x14ac:dyDescent="0.25">
      <c r="A9" s="114" t="str">
        <f>VLOOKUP(E9,'LISTADO ATM'!$A$2:$C$901,3,0)</f>
        <v>DISTRITO NACIONAL</v>
      </c>
      <c r="B9" s="109">
        <v>335835677</v>
      </c>
      <c r="C9" s="121">
        <v>44281.417407407411</v>
      </c>
      <c r="D9" s="114" t="s">
        <v>2189</v>
      </c>
      <c r="E9" s="108">
        <v>415</v>
      </c>
      <c r="F9" s="114" t="str">
        <f>VLOOKUP(E9,VIP!$A$2:$O12226,2,0)</f>
        <v>DRBR415</v>
      </c>
      <c r="G9" s="114" t="str">
        <f>VLOOKUP(E9,'LISTADO ATM'!$A$2:$B$900,2,0)</f>
        <v xml:space="preserve">ATM Autobanco San Martín I </v>
      </c>
      <c r="H9" s="114" t="str">
        <f>VLOOKUP(E9,VIP!$A$2:$O17147,7,FALSE)</f>
        <v>Si</v>
      </c>
      <c r="I9" s="114" t="str">
        <f>VLOOKUP(E9,VIP!$A$2:$O9112,8,FALSE)</f>
        <v>Si</v>
      </c>
      <c r="J9" s="114" t="str">
        <f>VLOOKUP(E9,VIP!$A$2:$O9062,8,FALSE)</f>
        <v>Si</v>
      </c>
      <c r="K9" s="114" t="str">
        <f>VLOOKUP(E9,VIP!$A$2:$O12636,6,0)</f>
        <v>NO</v>
      </c>
      <c r="L9" s="115" t="s">
        <v>2228</v>
      </c>
      <c r="M9" s="137" t="s">
        <v>2585</v>
      </c>
      <c r="N9" s="113" t="s">
        <v>2493</v>
      </c>
      <c r="O9" s="114" t="s">
        <v>2474</v>
      </c>
      <c r="P9" s="112"/>
      <c r="Q9" s="136" t="s">
        <v>2586</v>
      </c>
    </row>
    <row r="10" spans="1:18" ht="18" x14ac:dyDescent="0.25">
      <c r="A10" s="114" t="str">
        <f>VLOOKUP(E10,'LISTADO ATM'!$A$2:$C$901,3,0)</f>
        <v>DISTRITO NACIONAL</v>
      </c>
      <c r="B10" s="109">
        <v>335835603</v>
      </c>
      <c r="C10" s="121">
        <v>44281.66909722222</v>
      </c>
      <c r="D10" s="114" t="s">
        <v>2189</v>
      </c>
      <c r="E10" s="108">
        <v>180</v>
      </c>
      <c r="F10" s="114" t="str">
        <f>VLOOKUP(E10,VIP!$A$2:$O12284,2,0)</f>
        <v>DRBR180</v>
      </c>
      <c r="G10" s="114" t="str">
        <f>VLOOKUP(E10,'LISTADO ATM'!$A$2:$B$900,2,0)</f>
        <v xml:space="preserve">ATM Megacentro II </v>
      </c>
      <c r="H10" s="114" t="str">
        <f>VLOOKUP(E10,VIP!$A$2:$O17205,7,FALSE)</f>
        <v>Si</v>
      </c>
      <c r="I10" s="114" t="str">
        <f>VLOOKUP(E10,VIP!$A$2:$O9170,8,FALSE)</f>
        <v>Si</v>
      </c>
      <c r="J10" s="114" t="str">
        <f>VLOOKUP(E10,VIP!$A$2:$O9120,8,FALSE)</f>
        <v>Si</v>
      </c>
      <c r="K10" s="114" t="str">
        <f>VLOOKUP(E10,VIP!$A$2:$O12694,6,0)</f>
        <v>SI</v>
      </c>
      <c r="L10" s="115" t="s">
        <v>2254</v>
      </c>
      <c r="M10" s="137" t="s">
        <v>2585</v>
      </c>
      <c r="N10" s="113" t="s">
        <v>2493</v>
      </c>
      <c r="O10" s="114" t="s">
        <v>2474</v>
      </c>
      <c r="P10" s="112"/>
      <c r="Q10" s="136" t="s">
        <v>2586</v>
      </c>
    </row>
    <row r="11" spans="1:18" ht="18" x14ac:dyDescent="0.25">
      <c r="A11" s="114" t="str">
        <f>VLOOKUP(E11,'LISTADO ATM'!$A$2:$C$901,3,0)</f>
        <v>DISTRITO NACIONAL</v>
      </c>
      <c r="B11" s="109" t="s">
        <v>2520</v>
      </c>
      <c r="C11" s="121">
        <v>44281.687141203707</v>
      </c>
      <c r="D11" s="114" t="s">
        <v>2189</v>
      </c>
      <c r="E11" s="108">
        <v>545</v>
      </c>
      <c r="F11" s="114" t="str">
        <f>VLOOKUP(E11,VIP!$A$2:$O12242,2,0)</f>
        <v>DRBR995</v>
      </c>
      <c r="G11" s="114" t="str">
        <f>VLOOKUP(E11,'LISTADO ATM'!$A$2:$B$900,2,0)</f>
        <v xml:space="preserve">ATM Oficina Isabel La Católica II  </v>
      </c>
      <c r="H11" s="114" t="str">
        <f>VLOOKUP(E11,VIP!$A$2:$O17163,7,FALSE)</f>
        <v>Si</v>
      </c>
      <c r="I11" s="114" t="str">
        <f>VLOOKUP(E11,VIP!$A$2:$O9128,8,FALSE)</f>
        <v>Si</v>
      </c>
      <c r="J11" s="114" t="str">
        <f>VLOOKUP(E11,VIP!$A$2:$O9078,8,FALSE)</f>
        <v>Si</v>
      </c>
      <c r="K11" s="114" t="str">
        <f>VLOOKUP(E11,VIP!$A$2:$O12652,6,0)</f>
        <v>NO</v>
      </c>
      <c r="L11" s="115" t="s">
        <v>2228</v>
      </c>
      <c r="M11" s="113" t="s">
        <v>2465</v>
      </c>
      <c r="N11" s="113" t="s">
        <v>2509</v>
      </c>
      <c r="O11" s="114" t="s">
        <v>2474</v>
      </c>
      <c r="P11" s="112"/>
      <c r="Q11" s="116" t="s">
        <v>2228</v>
      </c>
    </row>
    <row r="12" spans="1:18" ht="18" x14ac:dyDescent="0.25">
      <c r="A12" s="114" t="str">
        <f>VLOOKUP(E12,'LISTADO ATM'!$A$2:$C$901,3,0)</f>
        <v>DISTRITO NACIONAL</v>
      </c>
      <c r="B12" s="109">
        <v>335835674</v>
      </c>
      <c r="C12" s="121">
        <v>44281.698333333334</v>
      </c>
      <c r="D12" s="114" t="s">
        <v>2468</v>
      </c>
      <c r="E12" s="108">
        <v>54</v>
      </c>
      <c r="F12" s="114" t="str">
        <f>VLOOKUP(E12,VIP!$A$2:$O12282,2,0)</f>
        <v>DRBR054</v>
      </c>
      <c r="G12" s="114" t="str">
        <f>VLOOKUP(E12,'LISTADO ATM'!$A$2:$B$900,2,0)</f>
        <v xml:space="preserve">ATM Autoservicio Galería 360 </v>
      </c>
      <c r="H12" s="114" t="str">
        <f>VLOOKUP(E12,VIP!$A$2:$O17203,7,FALSE)</f>
        <v>Si</v>
      </c>
      <c r="I12" s="114" t="str">
        <f>VLOOKUP(E12,VIP!$A$2:$O9168,8,FALSE)</f>
        <v>Si</v>
      </c>
      <c r="J12" s="114" t="str">
        <f>VLOOKUP(E12,VIP!$A$2:$O9118,8,FALSE)</f>
        <v>Si</v>
      </c>
      <c r="K12" s="114" t="str">
        <f>VLOOKUP(E12,VIP!$A$2:$O12692,6,0)</f>
        <v>NO</v>
      </c>
      <c r="L12" s="115" t="s">
        <v>2498</v>
      </c>
      <c r="M12" s="137" t="s">
        <v>2585</v>
      </c>
      <c r="N12" s="113" t="s">
        <v>2472</v>
      </c>
      <c r="O12" s="114" t="s">
        <v>2473</v>
      </c>
      <c r="P12" s="112"/>
      <c r="Q12" s="136" t="s">
        <v>2586</v>
      </c>
    </row>
    <row r="13" spans="1:18" ht="18" x14ac:dyDescent="0.25">
      <c r="A13" s="114" t="str">
        <f>VLOOKUP(E13,'LISTADO ATM'!$A$2:$C$901,3,0)</f>
        <v>DISTRITO NACIONAL</v>
      </c>
      <c r="B13" s="109">
        <v>335835680</v>
      </c>
      <c r="C13" s="121">
        <v>44281.700682870367</v>
      </c>
      <c r="D13" s="114" t="s">
        <v>2189</v>
      </c>
      <c r="E13" s="108">
        <v>499</v>
      </c>
      <c r="F13" s="114" t="str">
        <f>VLOOKUP(E13,VIP!$A$2:$O12278,2,0)</f>
        <v>DRBR499</v>
      </c>
      <c r="G13" s="114" t="str">
        <f>VLOOKUP(E13,'LISTADO ATM'!$A$2:$B$900,2,0)</f>
        <v xml:space="preserve">ATM Estación Sunix Tiradentes </v>
      </c>
      <c r="H13" s="114" t="str">
        <f>VLOOKUP(E13,VIP!$A$2:$O17199,7,FALSE)</f>
        <v>Si</v>
      </c>
      <c r="I13" s="114" t="str">
        <f>VLOOKUP(E13,VIP!$A$2:$O9164,8,FALSE)</f>
        <v>Si</v>
      </c>
      <c r="J13" s="114" t="str">
        <f>VLOOKUP(E13,VIP!$A$2:$O9114,8,FALSE)</f>
        <v>Si</v>
      </c>
      <c r="K13" s="114" t="str">
        <f>VLOOKUP(E13,VIP!$A$2:$O12688,6,0)</f>
        <v>NO</v>
      </c>
      <c r="L13" s="115" t="s">
        <v>2228</v>
      </c>
      <c r="M13" s="137" t="s">
        <v>2585</v>
      </c>
      <c r="N13" s="113" t="s">
        <v>2493</v>
      </c>
      <c r="O13" s="114" t="s">
        <v>2474</v>
      </c>
      <c r="P13" s="112"/>
      <c r="Q13" s="136" t="s">
        <v>2612</v>
      </c>
    </row>
    <row r="14" spans="1:18" ht="18" x14ac:dyDescent="0.25">
      <c r="A14" s="114" t="str">
        <f>VLOOKUP(E14,'LISTADO ATM'!$A$2:$C$901,3,0)</f>
        <v>DISTRITO NACIONAL</v>
      </c>
      <c r="B14" s="109">
        <v>335835699</v>
      </c>
      <c r="C14" s="121">
        <v>44281.705312500002</v>
      </c>
      <c r="D14" s="114" t="s">
        <v>2189</v>
      </c>
      <c r="E14" s="108">
        <v>425</v>
      </c>
      <c r="F14" s="114" t="str">
        <f>VLOOKUP(E14,VIP!$A$2:$O12274,2,0)</f>
        <v>DRBR425</v>
      </c>
      <c r="G14" s="114" t="str">
        <f>VLOOKUP(E14,'LISTADO ATM'!$A$2:$B$900,2,0)</f>
        <v xml:space="preserve">ATM UNP Jumbo Luperón II </v>
      </c>
      <c r="H14" s="114" t="str">
        <f>VLOOKUP(E14,VIP!$A$2:$O17195,7,FALSE)</f>
        <v>Si</v>
      </c>
      <c r="I14" s="114" t="str">
        <f>VLOOKUP(E14,VIP!$A$2:$O9160,8,FALSE)</f>
        <v>Si</v>
      </c>
      <c r="J14" s="114" t="str">
        <f>VLOOKUP(E14,VIP!$A$2:$O9110,8,FALSE)</f>
        <v>Si</v>
      </c>
      <c r="K14" s="114" t="str">
        <f>VLOOKUP(E14,VIP!$A$2:$O12684,6,0)</f>
        <v>NO</v>
      </c>
      <c r="L14" s="115" t="s">
        <v>2228</v>
      </c>
      <c r="M14" s="113" t="s">
        <v>2465</v>
      </c>
      <c r="N14" s="113" t="s">
        <v>2493</v>
      </c>
      <c r="O14" s="114" t="s">
        <v>2474</v>
      </c>
      <c r="P14" s="112"/>
      <c r="Q14" s="116" t="s">
        <v>2228</v>
      </c>
    </row>
    <row r="15" spans="1:18" ht="18" x14ac:dyDescent="0.25">
      <c r="A15" s="114" t="str">
        <f>VLOOKUP(E15,'LISTADO ATM'!$A$2:$C$901,3,0)</f>
        <v>DISTRITO NACIONAL</v>
      </c>
      <c r="B15" s="109">
        <v>335835703</v>
      </c>
      <c r="C15" s="121">
        <v>44281.70652777778</v>
      </c>
      <c r="D15" s="114" t="s">
        <v>2189</v>
      </c>
      <c r="E15" s="108">
        <v>648</v>
      </c>
      <c r="F15" s="114" t="str">
        <f>VLOOKUP(E15,VIP!$A$2:$O12273,2,0)</f>
        <v>DRBR190</v>
      </c>
      <c r="G15" s="114" t="str">
        <f>VLOOKUP(E15,'LISTADO ATM'!$A$2:$B$900,2,0)</f>
        <v xml:space="preserve">ATM Hermandad de Pensionados </v>
      </c>
      <c r="H15" s="114" t="str">
        <f>VLOOKUP(E15,VIP!$A$2:$O17194,7,FALSE)</f>
        <v>Si</v>
      </c>
      <c r="I15" s="114" t="str">
        <f>VLOOKUP(E15,VIP!$A$2:$O9159,8,FALSE)</f>
        <v>No</v>
      </c>
      <c r="J15" s="114" t="str">
        <f>VLOOKUP(E15,VIP!$A$2:$O9109,8,FALSE)</f>
        <v>No</v>
      </c>
      <c r="K15" s="114" t="str">
        <f>VLOOKUP(E15,VIP!$A$2:$O12683,6,0)</f>
        <v>NO</v>
      </c>
      <c r="L15" s="115" t="s">
        <v>2254</v>
      </c>
      <c r="M15" s="137" t="s">
        <v>2585</v>
      </c>
      <c r="N15" s="113" t="s">
        <v>2493</v>
      </c>
      <c r="O15" s="114" t="s">
        <v>2474</v>
      </c>
      <c r="P15" s="112"/>
      <c r="Q15" s="136" t="s">
        <v>2614</v>
      </c>
    </row>
    <row r="16" spans="1:18" ht="18" x14ac:dyDescent="0.25">
      <c r="A16" s="114" t="str">
        <f>VLOOKUP(E16,'LISTADO ATM'!$A$2:$C$901,3,0)</f>
        <v>DISTRITO NACIONAL</v>
      </c>
      <c r="B16" s="109">
        <v>335835743</v>
      </c>
      <c r="C16" s="121">
        <v>44281.720185185186</v>
      </c>
      <c r="D16" s="114" t="s">
        <v>2189</v>
      </c>
      <c r="E16" s="108">
        <v>10</v>
      </c>
      <c r="F16" s="114" t="str">
        <f>VLOOKUP(E16,VIP!$A$2:$O12266,2,0)</f>
        <v>DRBR010</v>
      </c>
      <c r="G16" s="114" t="str">
        <f>VLOOKUP(E16,'LISTADO ATM'!$A$2:$B$900,2,0)</f>
        <v xml:space="preserve">ATM Ministerio Salud Pública </v>
      </c>
      <c r="H16" s="114" t="str">
        <f>VLOOKUP(E16,VIP!$A$2:$O17187,7,FALSE)</f>
        <v>Si</v>
      </c>
      <c r="I16" s="114" t="str">
        <f>VLOOKUP(E16,VIP!$A$2:$O9152,8,FALSE)</f>
        <v>Si</v>
      </c>
      <c r="J16" s="114" t="str">
        <f>VLOOKUP(E16,VIP!$A$2:$O9102,8,FALSE)</f>
        <v>Si</v>
      </c>
      <c r="K16" s="114" t="str">
        <f>VLOOKUP(E16,VIP!$A$2:$O12676,6,0)</f>
        <v>NO</v>
      </c>
      <c r="L16" s="115" t="s">
        <v>2228</v>
      </c>
      <c r="M16" s="137" t="s">
        <v>2585</v>
      </c>
      <c r="N16" s="113" t="s">
        <v>2493</v>
      </c>
      <c r="O16" s="114" t="s">
        <v>2474</v>
      </c>
      <c r="P16" s="112"/>
      <c r="Q16" s="136" t="s">
        <v>2586</v>
      </c>
    </row>
    <row r="17" spans="1:17" ht="18" x14ac:dyDescent="0.25">
      <c r="A17" s="114" t="str">
        <f>VLOOKUP(E17,'LISTADO ATM'!$A$2:$C$901,3,0)</f>
        <v>DISTRITO NACIONAL</v>
      </c>
      <c r="B17" s="109">
        <v>335835760</v>
      </c>
      <c r="C17" s="121">
        <v>44281.725162037037</v>
      </c>
      <c r="D17" s="114" t="s">
        <v>2189</v>
      </c>
      <c r="E17" s="108">
        <v>239</v>
      </c>
      <c r="F17" s="114" t="str">
        <f>VLOOKUP(E17,VIP!$A$2:$O12259,2,0)</f>
        <v>DRBR239</v>
      </c>
      <c r="G17" s="114" t="str">
        <f>VLOOKUP(E17,'LISTADO ATM'!$A$2:$B$900,2,0)</f>
        <v xml:space="preserve">ATM Autobanco Charles de Gaulle </v>
      </c>
      <c r="H17" s="114" t="str">
        <f>VLOOKUP(E17,VIP!$A$2:$O17180,7,FALSE)</f>
        <v>Si</v>
      </c>
      <c r="I17" s="114" t="str">
        <f>VLOOKUP(E17,VIP!$A$2:$O9145,8,FALSE)</f>
        <v>Si</v>
      </c>
      <c r="J17" s="114" t="str">
        <f>VLOOKUP(E17,VIP!$A$2:$O9095,8,FALSE)</f>
        <v>Si</v>
      </c>
      <c r="K17" s="114" t="str">
        <f>VLOOKUP(E17,VIP!$A$2:$O12669,6,0)</f>
        <v>SI</v>
      </c>
      <c r="L17" s="115" t="s">
        <v>2228</v>
      </c>
      <c r="M17" s="113" t="s">
        <v>2465</v>
      </c>
      <c r="N17" s="113" t="s">
        <v>2493</v>
      </c>
      <c r="O17" s="114" t="s">
        <v>2474</v>
      </c>
      <c r="P17" s="112"/>
      <c r="Q17" s="116" t="s">
        <v>2228</v>
      </c>
    </row>
    <row r="18" spans="1:17" ht="18" x14ac:dyDescent="0.25">
      <c r="A18" s="114" t="str">
        <f>VLOOKUP(E18,'LISTADO ATM'!$A$2:$C$901,3,0)</f>
        <v>DISTRITO NACIONAL</v>
      </c>
      <c r="B18" s="109">
        <v>335835761</v>
      </c>
      <c r="C18" s="121">
        <v>44281.72550925926</v>
      </c>
      <c r="D18" s="114" t="s">
        <v>2189</v>
      </c>
      <c r="E18" s="108">
        <v>264</v>
      </c>
      <c r="F18" s="114" t="str">
        <f>VLOOKUP(E18,VIP!$A$2:$O12258,2,0)</f>
        <v>DRBR264</v>
      </c>
      <c r="G18" s="114" t="str">
        <f>VLOOKUP(E18,'LISTADO ATM'!$A$2:$B$900,2,0)</f>
        <v xml:space="preserve">ATM S/M Nacional Independencia </v>
      </c>
      <c r="H18" s="114" t="str">
        <f>VLOOKUP(E18,VIP!$A$2:$O17179,7,FALSE)</f>
        <v>Si</v>
      </c>
      <c r="I18" s="114" t="str">
        <f>VLOOKUP(E18,VIP!$A$2:$O9144,8,FALSE)</f>
        <v>Si</v>
      </c>
      <c r="J18" s="114" t="str">
        <f>VLOOKUP(E18,VIP!$A$2:$O9094,8,FALSE)</f>
        <v>Si</v>
      </c>
      <c r="K18" s="114" t="str">
        <f>VLOOKUP(E18,VIP!$A$2:$O12668,6,0)</f>
        <v>SI</v>
      </c>
      <c r="L18" s="115" t="s">
        <v>2228</v>
      </c>
      <c r="M18" s="137" t="s">
        <v>2585</v>
      </c>
      <c r="N18" s="113" t="s">
        <v>2493</v>
      </c>
      <c r="O18" s="114" t="s">
        <v>2474</v>
      </c>
      <c r="P18" s="112"/>
      <c r="Q18" s="136" t="s">
        <v>2612</v>
      </c>
    </row>
    <row r="19" spans="1:17" ht="18" x14ac:dyDescent="0.25">
      <c r="A19" s="114" t="str">
        <f>VLOOKUP(E19,'LISTADO ATM'!$A$2:$C$901,3,0)</f>
        <v>DISTRITO NACIONAL</v>
      </c>
      <c r="B19" s="109">
        <v>335835763</v>
      </c>
      <c r="C19" s="121">
        <v>44281.726064814815</v>
      </c>
      <c r="D19" s="114" t="s">
        <v>2189</v>
      </c>
      <c r="E19" s="108">
        <v>498</v>
      </c>
      <c r="F19" s="114" t="str">
        <f>VLOOKUP(E19,VIP!$A$2:$O12257,2,0)</f>
        <v>DRBR498</v>
      </c>
      <c r="G19" s="114" t="str">
        <f>VLOOKUP(E19,'LISTADO ATM'!$A$2:$B$900,2,0)</f>
        <v xml:space="preserve">ATM Estación Sunix 27 de Febrero </v>
      </c>
      <c r="H19" s="114" t="str">
        <f>VLOOKUP(E19,VIP!$A$2:$O17178,7,FALSE)</f>
        <v>Si</v>
      </c>
      <c r="I19" s="114" t="str">
        <f>VLOOKUP(E19,VIP!$A$2:$O9143,8,FALSE)</f>
        <v>Si</v>
      </c>
      <c r="J19" s="114" t="str">
        <f>VLOOKUP(E19,VIP!$A$2:$O9093,8,FALSE)</f>
        <v>Si</v>
      </c>
      <c r="K19" s="114" t="str">
        <f>VLOOKUP(E19,VIP!$A$2:$O12667,6,0)</f>
        <v>NO</v>
      </c>
      <c r="L19" s="115" t="s">
        <v>2228</v>
      </c>
      <c r="M19" s="137" t="s">
        <v>2585</v>
      </c>
      <c r="N19" s="113" t="s">
        <v>2493</v>
      </c>
      <c r="O19" s="114" t="s">
        <v>2474</v>
      </c>
      <c r="P19" s="112"/>
      <c r="Q19" s="136" t="s">
        <v>2612</v>
      </c>
    </row>
    <row r="20" spans="1:17" ht="18" x14ac:dyDescent="0.25">
      <c r="A20" s="114" t="str">
        <f>VLOOKUP(E20,'LISTADO ATM'!$A$2:$C$901,3,0)</f>
        <v>SUR</v>
      </c>
      <c r="B20" s="109">
        <v>335835777</v>
      </c>
      <c r="C20" s="121">
        <v>44281.742638888885</v>
      </c>
      <c r="D20" s="114" t="s">
        <v>2189</v>
      </c>
      <c r="E20" s="108">
        <v>6</v>
      </c>
      <c r="F20" s="114" t="str">
        <f>VLOOKUP(E20,VIP!$A$2:$O12251,2,0)</f>
        <v>DRBR006</v>
      </c>
      <c r="G20" s="114" t="str">
        <f>VLOOKUP(E20,'LISTADO ATM'!$A$2:$B$900,2,0)</f>
        <v xml:space="preserve">ATM Plaza WAO San Juan </v>
      </c>
      <c r="H20" s="114" t="str">
        <f>VLOOKUP(E20,VIP!$A$2:$O17172,7,FALSE)</f>
        <v>N/A</v>
      </c>
      <c r="I20" s="114" t="str">
        <f>VLOOKUP(E20,VIP!$A$2:$O9137,8,FALSE)</f>
        <v>N/A</v>
      </c>
      <c r="J20" s="114" t="str">
        <f>VLOOKUP(E20,VIP!$A$2:$O9087,8,FALSE)</f>
        <v>N/A</v>
      </c>
      <c r="K20" s="114" t="str">
        <f>VLOOKUP(E20,VIP!$A$2:$O12661,6,0)</f>
        <v/>
      </c>
      <c r="L20" s="115" t="s">
        <v>2228</v>
      </c>
      <c r="M20" s="137" t="s">
        <v>2585</v>
      </c>
      <c r="N20" s="113" t="s">
        <v>2472</v>
      </c>
      <c r="O20" s="114" t="s">
        <v>2474</v>
      </c>
      <c r="P20" s="112"/>
      <c r="Q20" s="136" t="s">
        <v>2612</v>
      </c>
    </row>
    <row r="21" spans="1:17" ht="18" x14ac:dyDescent="0.25">
      <c r="A21" s="114" t="str">
        <f>VLOOKUP(E21,'LISTADO ATM'!$A$2:$C$901,3,0)</f>
        <v>DISTRITO NACIONAL</v>
      </c>
      <c r="B21" s="109">
        <v>335835778</v>
      </c>
      <c r="C21" s="121">
        <v>44281.744444444441</v>
      </c>
      <c r="D21" s="114" t="s">
        <v>2189</v>
      </c>
      <c r="E21" s="108">
        <v>911</v>
      </c>
      <c r="F21" s="114" t="str">
        <f>VLOOKUP(E21,VIP!$A$2:$O12265,2,0)</f>
        <v>DRBR911</v>
      </c>
      <c r="G21" s="114" t="str">
        <f>VLOOKUP(E21,'LISTADO ATM'!$A$2:$B$900,2,0)</f>
        <v xml:space="preserve">ATM Oficina Venezuela II </v>
      </c>
      <c r="H21" s="114" t="str">
        <f>VLOOKUP(E21,VIP!$A$2:$O17186,7,FALSE)</f>
        <v>Si</v>
      </c>
      <c r="I21" s="114" t="str">
        <f>VLOOKUP(E21,VIP!$A$2:$O9151,8,FALSE)</f>
        <v>Si</v>
      </c>
      <c r="J21" s="114" t="str">
        <f>VLOOKUP(E21,VIP!$A$2:$O9101,8,FALSE)</f>
        <v>Si</v>
      </c>
      <c r="K21" s="114" t="str">
        <f>VLOOKUP(E21,VIP!$A$2:$O12675,6,0)</f>
        <v>SI</v>
      </c>
      <c r="L21" s="115" t="s">
        <v>2437</v>
      </c>
      <c r="M21" s="137" t="s">
        <v>2585</v>
      </c>
      <c r="N21" s="113" t="s">
        <v>2472</v>
      </c>
      <c r="O21" s="114" t="s">
        <v>2474</v>
      </c>
      <c r="P21" s="112"/>
      <c r="Q21" s="136" t="s">
        <v>2612</v>
      </c>
    </row>
    <row r="22" spans="1:17" ht="18" x14ac:dyDescent="0.25">
      <c r="A22" s="114" t="str">
        <f>VLOOKUP(E22,'LISTADO ATM'!$A$2:$C$901,3,0)</f>
        <v>ESTE</v>
      </c>
      <c r="B22" s="109">
        <v>335835812</v>
      </c>
      <c r="C22" s="121">
        <v>44281.804942129631</v>
      </c>
      <c r="D22" s="114" t="s">
        <v>2189</v>
      </c>
      <c r="E22" s="108">
        <v>513</v>
      </c>
      <c r="F22" s="114" t="str">
        <f>VLOOKUP(E22,VIP!$A$2:$O12272,2,0)</f>
        <v>DRBR513</v>
      </c>
      <c r="G22" s="114" t="str">
        <f>VLOOKUP(E22,'LISTADO ATM'!$A$2:$B$900,2,0)</f>
        <v xml:space="preserve">ATM UNP Lagunas de Nisibón </v>
      </c>
      <c r="H22" s="114" t="str">
        <f>VLOOKUP(E22,VIP!$A$2:$O17193,7,FALSE)</f>
        <v>Si</v>
      </c>
      <c r="I22" s="114" t="str">
        <f>VLOOKUP(E22,VIP!$A$2:$O9158,8,FALSE)</f>
        <v>Si</v>
      </c>
      <c r="J22" s="114" t="str">
        <f>VLOOKUP(E22,VIP!$A$2:$O9108,8,FALSE)</f>
        <v>Si</v>
      </c>
      <c r="K22" s="114" t="str">
        <f>VLOOKUP(E22,VIP!$A$2:$O12682,6,0)</f>
        <v>NO</v>
      </c>
      <c r="L22" s="115" t="s">
        <v>2228</v>
      </c>
      <c r="M22" s="113" t="s">
        <v>2465</v>
      </c>
      <c r="N22" s="113" t="s">
        <v>2472</v>
      </c>
      <c r="O22" s="114" t="s">
        <v>2474</v>
      </c>
      <c r="P22" s="112"/>
      <c r="Q22" s="116" t="s">
        <v>2228</v>
      </c>
    </row>
    <row r="23" spans="1:17" ht="18" x14ac:dyDescent="0.25">
      <c r="A23" s="114" t="str">
        <f>VLOOKUP(E23,'LISTADO ATM'!$A$2:$C$901,3,0)</f>
        <v>DISTRITO NACIONAL</v>
      </c>
      <c r="B23" s="109">
        <v>335835813</v>
      </c>
      <c r="C23" s="121">
        <v>44281.817314814813</v>
      </c>
      <c r="D23" s="114" t="s">
        <v>2494</v>
      </c>
      <c r="E23" s="108">
        <v>410</v>
      </c>
      <c r="F23" s="114" t="str">
        <f>VLOOKUP(E23,VIP!$A$2:$O12271,2,0)</f>
        <v>DRBR410</v>
      </c>
      <c r="G23" s="114" t="str">
        <f>VLOOKUP(E23,'LISTADO ATM'!$A$2:$B$900,2,0)</f>
        <v xml:space="preserve">ATM Oficina Las Palmas de Herrera II </v>
      </c>
      <c r="H23" s="114" t="str">
        <f>VLOOKUP(E23,VIP!$A$2:$O17192,7,FALSE)</f>
        <v>Si</v>
      </c>
      <c r="I23" s="114" t="str">
        <f>VLOOKUP(E23,VIP!$A$2:$O9157,8,FALSE)</f>
        <v>Si</v>
      </c>
      <c r="J23" s="114" t="str">
        <f>VLOOKUP(E23,VIP!$A$2:$O9107,8,FALSE)</f>
        <v>Si</v>
      </c>
      <c r="K23" s="114" t="str">
        <f>VLOOKUP(E23,VIP!$A$2:$O12681,6,0)</f>
        <v>NO</v>
      </c>
      <c r="L23" s="115" t="s">
        <v>2498</v>
      </c>
      <c r="M23" s="113" t="s">
        <v>2465</v>
      </c>
      <c r="N23" s="113" t="s">
        <v>2472</v>
      </c>
      <c r="O23" s="114" t="s">
        <v>2495</v>
      </c>
      <c r="P23" s="112"/>
      <c r="Q23" s="116" t="s">
        <v>2498</v>
      </c>
    </row>
    <row r="24" spans="1:17" ht="18" x14ac:dyDescent="0.25">
      <c r="A24" s="114" t="str">
        <f>VLOOKUP(E24,'LISTADO ATM'!$A$2:$C$901,3,0)</f>
        <v>DISTRITO NACIONAL</v>
      </c>
      <c r="B24" s="109">
        <v>335835823</v>
      </c>
      <c r="C24" s="121">
        <v>44281.904467592591</v>
      </c>
      <c r="D24" s="114" t="s">
        <v>2189</v>
      </c>
      <c r="E24" s="108">
        <v>240</v>
      </c>
      <c r="F24" s="114" t="str">
        <f>VLOOKUP(E24,VIP!$A$2:$O12265,2,0)</f>
        <v>DRBR24D</v>
      </c>
      <c r="G24" s="114" t="str">
        <f>VLOOKUP(E24,'LISTADO ATM'!$A$2:$B$900,2,0)</f>
        <v xml:space="preserve">ATM Oficina Carrefour I </v>
      </c>
      <c r="H24" s="114" t="str">
        <f>VLOOKUP(E24,VIP!$A$2:$O17186,7,FALSE)</f>
        <v>Si</v>
      </c>
      <c r="I24" s="114" t="str">
        <f>VLOOKUP(E24,VIP!$A$2:$O9151,8,FALSE)</f>
        <v>Si</v>
      </c>
      <c r="J24" s="114" t="str">
        <f>VLOOKUP(E24,VIP!$A$2:$O9101,8,FALSE)</f>
        <v>Si</v>
      </c>
      <c r="K24" s="114" t="str">
        <f>VLOOKUP(E24,VIP!$A$2:$O12675,6,0)</f>
        <v>SI</v>
      </c>
      <c r="L24" s="115" t="s">
        <v>2228</v>
      </c>
      <c r="M24" s="137" t="s">
        <v>2585</v>
      </c>
      <c r="N24" s="113" t="s">
        <v>2472</v>
      </c>
      <c r="O24" s="114" t="s">
        <v>2474</v>
      </c>
      <c r="P24" s="112"/>
      <c r="Q24" s="136" t="s">
        <v>2586</v>
      </c>
    </row>
    <row r="25" spans="1:17" ht="18" x14ac:dyDescent="0.25">
      <c r="A25" s="114" t="str">
        <f>VLOOKUP(E25,'LISTADO ATM'!$A$2:$C$901,3,0)</f>
        <v>DISTRITO NACIONAL</v>
      </c>
      <c r="B25" s="109">
        <v>335835839</v>
      </c>
      <c r="C25" s="121">
        <v>44281.932685185187</v>
      </c>
      <c r="D25" s="114" t="s">
        <v>2468</v>
      </c>
      <c r="E25" s="108">
        <v>493</v>
      </c>
      <c r="F25" s="114" t="str">
        <f>VLOOKUP(E25,VIP!$A$2:$O12257,2,0)</f>
        <v>DRBR493</v>
      </c>
      <c r="G25" s="114" t="str">
        <f>VLOOKUP(E25,'LISTADO ATM'!$A$2:$B$900,2,0)</f>
        <v xml:space="preserve">ATM Oficina Haina Occidental II </v>
      </c>
      <c r="H25" s="114" t="str">
        <f>VLOOKUP(E25,VIP!$A$2:$O17178,7,FALSE)</f>
        <v>Si</v>
      </c>
      <c r="I25" s="114" t="str">
        <f>VLOOKUP(E25,VIP!$A$2:$O9143,8,FALSE)</f>
        <v>Si</v>
      </c>
      <c r="J25" s="114" t="str">
        <f>VLOOKUP(E25,VIP!$A$2:$O9093,8,FALSE)</f>
        <v>Si</v>
      </c>
      <c r="K25" s="114" t="str">
        <f>VLOOKUP(E25,VIP!$A$2:$O12667,6,0)</f>
        <v>NO</v>
      </c>
      <c r="L25" s="115" t="s">
        <v>2498</v>
      </c>
      <c r="M25" s="113" t="s">
        <v>2465</v>
      </c>
      <c r="N25" s="113" t="s">
        <v>2472</v>
      </c>
      <c r="O25" s="114" t="s">
        <v>2473</v>
      </c>
      <c r="P25" s="112"/>
      <c r="Q25" s="116" t="s">
        <v>2498</v>
      </c>
    </row>
    <row r="26" spans="1:17" ht="18" x14ac:dyDescent="0.25">
      <c r="A26" s="114" t="str">
        <f>VLOOKUP(E26,'LISTADO ATM'!$A$2:$C$901,3,0)</f>
        <v>NORTE</v>
      </c>
      <c r="B26" s="109">
        <v>335835852</v>
      </c>
      <c r="C26" s="121">
        <v>44282.303333333337</v>
      </c>
      <c r="D26" s="114" t="s">
        <v>2494</v>
      </c>
      <c r="E26" s="108">
        <v>8</v>
      </c>
      <c r="F26" s="114" t="str">
        <f>VLOOKUP(E26,VIP!$A$2:$O12256,2,0)</f>
        <v>DRBR008</v>
      </c>
      <c r="G26" s="114" t="str">
        <f>VLOOKUP(E26,'LISTADO ATM'!$A$2:$B$900,2,0)</f>
        <v>ATM Autoservicio Yaque</v>
      </c>
      <c r="H26" s="114" t="str">
        <f>VLOOKUP(E26,VIP!$A$2:$O17177,7,FALSE)</f>
        <v>Si</v>
      </c>
      <c r="I26" s="114" t="str">
        <f>VLOOKUP(E26,VIP!$A$2:$O9142,8,FALSE)</f>
        <v>Si</v>
      </c>
      <c r="J26" s="114" t="str">
        <f>VLOOKUP(E26,VIP!$A$2:$O9092,8,FALSE)</f>
        <v>Si</v>
      </c>
      <c r="K26" s="114" t="str">
        <f>VLOOKUP(E26,VIP!$A$2:$O12666,6,0)</f>
        <v>NO</v>
      </c>
      <c r="L26" s="115" t="s">
        <v>2498</v>
      </c>
      <c r="M26" s="137" t="s">
        <v>2585</v>
      </c>
      <c r="N26" s="113" t="s">
        <v>2472</v>
      </c>
      <c r="O26" s="114" t="s">
        <v>2495</v>
      </c>
      <c r="P26" s="112"/>
      <c r="Q26" s="136" t="s">
        <v>2612</v>
      </c>
    </row>
    <row r="27" spans="1:17" ht="18" x14ac:dyDescent="0.25">
      <c r="A27" s="114" t="str">
        <f>VLOOKUP(E27,'LISTADO ATM'!$A$2:$C$901,3,0)</f>
        <v>DISTRITO NACIONAL</v>
      </c>
      <c r="B27" s="109">
        <v>335835853</v>
      </c>
      <c r="C27" s="121">
        <v>44282.304814814815</v>
      </c>
      <c r="D27" s="114" t="s">
        <v>2468</v>
      </c>
      <c r="E27" s="108">
        <v>241</v>
      </c>
      <c r="F27" s="114" t="str">
        <f>VLOOKUP(E27,VIP!$A$2:$O12255,2,0)</f>
        <v>DRBR241</v>
      </c>
      <c r="G27" s="114" t="str">
        <f>VLOOKUP(E27,'LISTADO ATM'!$A$2:$B$900,2,0)</f>
        <v xml:space="preserve">ATM Palacio Nacional (Presidencia) </v>
      </c>
      <c r="H27" s="114" t="str">
        <f>VLOOKUP(E27,VIP!$A$2:$O17176,7,FALSE)</f>
        <v>Si</v>
      </c>
      <c r="I27" s="114" t="str">
        <f>VLOOKUP(E27,VIP!$A$2:$O9141,8,FALSE)</f>
        <v>Si</v>
      </c>
      <c r="J27" s="114" t="str">
        <f>VLOOKUP(E27,VIP!$A$2:$O9091,8,FALSE)</f>
        <v>Si</v>
      </c>
      <c r="K27" s="114" t="str">
        <f>VLOOKUP(E27,VIP!$A$2:$O12665,6,0)</f>
        <v>NO</v>
      </c>
      <c r="L27" s="115" t="s">
        <v>2498</v>
      </c>
      <c r="M27" s="137" t="s">
        <v>2585</v>
      </c>
      <c r="N27" s="113" t="s">
        <v>2472</v>
      </c>
      <c r="O27" s="114" t="s">
        <v>2473</v>
      </c>
      <c r="P27" s="112"/>
      <c r="Q27" s="136" t="s">
        <v>2612</v>
      </c>
    </row>
    <row r="28" spans="1:17" ht="18" x14ac:dyDescent="0.25">
      <c r="A28" s="114" t="str">
        <f>VLOOKUP(E28,'LISTADO ATM'!$A$2:$C$901,3,0)</f>
        <v>ESTE</v>
      </c>
      <c r="B28" s="109">
        <v>335835854</v>
      </c>
      <c r="C28" s="121">
        <v>44282.306666666664</v>
      </c>
      <c r="D28" s="114" t="s">
        <v>2189</v>
      </c>
      <c r="E28" s="108">
        <v>963</v>
      </c>
      <c r="F28" s="114" t="str">
        <f>VLOOKUP(E28,VIP!$A$2:$O12254,2,0)</f>
        <v>DRBR963</v>
      </c>
      <c r="G28" s="114" t="str">
        <f>VLOOKUP(E28,'LISTADO ATM'!$A$2:$B$900,2,0)</f>
        <v xml:space="preserve">ATM Multiplaza La Romana </v>
      </c>
      <c r="H28" s="114" t="str">
        <f>VLOOKUP(E28,VIP!$A$2:$O17175,7,FALSE)</f>
        <v>Si</v>
      </c>
      <c r="I28" s="114" t="str">
        <f>VLOOKUP(E28,VIP!$A$2:$O9140,8,FALSE)</f>
        <v>Si</v>
      </c>
      <c r="J28" s="114" t="str">
        <f>VLOOKUP(E28,VIP!$A$2:$O9090,8,FALSE)</f>
        <v>Si</v>
      </c>
      <c r="K28" s="114" t="str">
        <f>VLOOKUP(E28,VIP!$A$2:$O12664,6,0)</f>
        <v>NO</v>
      </c>
      <c r="L28" s="115" t="s">
        <v>2228</v>
      </c>
      <c r="M28" s="113" t="s">
        <v>2465</v>
      </c>
      <c r="N28" s="113" t="s">
        <v>2472</v>
      </c>
      <c r="O28" s="114" t="s">
        <v>2474</v>
      </c>
      <c r="P28" s="112"/>
      <c r="Q28" s="116" t="s">
        <v>2228</v>
      </c>
    </row>
    <row r="29" spans="1:17" ht="18" x14ac:dyDescent="0.25">
      <c r="A29" s="114" t="str">
        <f>VLOOKUP(E29,'LISTADO ATM'!$A$2:$C$901,3,0)</f>
        <v>DISTRITO NACIONAL</v>
      </c>
      <c r="B29" s="109">
        <v>335835857</v>
      </c>
      <c r="C29" s="121">
        <v>44282.362187500003</v>
      </c>
      <c r="D29" s="114" t="s">
        <v>2189</v>
      </c>
      <c r="E29" s="108">
        <v>318</v>
      </c>
      <c r="F29" s="114" t="str">
        <f>VLOOKUP(E29,VIP!$A$2:$O12264,2,0)</f>
        <v>DRBR318</v>
      </c>
      <c r="G29" s="114" t="str">
        <f>VLOOKUP(E29,'LISTADO ATM'!$A$2:$B$900,2,0)</f>
        <v>ATM Autoservicio Lope de Vega</v>
      </c>
      <c r="H29" s="114" t="str">
        <f>VLOOKUP(E29,VIP!$A$2:$O17185,7,FALSE)</f>
        <v>Si</v>
      </c>
      <c r="I29" s="114" t="str">
        <f>VLOOKUP(E29,VIP!$A$2:$O9150,8,FALSE)</f>
        <v>Si</v>
      </c>
      <c r="J29" s="114" t="str">
        <f>VLOOKUP(E29,VIP!$A$2:$O9100,8,FALSE)</f>
        <v>Si</v>
      </c>
      <c r="K29" s="114" t="str">
        <f>VLOOKUP(E29,VIP!$A$2:$O12674,6,0)</f>
        <v>NO</v>
      </c>
      <c r="L29" s="115" t="s">
        <v>2488</v>
      </c>
      <c r="M29" s="137" t="s">
        <v>2585</v>
      </c>
      <c r="N29" s="113" t="s">
        <v>2472</v>
      </c>
      <c r="O29" s="114" t="s">
        <v>2474</v>
      </c>
      <c r="P29" s="112"/>
      <c r="Q29" s="136" t="s">
        <v>2586</v>
      </c>
    </row>
    <row r="30" spans="1:17" ht="18" x14ac:dyDescent="0.25">
      <c r="A30" s="114" t="str">
        <f>VLOOKUP(E30,'LISTADO ATM'!$A$2:$C$901,3,0)</f>
        <v>ESTE</v>
      </c>
      <c r="B30" s="109">
        <v>335835897</v>
      </c>
      <c r="C30" s="121">
        <v>44282.391840277778</v>
      </c>
      <c r="D30" s="114" t="s">
        <v>2494</v>
      </c>
      <c r="E30" s="108">
        <v>1</v>
      </c>
      <c r="F30" s="114" t="str">
        <f>VLOOKUP(E30,VIP!$A$2:$O12259,2,0)</f>
        <v>DRBR001</v>
      </c>
      <c r="G30" s="114" t="str">
        <f>VLOOKUP(E30,'LISTADO ATM'!$A$2:$B$900,2,0)</f>
        <v>ATM S/M San Rafael del Yuma</v>
      </c>
      <c r="H30" s="114" t="str">
        <f>VLOOKUP(E30,VIP!$A$2:$O17180,7,FALSE)</f>
        <v>Si</v>
      </c>
      <c r="I30" s="114" t="str">
        <f>VLOOKUP(E30,VIP!$A$2:$O9145,8,FALSE)</f>
        <v>Si</v>
      </c>
      <c r="J30" s="114" t="str">
        <f>VLOOKUP(E30,VIP!$A$2:$O9095,8,FALSE)</f>
        <v>Si</v>
      </c>
      <c r="K30" s="114" t="str">
        <f>VLOOKUP(E30,VIP!$A$2:$O12669,6,0)</f>
        <v>NO</v>
      </c>
      <c r="L30" s="115" t="s">
        <v>2428</v>
      </c>
      <c r="M30" s="113" t="s">
        <v>2465</v>
      </c>
      <c r="N30" s="113" t="s">
        <v>2472</v>
      </c>
      <c r="O30" s="114" t="s">
        <v>2495</v>
      </c>
      <c r="P30" s="112"/>
      <c r="Q30" s="116" t="s">
        <v>2428</v>
      </c>
    </row>
    <row r="31" spans="1:17" ht="18" x14ac:dyDescent="0.25">
      <c r="A31" s="114" t="str">
        <f>VLOOKUP(E31,'LISTADO ATM'!$A$2:$C$901,3,0)</f>
        <v>SUR</v>
      </c>
      <c r="B31" s="109">
        <v>335836002</v>
      </c>
      <c r="C31" s="121">
        <v>44282.45449074074</v>
      </c>
      <c r="D31" s="114" t="s">
        <v>2494</v>
      </c>
      <c r="E31" s="108">
        <v>252</v>
      </c>
      <c r="F31" s="114" t="str">
        <f>VLOOKUP(E31,VIP!$A$2:$O12293,2,0)</f>
        <v>DRBR252</v>
      </c>
      <c r="G31" s="114" t="str">
        <f>VLOOKUP(E31,'LISTADO ATM'!$A$2:$B$900,2,0)</f>
        <v xml:space="preserve">ATM Banco Agrícola (Barahona) </v>
      </c>
      <c r="H31" s="114" t="str">
        <f>VLOOKUP(E31,VIP!$A$2:$O17214,7,FALSE)</f>
        <v>Si</v>
      </c>
      <c r="I31" s="114" t="str">
        <f>VLOOKUP(E31,VIP!$A$2:$O9179,8,FALSE)</f>
        <v>Si</v>
      </c>
      <c r="J31" s="114" t="str">
        <f>VLOOKUP(E31,VIP!$A$2:$O9129,8,FALSE)</f>
        <v>Si</v>
      </c>
      <c r="K31" s="114" t="str">
        <f>VLOOKUP(E31,VIP!$A$2:$O12703,6,0)</f>
        <v>NO</v>
      </c>
      <c r="L31" s="115" t="s">
        <v>2428</v>
      </c>
      <c r="M31" s="113" t="s">
        <v>2465</v>
      </c>
      <c r="N31" s="113" t="s">
        <v>2472</v>
      </c>
      <c r="O31" s="114" t="s">
        <v>2495</v>
      </c>
      <c r="P31" s="112"/>
      <c r="Q31" s="116" t="s">
        <v>2428</v>
      </c>
    </row>
    <row r="32" spans="1:17" ht="18" x14ac:dyDescent="0.25">
      <c r="A32" s="114" t="str">
        <f>VLOOKUP(E32,'LISTADO ATM'!$A$2:$C$901,3,0)</f>
        <v>DISTRITO NACIONAL</v>
      </c>
      <c r="B32" s="109">
        <v>335836021</v>
      </c>
      <c r="C32" s="121">
        <v>44282.468321759261</v>
      </c>
      <c r="D32" s="114" t="s">
        <v>2189</v>
      </c>
      <c r="E32" s="108">
        <v>925</v>
      </c>
      <c r="F32" s="114" t="str">
        <f>VLOOKUP(E32,VIP!$A$2:$O12289,2,0)</f>
        <v>DRBR24L</v>
      </c>
      <c r="G32" s="114" t="str">
        <f>VLOOKUP(E32,'LISTADO ATM'!$A$2:$B$900,2,0)</f>
        <v xml:space="preserve">ATM Oficina Plaza Lama Av. 27 de Febrero </v>
      </c>
      <c r="H32" s="114" t="str">
        <f>VLOOKUP(E32,VIP!$A$2:$O17210,7,FALSE)</f>
        <v>Si</v>
      </c>
      <c r="I32" s="114" t="str">
        <f>VLOOKUP(E32,VIP!$A$2:$O9175,8,FALSE)</f>
        <v>Si</v>
      </c>
      <c r="J32" s="114" t="str">
        <f>VLOOKUP(E32,VIP!$A$2:$O9125,8,FALSE)</f>
        <v>Si</v>
      </c>
      <c r="K32" s="114" t="str">
        <f>VLOOKUP(E32,VIP!$A$2:$O12699,6,0)</f>
        <v>SI</v>
      </c>
      <c r="L32" s="115" t="s">
        <v>2488</v>
      </c>
      <c r="M32" s="137" t="s">
        <v>2585</v>
      </c>
      <c r="N32" s="113" t="s">
        <v>2472</v>
      </c>
      <c r="O32" s="114" t="s">
        <v>2474</v>
      </c>
      <c r="P32" s="112"/>
      <c r="Q32" s="136" t="s">
        <v>2612</v>
      </c>
    </row>
    <row r="33" spans="1:17" ht="18" x14ac:dyDescent="0.25">
      <c r="A33" s="114" t="str">
        <f>VLOOKUP(E33,'LISTADO ATM'!$A$2:$C$901,3,0)</f>
        <v>SUR</v>
      </c>
      <c r="B33" s="109">
        <v>335836023</v>
      </c>
      <c r="C33" s="121">
        <v>44282.469166666669</v>
      </c>
      <c r="D33" s="114" t="s">
        <v>2189</v>
      </c>
      <c r="E33" s="108">
        <v>829</v>
      </c>
      <c r="F33" s="114" t="str">
        <f>VLOOKUP(E33,VIP!$A$2:$O12288,2,0)</f>
        <v>DRBR829</v>
      </c>
      <c r="G33" s="114" t="str">
        <f>VLOOKUP(E33,'LISTADO ATM'!$A$2:$B$900,2,0)</f>
        <v xml:space="preserve">ATM UNP Multicentro Sirena Baní </v>
      </c>
      <c r="H33" s="114" t="str">
        <f>VLOOKUP(E33,VIP!$A$2:$O17209,7,FALSE)</f>
        <v>Si</v>
      </c>
      <c r="I33" s="114" t="str">
        <f>VLOOKUP(E33,VIP!$A$2:$O9174,8,FALSE)</f>
        <v>Si</v>
      </c>
      <c r="J33" s="114" t="str">
        <f>VLOOKUP(E33,VIP!$A$2:$O9124,8,FALSE)</f>
        <v>Si</v>
      </c>
      <c r="K33" s="114" t="str">
        <f>VLOOKUP(E33,VIP!$A$2:$O12698,6,0)</f>
        <v>NO</v>
      </c>
      <c r="L33" s="115" t="s">
        <v>2488</v>
      </c>
      <c r="M33" s="137" t="s">
        <v>2585</v>
      </c>
      <c r="N33" s="113" t="s">
        <v>2472</v>
      </c>
      <c r="O33" s="114" t="s">
        <v>2474</v>
      </c>
      <c r="P33" s="112"/>
      <c r="Q33" s="136" t="s">
        <v>2612</v>
      </c>
    </row>
    <row r="34" spans="1:17" ht="18" x14ac:dyDescent="0.25">
      <c r="A34" s="114" t="str">
        <f>VLOOKUP(E34,'LISTADO ATM'!$A$2:$C$901,3,0)</f>
        <v>NORTE</v>
      </c>
      <c r="B34" s="109">
        <v>335836024</v>
      </c>
      <c r="C34" s="121">
        <v>44282.469375000001</v>
      </c>
      <c r="D34" s="114" t="s">
        <v>2190</v>
      </c>
      <c r="E34" s="108">
        <v>653</v>
      </c>
      <c r="F34" s="114" t="str">
        <f>VLOOKUP(E34,VIP!$A$2:$O12287,2,0)</f>
        <v>DRBR653</v>
      </c>
      <c r="G34" s="114" t="str">
        <f>VLOOKUP(E34,'LISTADO ATM'!$A$2:$B$900,2,0)</f>
        <v>ATM Estación Isla Jarabacoa</v>
      </c>
      <c r="H34" s="114" t="str">
        <f>VLOOKUP(E34,VIP!$A$2:$O17208,7,FALSE)</f>
        <v>Si</v>
      </c>
      <c r="I34" s="114" t="str">
        <f>VLOOKUP(E34,VIP!$A$2:$O9173,8,FALSE)</f>
        <v>Si</v>
      </c>
      <c r="J34" s="114" t="str">
        <f>VLOOKUP(E34,VIP!$A$2:$O9123,8,FALSE)</f>
        <v>Si</v>
      </c>
      <c r="K34" s="114" t="str">
        <f>VLOOKUP(E34,VIP!$A$2:$O12697,6,0)</f>
        <v>NO</v>
      </c>
      <c r="L34" s="115" t="s">
        <v>2431</v>
      </c>
      <c r="M34" s="137" t="s">
        <v>2585</v>
      </c>
      <c r="N34" s="113" t="s">
        <v>2472</v>
      </c>
      <c r="O34" s="114" t="s">
        <v>2527</v>
      </c>
      <c r="P34" s="112"/>
      <c r="Q34" s="136" t="s">
        <v>2612</v>
      </c>
    </row>
    <row r="35" spans="1:17" ht="18" x14ac:dyDescent="0.25">
      <c r="A35" s="114" t="str">
        <f>VLOOKUP(E35,'LISTADO ATM'!$A$2:$C$901,3,0)</f>
        <v>DISTRITO NACIONAL</v>
      </c>
      <c r="B35" s="109">
        <v>335836025</v>
      </c>
      <c r="C35" s="121">
        <v>44282.470127314817</v>
      </c>
      <c r="D35" s="114" t="s">
        <v>2189</v>
      </c>
      <c r="E35" s="108">
        <v>152</v>
      </c>
      <c r="F35" s="114" t="str">
        <f>VLOOKUP(E35,VIP!$A$2:$O12286,2,0)</f>
        <v>DRBR152</v>
      </c>
      <c r="G35" s="114" t="str">
        <f>VLOOKUP(E35,'LISTADO ATM'!$A$2:$B$900,2,0)</f>
        <v xml:space="preserve">ATM Kiosco Megacentro II </v>
      </c>
      <c r="H35" s="114" t="str">
        <f>VLOOKUP(E35,VIP!$A$2:$O17207,7,FALSE)</f>
        <v>Si</v>
      </c>
      <c r="I35" s="114" t="str">
        <f>VLOOKUP(E35,VIP!$A$2:$O9172,8,FALSE)</f>
        <v>Si</v>
      </c>
      <c r="J35" s="114" t="str">
        <f>VLOOKUP(E35,VIP!$A$2:$O9122,8,FALSE)</f>
        <v>Si</v>
      </c>
      <c r="K35" s="114" t="str">
        <f>VLOOKUP(E35,VIP!$A$2:$O12696,6,0)</f>
        <v>NO</v>
      </c>
      <c r="L35" s="115" t="s">
        <v>2488</v>
      </c>
      <c r="M35" s="113" t="s">
        <v>2465</v>
      </c>
      <c r="N35" s="113" t="s">
        <v>2472</v>
      </c>
      <c r="O35" s="114" t="s">
        <v>2474</v>
      </c>
      <c r="P35" s="112"/>
      <c r="Q35" s="116" t="s">
        <v>2488</v>
      </c>
    </row>
    <row r="36" spans="1:17" ht="18" x14ac:dyDescent="0.25">
      <c r="A36" s="114" t="str">
        <f>VLOOKUP(E36,'LISTADO ATM'!$A$2:$C$901,3,0)</f>
        <v>DISTRITO NACIONAL</v>
      </c>
      <c r="B36" s="109">
        <v>335836037</v>
      </c>
      <c r="C36" s="121">
        <v>44282.471736111111</v>
      </c>
      <c r="D36" s="114" t="s">
        <v>2468</v>
      </c>
      <c r="E36" s="108">
        <v>153</v>
      </c>
      <c r="F36" s="114" t="str">
        <f>VLOOKUP(E36,VIP!$A$2:$O12285,2,0)</f>
        <v>DRBR153</v>
      </c>
      <c r="G36" s="114" t="str">
        <f>VLOOKUP(E36,'LISTADO ATM'!$A$2:$B$900,2,0)</f>
        <v xml:space="preserve">ATM Rehabilitación </v>
      </c>
      <c r="H36" s="114" t="str">
        <f>VLOOKUP(E36,VIP!$A$2:$O17206,7,FALSE)</f>
        <v>No</v>
      </c>
      <c r="I36" s="114" t="str">
        <f>VLOOKUP(E36,VIP!$A$2:$O9171,8,FALSE)</f>
        <v>No</v>
      </c>
      <c r="J36" s="114" t="str">
        <f>VLOOKUP(E36,VIP!$A$2:$O9121,8,FALSE)</f>
        <v>No</v>
      </c>
      <c r="K36" s="114" t="str">
        <f>VLOOKUP(E36,VIP!$A$2:$O12695,6,0)</f>
        <v>NO</v>
      </c>
      <c r="L36" s="115" t="s">
        <v>2428</v>
      </c>
      <c r="M36" s="113" t="s">
        <v>2465</v>
      </c>
      <c r="N36" s="113" t="s">
        <v>2472</v>
      </c>
      <c r="O36" s="114" t="s">
        <v>2473</v>
      </c>
      <c r="P36" s="112"/>
      <c r="Q36" s="116" t="s">
        <v>2428</v>
      </c>
    </row>
    <row r="37" spans="1:17" ht="18" x14ac:dyDescent="0.25">
      <c r="A37" s="114" t="str">
        <f>VLOOKUP(E37,'LISTADO ATM'!$A$2:$C$901,3,0)</f>
        <v>DISTRITO NACIONAL</v>
      </c>
      <c r="B37" s="109">
        <v>335836042</v>
      </c>
      <c r="C37" s="121">
        <v>44282.477233796293</v>
      </c>
      <c r="D37" s="114" t="s">
        <v>2189</v>
      </c>
      <c r="E37" s="108">
        <v>199</v>
      </c>
      <c r="F37" s="114" t="str">
        <f>VLOOKUP(E37,VIP!$A$2:$O12282,2,0)</f>
        <v>DRBR199</v>
      </c>
      <c r="G37" s="114" t="str">
        <f>VLOOKUP(E37,'LISTADO ATM'!$A$2:$B$900,2,0)</f>
        <v xml:space="preserve">ATM S/M Amigo </v>
      </c>
      <c r="H37" s="114" t="str">
        <f>VLOOKUP(E37,VIP!$A$2:$O17203,7,FALSE)</f>
        <v>Si</v>
      </c>
      <c r="I37" s="114" t="str">
        <f>VLOOKUP(E37,VIP!$A$2:$O9168,8,FALSE)</f>
        <v>Si</v>
      </c>
      <c r="J37" s="114" t="str">
        <f>VLOOKUP(E37,VIP!$A$2:$O9118,8,FALSE)</f>
        <v>Si</v>
      </c>
      <c r="K37" s="114" t="str">
        <f>VLOOKUP(E37,VIP!$A$2:$O12692,6,0)</f>
        <v>NO</v>
      </c>
      <c r="L37" s="115" t="s">
        <v>2254</v>
      </c>
      <c r="M37" s="113" t="s">
        <v>2465</v>
      </c>
      <c r="N37" s="113" t="s">
        <v>2472</v>
      </c>
      <c r="O37" s="114" t="s">
        <v>2474</v>
      </c>
      <c r="P37" s="112"/>
      <c r="Q37" s="116" t="s">
        <v>2254</v>
      </c>
    </row>
    <row r="38" spans="1:17" ht="18" x14ac:dyDescent="0.25">
      <c r="A38" s="114" t="str">
        <f>VLOOKUP(E38,'LISTADO ATM'!$A$2:$C$901,3,0)</f>
        <v>SUR</v>
      </c>
      <c r="B38" s="109">
        <v>335836061</v>
      </c>
      <c r="C38" s="121">
        <v>44282.488564814812</v>
      </c>
      <c r="D38" s="114" t="s">
        <v>2494</v>
      </c>
      <c r="E38" s="108">
        <v>249</v>
      </c>
      <c r="F38" s="114" t="str">
        <f>VLOOKUP(E38,VIP!$A$2:$O12279,2,0)</f>
        <v>DRBR249</v>
      </c>
      <c r="G38" s="114" t="str">
        <f>VLOOKUP(E38,'LISTADO ATM'!$A$2:$B$900,2,0)</f>
        <v xml:space="preserve">ATM Banco Agrícola Neiba </v>
      </c>
      <c r="H38" s="114" t="str">
        <f>VLOOKUP(E38,VIP!$A$2:$O17200,7,FALSE)</f>
        <v>Si</v>
      </c>
      <c r="I38" s="114" t="str">
        <f>VLOOKUP(E38,VIP!$A$2:$O9165,8,FALSE)</f>
        <v>Si</v>
      </c>
      <c r="J38" s="114" t="str">
        <f>VLOOKUP(E38,VIP!$A$2:$O9115,8,FALSE)</f>
        <v>Si</v>
      </c>
      <c r="K38" s="114" t="str">
        <f>VLOOKUP(E38,VIP!$A$2:$O12689,6,0)</f>
        <v>NO</v>
      </c>
      <c r="L38" s="115" t="s">
        <v>2428</v>
      </c>
      <c r="M38" s="113" t="s">
        <v>2465</v>
      </c>
      <c r="N38" s="113" t="s">
        <v>2472</v>
      </c>
      <c r="O38" s="114" t="s">
        <v>2495</v>
      </c>
      <c r="P38" s="112"/>
      <c r="Q38" s="116" t="s">
        <v>2428</v>
      </c>
    </row>
    <row r="39" spans="1:17" ht="18" x14ac:dyDescent="0.25">
      <c r="A39" s="114" t="str">
        <f>VLOOKUP(E39,'LISTADO ATM'!$A$2:$C$901,3,0)</f>
        <v>ESTE</v>
      </c>
      <c r="B39" s="109">
        <v>335836066</v>
      </c>
      <c r="C39" s="121">
        <v>44282.490671296298</v>
      </c>
      <c r="D39" s="114" t="s">
        <v>2494</v>
      </c>
      <c r="E39" s="108">
        <v>631</v>
      </c>
      <c r="F39" s="114" t="str">
        <f>VLOOKUP(E39,VIP!$A$2:$O12278,2,0)</f>
        <v>DRBR417</v>
      </c>
      <c r="G39" s="114" t="str">
        <f>VLOOKUP(E39,'LISTADO ATM'!$A$2:$B$900,2,0)</f>
        <v xml:space="preserve">ATM ASOCODEQUI (San Pedro) </v>
      </c>
      <c r="H39" s="114" t="str">
        <f>VLOOKUP(E39,VIP!$A$2:$O17199,7,FALSE)</f>
        <v>Si</v>
      </c>
      <c r="I39" s="114" t="str">
        <f>VLOOKUP(E39,VIP!$A$2:$O9164,8,FALSE)</f>
        <v>Si</v>
      </c>
      <c r="J39" s="114" t="str">
        <f>VLOOKUP(E39,VIP!$A$2:$O9114,8,FALSE)</f>
        <v>Si</v>
      </c>
      <c r="K39" s="114" t="str">
        <f>VLOOKUP(E39,VIP!$A$2:$O12688,6,0)</f>
        <v>NO</v>
      </c>
      <c r="L39" s="115" t="s">
        <v>2428</v>
      </c>
      <c r="M39" s="113" t="s">
        <v>2465</v>
      </c>
      <c r="N39" s="113" t="s">
        <v>2472</v>
      </c>
      <c r="O39" s="114" t="s">
        <v>2495</v>
      </c>
      <c r="P39" s="112"/>
      <c r="Q39" s="116" t="s">
        <v>2428</v>
      </c>
    </row>
    <row r="40" spans="1:17" ht="18" x14ac:dyDescent="0.25">
      <c r="A40" s="114" t="str">
        <f>VLOOKUP(E40,'LISTADO ATM'!$A$2:$C$901,3,0)</f>
        <v>NORTE</v>
      </c>
      <c r="B40" s="109">
        <v>335836072</v>
      </c>
      <c r="C40" s="121">
        <v>44282.496481481481</v>
      </c>
      <c r="D40" s="114" t="s">
        <v>2494</v>
      </c>
      <c r="E40" s="108">
        <v>266</v>
      </c>
      <c r="F40" s="114" t="str">
        <f>VLOOKUP(E40,VIP!$A$2:$O12277,2,0)</f>
        <v>DRBR266</v>
      </c>
      <c r="G40" s="114" t="str">
        <f>VLOOKUP(E40,'LISTADO ATM'!$A$2:$B$900,2,0)</f>
        <v xml:space="preserve">ATM Oficina Villa Francisca </v>
      </c>
      <c r="H40" s="114" t="str">
        <f>VLOOKUP(E40,VIP!$A$2:$O17198,7,FALSE)</f>
        <v>Si</v>
      </c>
      <c r="I40" s="114" t="str">
        <f>VLOOKUP(E40,VIP!$A$2:$O9163,8,FALSE)</f>
        <v>Si</v>
      </c>
      <c r="J40" s="114" t="str">
        <f>VLOOKUP(E40,VIP!$A$2:$O9113,8,FALSE)</f>
        <v>Si</v>
      </c>
      <c r="K40" s="114" t="str">
        <f>VLOOKUP(E40,VIP!$A$2:$O12687,6,0)</f>
        <v>NO</v>
      </c>
      <c r="L40" s="115" t="s">
        <v>2428</v>
      </c>
      <c r="M40" s="113" t="s">
        <v>2465</v>
      </c>
      <c r="N40" s="113" t="s">
        <v>2472</v>
      </c>
      <c r="O40" s="114" t="s">
        <v>2495</v>
      </c>
      <c r="P40" s="112"/>
      <c r="Q40" s="116" t="s">
        <v>2428</v>
      </c>
    </row>
    <row r="41" spans="1:17" ht="18" x14ac:dyDescent="0.25">
      <c r="A41" s="114" t="str">
        <f>VLOOKUP(E41,'LISTADO ATM'!$A$2:$C$901,3,0)</f>
        <v>NORTE</v>
      </c>
      <c r="B41" s="109">
        <v>335836091</v>
      </c>
      <c r="C41" s="121">
        <v>44282.508067129631</v>
      </c>
      <c r="D41" s="114" t="s">
        <v>2528</v>
      </c>
      <c r="E41" s="108">
        <v>732</v>
      </c>
      <c r="F41" s="114" t="str">
        <f>VLOOKUP(E41,VIP!$A$2:$O12274,2,0)</f>
        <v>DRBR12H</v>
      </c>
      <c r="G41" s="114" t="str">
        <f>VLOOKUP(E41,'LISTADO ATM'!$A$2:$B$900,2,0)</f>
        <v xml:space="preserve">ATM Molino del Valle (Santiago) </v>
      </c>
      <c r="H41" s="114" t="str">
        <f>VLOOKUP(E41,VIP!$A$2:$O17195,7,FALSE)</f>
        <v>Si</v>
      </c>
      <c r="I41" s="114" t="str">
        <f>VLOOKUP(E41,VIP!$A$2:$O9160,8,FALSE)</f>
        <v>Si</v>
      </c>
      <c r="J41" s="114" t="str">
        <f>VLOOKUP(E41,VIP!$A$2:$O9110,8,FALSE)</f>
        <v>Si</v>
      </c>
      <c r="K41" s="114" t="str">
        <f>VLOOKUP(E41,VIP!$A$2:$O12684,6,0)</f>
        <v>NO</v>
      </c>
      <c r="L41" s="115" t="s">
        <v>2498</v>
      </c>
      <c r="M41" s="137" t="s">
        <v>2585</v>
      </c>
      <c r="N41" s="113" t="s">
        <v>2472</v>
      </c>
      <c r="O41" s="114" t="s">
        <v>2525</v>
      </c>
      <c r="P41" s="112"/>
      <c r="Q41" s="136" t="s">
        <v>2612</v>
      </c>
    </row>
    <row r="42" spans="1:17" ht="18" x14ac:dyDescent="0.25">
      <c r="A42" s="114" t="str">
        <f>VLOOKUP(E42,'LISTADO ATM'!$A$2:$C$901,3,0)</f>
        <v>DISTRITO NACIONAL</v>
      </c>
      <c r="B42" s="109">
        <v>335836102</v>
      </c>
      <c r="C42" s="121">
        <v>44282.51934027778</v>
      </c>
      <c r="D42" s="114" t="s">
        <v>2189</v>
      </c>
      <c r="E42" s="108">
        <v>722</v>
      </c>
      <c r="F42" s="114" t="str">
        <f>VLOOKUP(E42,VIP!$A$2:$O12271,2,0)</f>
        <v>DRBR393</v>
      </c>
      <c r="G42" s="114" t="str">
        <f>VLOOKUP(E42,'LISTADO ATM'!$A$2:$B$900,2,0)</f>
        <v xml:space="preserve">ATM Oficina Charles de Gaulle III </v>
      </c>
      <c r="H42" s="114" t="str">
        <f>VLOOKUP(E42,VIP!$A$2:$O17192,7,FALSE)</f>
        <v>Si</v>
      </c>
      <c r="I42" s="114" t="str">
        <f>VLOOKUP(E42,VIP!$A$2:$O9157,8,FALSE)</f>
        <v>Si</v>
      </c>
      <c r="J42" s="114" t="str">
        <f>VLOOKUP(E42,VIP!$A$2:$O9107,8,FALSE)</f>
        <v>Si</v>
      </c>
      <c r="K42" s="114" t="str">
        <f>VLOOKUP(E42,VIP!$A$2:$O12681,6,0)</f>
        <v>SI</v>
      </c>
      <c r="L42" s="115" t="s">
        <v>2228</v>
      </c>
      <c r="M42" s="113" t="s">
        <v>2465</v>
      </c>
      <c r="N42" s="113" t="s">
        <v>2472</v>
      </c>
      <c r="O42" s="114" t="s">
        <v>2474</v>
      </c>
      <c r="P42" s="112"/>
      <c r="Q42" s="116" t="s">
        <v>2228</v>
      </c>
    </row>
    <row r="43" spans="1:17" ht="18" x14ac:dyDescent="0.25">
      <c r="A43" s="114" t="str">
        <f>VLOOKUP(E43,'LISTADO ATM'!$A$2:$C$901,3,0)</f>
        <v>DISTRITO NACIONAL</v>
      </c>
      <c r="B43" s="109">
        <v>335836108</v>
      </c>
      <c r="C43" s="121">
        <v>44282.525752314818</v>
      </c>
      <c r="D43" s="114" t="s">
        <v>2468</v>
      </c>
      <c r="E43" s="108">
        <v>966</v>
      </c>
      <c r="F43" s="114" t="str">
        <f>VLOOKUP(E43,VIP!$A$2:$O12268,2,0)</f>
        <v>DRBR966</v>
      </c>
      <c r="G43" s="114" t="str">
        <f>VLOOKUP(E43,'LISTADO ATM'!$A$2:$B$900,2,0)</f>
        <v>ATM Centro Medico Real</v>
      </c>
      <c r="H43" s="114" t="str">
        <f>VLOOKUP(E43,VIP!$A$2:$O17189,7,FALSE)</f>
        <v>Si</v>
      </c>
      <c r="I43" s="114" t="str">
        <f>VLOOKUP(E43,VIP!$A$2:$O9154,8,FALSE)</f>
        <v>Si</v>
      </c>
      <c r="J43" s="114" t="str">
        <f>VLOOKUP(E43,VIP!$A$2:$O9104,8,FALSE)</f>
        <v>Si</v>
      </c>
      <c r="K43" s="114" t="str">
        <f>VLOOKUP(E43,VIP!$A$2:$O12678,6,0)</f>
        <v>NO</v>
      </c>
      <c r="L43" s="115" t="s">
        <v>2498</v>
      </c>
      <c r="M43" s="137" t="s">
        <v>2585</v>
      </c>
      <c r="N43" s="113" t="s">
        <v>2472</v>
      </c>
      <c r="O43" s="114" t="s">
        <v>2473</v>
      </c>
      <c r="P43" s="112"/>
      <c r="Q43" s="136" t="s">
        <v>2586</v>
      </c>
    </row>
    <row r="44" spans="1:17" ht="18" x14ac:dyDescent="0.25">
      <c r="A44" s="114" t="str">
        <f>VLOOKUP(E44,'LISTADO ATM'!$A$2:$C$901,3,0)</f>
        <v>DISTRITO NACIONAL</v>
      </c>
      <c r="B44" s="109">
        <v>335836111</v>
      </c>
      <c r="C44" s="121">
        <v>44282.531909722224</v>
      </c>
      <c r="D44" s="114" t="s">
        <v>2189</v>
      </c>
      <c r="E44" s="108">
        <v>493</v>
      </c>
      <c r="F44" s="114" t="str">
        <f>VLOOKUP(E44,VIP!$A$2:$O12266,2,0)</f>
        <v>DRBR493</v>
      </c>
      <c r="G44" s="114" t="str">
        <f>VLOOKUP(E44,'LISTADO ATM'!$A$2:$B$900,2,0)</f>
        <v xml:space="preserve">ATM Oficina Haina Occidental II </v>
      </c>
      <c r="H44" s="114" t="str">
        <f>VLOOKUP(E44,VIP!$A$2:$O17187,7,FALSE)</f>
        <v>Si</v>
      </c>
      <c r="I44" s="114" t="str">
        <f>VLOOKUP(E44,VIP!$A$2:$O9152,8,FALSE)</f>
        <v>Si</v>
      </c>
      <c r="J44" s="114" t="str">
        <f>VLOOKUP(E44,VIP!$A$2:$O9102,8,FALSE)</f>
        <v>Si</v>
      </c>
      <c r="K44" s="114" t="str">
        <f>VLOOKUP(E44,VIP!$A$2:$O12676,6,0)</f>
        <v>NO</v>
      </c>
      <c r="L44" s="115" t="s">
        <v>2228</v>
      </c>
      <c r="M44" s="113" t="s">
        <v>2465</v>
      </c>
      <c r="N44" s="113" t="s">
        <v>2472</v>
      </c>
      <c r="O44" s="114" t="s">
        <v>2474</v>
      </c>
      <c r="P44" s="112"/>
      <c r="Q44" s="116" t="s">
        <v>2228</v>
      </c>
    </row>
    <row r="45" spans="1:17" ht="18" x14ac:dyDescent="0.25">
      <c r="A45" s="114" t="str">
        <f>VLOOKUP(E45,'LISTADO ATM'!$A$2:$C$901,3,0)</f>
        <v>DISTRITO NACIONAL</v>
      </c>
      <c r="B45" s="109">
        <v>335836151</v>
      </c>
      <c r="C45" s="121">
        <v>44282.551446759258</v>
      </c>
      <c r="D45" s="114" t="s">
        <v>2189</v>
      </c>
      <c r="E45" s="108">
        <v>908</v>
      </c>
      <c r="F45" s="114" t="str">
        <f>VLOOKUP(E45,VIP!$A$2:$O12264,2,0)</f>
        <v>DRBR16D</v>
      </c>
      <c r="G45" s="114" t="str">
        <f>VLOOKUP(E45,'LISTADO ATM'!$A$2:$B$900,2,0)</f>
        <v xml:space="preserve">ATM Oficina Plaza Botánika </v>
      </c>
      <c r="H45" s="114" t="str">
        <f>VLOOKUP(E45,VIP!$A$2:$O17185,7,FALSE)</f>
        <v>Si</v>
      </c>
      <c r="I45" s="114" t="str">
        <f>VLOOKUP(E45,VIP!$A$2:$O9150,8,FALSE)</f>
        <v>Si</v>
      </c>
      <c r="J45" s="114" t="str">
        <f>VLOOKUP(E45,VIP!$A$2:$O9100,8,FALSE)</f>
        <v>Si</v>
      </c>
      <c r="K45" s="114" t="str">
        <f>VLOOKUP(E45,VIP!$A$2:$O12674,6,0)</f>
        <v>NO</v>
      </c>
      <c r="L45" s="115" t="s">
        <v>2228</v>
      </c>
      <c r="M45" s="137" t="s">
        <v>2585</v>
      </c>
      <c r="N45" s="113" t="s">
        <v>2472</v>
      </c>
      <c r="O45" s="114" t="s">
        <v>2474</v>
      </c>
      <c r="P45" s="112"/>
      <c r="Q45" s="136" t="s">
        <v>2612</v>
      </c>
    </row>
    <row r="46" spans="1:17" ht="18" x14ac:dyDescent="0.25">
      <c r="A46" s="114" t="str">
        <f>VLOOKUP(E46,'LISTADO ATM'!$A$2:$C$901,3,0)</f>
        <v>NORTE</v>
      </c>
      <c r="B46" s="109">
        <v>335836154</v>
      </c>
      <c r="C46" s="121">
        <v>44282.553333333337</v>
      </c>
      <c r="D46" s="114" t="s">
        <v>2190</v>
      </c>
      <c r="E46" s="108">
        <v>351</v>
      </c>
      <c r="F46" s="114" t="str">
        <f>VLOOKUP(E46,VIP!$A$2:$O12263,2,0)</f>
        <v>DRBR351</v>
      </c>
      <c r="G46" s="114" t="str">
        <f>VLOOKUP(E46,'LISTADO ATM'!$A$2:$B$900,2,0)</f>
        <v xml:space="preserve">ATM S/M José Luís (Puerto Plata) </v>
      </c>
      <c r="H46" s="114" t="str">
        <f>VLOOKUP(E46,VIP!$A$2:$O17184,7,FALSE)</f>
        <v>Si</v>
      </c>
      <c r="I46" s="114" t="str">
        <f>VLOOKUP(E46,VIP!$A$2:$O9149,8,FALSE)</f>
        <v>Si</v>
      </c>
      <c r="J46" s="114" t="str">
        <f>VLOOKUP(E46,VIP!$A$2:$O9099,8,FALSE)</f>
        <v>Si</v>
      </c>
      <c r="K46" s="114" t="str">
        <f>VLOOKUP(E46,VIP!$A$2:$O12673,6,0)</f>
        <v>NO</v>
      </c>
      <c r="L46" s="115" t="s">
        <v>2228</v>
      </c>
      <c r="M46" s="137" t="s">
        <v>2585</v>
      </c>
      <c r="N46" s="113" t="s">
        <v>2472</v>
      </c>
      <c r="O46" s="114" t="s">
        <v>2497</v>
      </c>
      <c r="P46" s="112"/>
      <c r="Q46" s="136" t="s">
        <v>2586</v>
      </c>
    </row>
    <row r="47" spans="1:17" ht="18" x14ac:dyDescent="0.25">
      <c r="A47" s="114" t="str">
        <f>VLOOKUP(E47,'LISTADO ATM'!$A$2:$C$901,3,0)</f>
        <v>DISTRITO NACIONAL</v>
      </c>
      <c r="B47" s="109">
        <v>335836155</v>
      </c>
      <c r="C47" s="121">
        <v>44282.554131944446</v>
      </c>
      <c r="D47" s="114" t="s">
        <v>2189</v>
      </c>
      <c r="E47" s="108">
        <v>355</v>
      </c>
      <c r="F47" s="114" t="str">
        <f>VLOOKUP(E47,VIP!$A$2:$O12262,2,0)</f>
        <v>DRBR355</v>
      </c>
      <c r="G47" s="114" t="str">
        <f>VLOOKUP(E47,'LISTADO ATM'!$A$2:$B$900,2,0)</f>
        <v xml:space="preserve">ATM UNP Metro II </v>
      </c>
      <c r="H47" s="114" t="str">
        <f>VLOOKUP(E47,VIP!$A$2:$O17183,7,FALSE)</f>
        <v>Si</v>
      </c>
      <c r="I47" s="114" t="str">
        <f>VLOOKUP(E47,VIP!$A$2:$O9148,8,FALSE)</f>
        <v>Si</v>
      </c>
      <c r="J47" s="114" t="str">
        <f>VLOOKUP(E47,VIP!$A$2:$O9098,8,FALSE)</f>
        <v>Si</v>
      </c>
      <c r="K47" s="114" t="str">
        <f>VLOOKUP(E47,VIP!$A$2:$O12672,6,0)</f>
        <v>SI</v>
      </c>
      <c r="L47" s="115" t="s">
        <v>2488</v>
      </c>
      <c r="M47" s="137" t="s">
        <v>2585</v>
      </c>
      <c r="N47" s="113" t="s">
        <v>2472</v>
      </c>
      <c r="O47" s="114" t="s">
        <v>2474</v>
      </c>
      <c r="P47" s="112"/>
      <c r="Q47" s="136" t="s">
        <v>2612</v>
      </c>
    </row>
    <row r="48" spans="1:17" ht="18" x14ac:dyDescent="0.25">
      <c r="A48" s="114" t="str">
        <f>VLOOKUP(E48,'LISTADO ATM'!$A$2:$C$901,3,0)</f>
        <v>NORTE</v>
      </c>
      <c r="B48" s="109">
        <v>335836168</v>
      </c>
      <c r="C48" s="121">
        <v>44282.562430555554</v>
      </c>
      <c r="D48" s="114" t="s">
        <v>2190</v>
      </c>
      <c r="E48" s="108">
        <v>990</v>
      </c>
      <c r="F48" s="114" t="str">
        <f>VLOOKUP(E48,VIP!$A$2:$O12259,2,0)</f>
        <v>DRBR742</v>
      </c>
      <c r="G48" s="114" t="str">
        <f>VLOOKUP(E48,'LISTADO ATM'!$A$2:$B$900,2,0)</f>
        <v xml:space="preserve">ATM Autoservicio Bonao II </v>
      </c>
      <c r="H48" s="114" t="str">
        <f>VLOOKUP(E48,VIP!$A$2:$O17180,7,FALSE)</f>
        <v>Si</v>
      </c>
      <c r="I48" s="114" t="str">
        <f>VLOOKUP(E48,VIP!$A$2:$O9145,8,FALSE)</f>
        <v>Si</v>
      </c>
      <c r="J48" s="114" t="str">
        <f>VLOOKUP(E48,VIP!$A$2:$O9095,8,FALSE)</f>
        <v>Si</v>
      </c>
      <c r="K48" s="114" t="str">
        <f>VLOOKUP(E48,VIP!$A$2:$O12669,6,0)</f>
        <v>NO</v>
      </c>
      <c r="L48" s="115" t="s">
        <v>2488</v>
      </c>
      <c r="M48" s="137" t="s">
        <v>2585</v>
      </c>
      <c r="N48" s="113" t="s">
        <v>2472</v>
      </c>
      <c r="O48" s="114" t="s">
        <v>2497</v>
      </c>
      <c r="P48" s="112"/>
      <c r="Q48" s="136" t="s">
        <v>2612</v>
      </c>
    </row>
    <row r="49" spans="1:18" ht="18" x14ac:dyDescent="0.25">
      <c r="A49" s="114" t="str">
        <f>VLOOKUP(E49,'LISTADO ATM'!$A$2:$C$901,3,0)</f>
        <v>DISTRITO NACIONAL</v>
      </c>
      <c r="B49" s="109">
        <v>335836179</v>
      </c>
      <c r="C49" s="121">
        <v>44282.5781712963</v>
      </c>
      <c r="D49" s="114" t="s">
        <v>2468</v>
      </c>
      <c r="E49" s="108">
        <v>416</v>
      </c>
      <c r="F49" s="114" t="str">
        <f>VLOOKUP(E49,VIP!$A$2:$O12260,2,0)</f>
        <v>DRBR416</v>
      </c>
      <c r="G49" s="114" t="str">
        <f>VLOOKUP(E49,'LISTADO ATM'!$A$2:$B$900,2,0)</f>
        <v xml:space="preserve">ATM Autobanco San Martín II </v>
      </c>
      <c r="H49" s="114" t="str">
        <f>VLOOKUP(E49,VIP!$A$2:$O17181,7,FALSE)</f>
        <v>Si</v>
      </c>
      <c r="I49" s="114" t="str">
        <f>VLOOKUP(E49,VIP!$A$2:$O9146,8,FALSE)</f>
        <v>Si</v>
      </c>
      <c r="J49" s="114" t="str">
        <f>VLOOKUP(E49,VIP!$A$2:$O9096,8,FALSE)</f>
        <v>Si</v>
      </c>
      <c r="K49" s="114" t="str">
        <f>VLOOKUP(E49,VIP!$A$2:$O12670,6,0)</f>
        <v>NO</v>
      </c>
      <c r="L49" s="115" t="s">
        <v>2428</v>
      </c>
      <c r="M49" s="137" t="s">
        <v>2585</v>
      </c>
      <c r="N49" s="113" t="s">
        <v>2472</v>
      </c>
      <c r="O49" s="114" t="s">
        <v>2473</v>
      </c>
      <c r="P49" s="112"/>
      <c r="Q49" s="136" t="s">
        <v>2612</v>
      </c>
    </row>
    <row r="50" spans="1:18" ht="18" x14ac:dyDescent="0.25">
      <c r="A50" s="114" t="str">
        <f>VLOOKUP(E50,'LISTADO ATM'!$A$2:$C$901,3,0)</f>
        <v>SUR</v>
      </c>
      <c r="B50" s="109">
        <v>335836190</v>
      </c>
      <c r="C50" s="121">
        <v>44282.612500000003</v>
      </c>
      <c r="D50" s="114" t="s">
        <v>2494</v>
      </c>
      <c r="E50" s="108">
        <v>825</v>
      </c>
      <c r="F50" s="114" t="str">
        <f>VLOOKUP(E50,VIP!$A$2:$O12261,2,0)</f>
        <v>DRBR825</v>
      </c>
      <c r="G50" s="114" t="str">
        <f>VLOOKUP(E50,'LISTADO ATM'!$A$2:$B$900,2,0)</f>
        <v xml:space="preserve">ATM Estacion Eco Cibeles (Las Matas de Farfán) </v>
      </c>
      <c r="H50" s="114" t="str">
        <f>VLOOKUP(E50,VIP!$A$2:$O17182,7,FALSE)</f>
        <v>Si</v>
      </c>
      <c r="I50" s="114" t="str">
        <f>VLOOKUP(E50,VIP!$A$2:$O9147,8,FALSE)</f>
        <v>Si</v>
      </c>
      <c r="J50" s="114" t="str">
        <f>VLOOKUP(E50,VIP!$A$2:$O9097,8,FALSE)</f>
        <v>Si</v>
      </c>
      <c r="K50" s="114" t="str">
        <f>VLOOKUP(E50,VIP!$A$2:$O12671,6,0)</f>
        <v>NO</v>
      </c>
      <c r="L50" s="115" t="s">
        <v>2428</v>
      </c>
      <c r="M50" s="137" t="s">
        <v>2585</v>
      </c>
      <c r="N50" s="113" t="s">
        <v>2472</v>
      </c>
      <c r="O50" s="114" t="s">
        <v>2495</v>
      </c>
      <c r="P50" s="112"/>
      <c r="Q50" s="136" t="s">
        <v>2612</v>
      </c>
    </row>
    <row r="51" spans="1:18" ht="18" x14ac:dyDescent="0.25">
      <c r="A51" s="114" t="str">
        <f>VLOOKUP(E51,'LISTADO ATM'!$A$2:$C$901,3,0)</f>
        <v>NORTE</v>
      </c>
      <c r="B51" s="109">
        <v>335836197</v>
      </c>
      <c r="C51" s="121">
        <v>44282.625497685185</v>
      </c>
      <c r="D51" s="114" t="s">
        <v>2190</v>
      </c>
      <c r="E51" s="108">
        <v>373</v>
      </c>
      <c r="F51" s="114" t="str">
        <f>VLOOKUP(E51,VIP!$A$2:$O12273,2,0)</f>
        <v>DRBR373</v>
      </c>
      <c r="G51" s="114" t="str">
        <f>VLOOKUP(E51,'LISTADO ATM'!$A$2:$B$900,2,0)</f>
        <v>S/M Tangui Nagua</v>
      </c>
      <c r="H51" s="114" t="str">
        <f>VLOOKUP(E51,VIP!$A$2:$O17194,7,FALSE)</f>
        <v>N/A</v>
      </c>
      <c r="I51" s="114" t="str">
        <f>VLOOKUP(E51,VIP!$A$2:$O9159,8,FALSE)</f>
        <v>N/A</v>
      </c>
      <c r="J51" s="114" t="str">
        <f>VLOOKUP(E51,VIP!$A$2:$O9109,8,FALSE)</f>
        <v>N/A</v>
      </c>
      <c r="K51" s="114" t="str">
        <f>VLOOKUP(E51,VIP!$A$2:$O12683,6,0)</f>
        <v>N/A</v>
      </c>
      <c r="L51" s="115" t="s">
        <v>2254</v>
      </c>
      <c r="M51" s="137" t="s">
        <v>2585</v>
      </c>
      <c r="N51" s="113" t="s">
        <v>2472</v>
      </c>
      <c r="O51" s="114" t="s">
        <v>2506</v>
      </c>
      <c r="P51" s="112"/>
      <c r="Q51" s="136" t="s">
        <v>2612</v>
      </c>
    </row>
    <row r="52" spans="1:18" ht="18" x14ac:dyDescent="0.25">
      <c r="A52" s="114" t="str">
        <f>VLOOKUP(E52,'LISTADO ATM'!$A$2:$C$901,3,0)</f>
        <v>NORTE</v>
      </c>
      <c r="B52" s="109">
        <v>335836198</v>
      </c>
      <c r="C52" s="121">
        <v>44282.631666666668</v>
      </c>
      <c r="D52" s="114" t="s">
        <v>2494</v>
      </c>
      <c r="E52" s="108">
        <v>142</v>
      </c>
      <c r="F52" s="114" t="str">
        <f>VLOOKUP(E52,VIP!$A$2:$O12272,2,0)</f>
        <v>DRBR142</v>
      </c>
      <c r="G52" s="114" t="str">
        <f>VLOOKUP(E52,'LISTADO ATM'!$A$2:$B$900,2,0)</f>
        <v xml:space="preserve">ATM Centro de Caja Galerías Bonao </v>
      </c>
      <c r="H52" s="114" t="str">
        <f>VLOOKUP(E52,VIP!$A$2:$O17193,7,FALSE)</f>
        <v>Si</v>
      </c>
      <c r="I52" s="114" t="str">
        <f>VLOOKUP(E52,VIP!$A$2:$O9158,8,FALSE)</f>
        <v>Si</v>
      </c>
      <c r="J52" s="114" t="str">
        <f>VLOOKUP(E52,VIP!$A$2:$O9108,8,FALSE)</f>
        <v>Si</v>
      </c>
      <c r="K52" s="114" t="str">
        <f>VLOOKUP(E52,VIP!$A$2:$O12682,6,0)</f>
        <v>SI</v>
      </c>
      <c r="L52" s="115" t="s">
        <v>2498</v>
      </c>
      <c r="M52" s="137" t="s">
        <v>2585</v>
      </c>
      <c r="N52" s="113" t="s">
        <v>2472</v>
      </c>
      <c r="O52" s="114" t="s">
        <v>2495</v>
      </c>
      <c r="P52" s="112"/>
      <c r="Q52" s="136" t="s">
        <v>2586</v>
      </c>
    </row>
    <row r="53" spans="1:18" ht="18" x14ac:dyDescent="0.25">
      <c r="A53" s="114" t="str">
        <f>VLOOKUP(E53,'LISTADO ATM'!$A$2:$C$901,3,0)</f>
        <v>NORTE</v>
      </c>
      <c r="B53" s="109">
        <v>335836199</v>
      </c>
      <c r="C53" s="121">
        <v>44282.633391203701</v>
      </c>
      <c r="D53" s="114" t="s">
        <v>2190</v>
      </c>
      <c r="E53" s="108">
        <v>253</v>
      </c>
      <c r="F53" s="114" t="str">
        <f>VLOOKUP(E53,VIP!$A$2:$O12271,2,0)</f>
        <v>DRBR253</v>
      </c>
      <c r="G53" s="114" t="str">
        <f>VLOOKUP(E53,'LISTADO ATM'!$A$2:$B$900,2,0)</f>
        <v xml:space="preserve">ATM Centro Cuesta Nacional (Santiago) </v>
      </c>
      <c r="H53" s="114" t="str">
        <f>VLOOKUP(E53,VIP!$A$2:$O17192,7,FALSE)</f>
        <v>Si</v>
      </c>
      <c r="I53" s="114" t="str">
        <f>VLOOKUP(E53,VIP!$A$2:$O9157,8,FALSE)</f>
        <v>Si</v>
      </c>
      <c r="J53" s="114" t="str">
        <f>VLOOKUP(E53,VIP!$A$2:$O9107,8,FALSE)</f>
        <v>Si</v>
      </c>
      <c r="K53" s="114" t="str">
        <f>VLOOKUP(E53,VIP!$A$2:$O12681,6,0)</f>
        <v>NO</v>
      </c>
      <c r="L53" s="115" t="s">
        <v>2228</v>
      </c>
      <c r="M53" s="137" t="s">
        <v>2585</v>
      </c>
      <c r="N53" s="113" t="s">
        <v>2472</v>
      </c>
      <c r="O53" s="114" t="s">
        <v>2506</v>
      </c>
      <c r="P53" s="112"/>
      <c r="Q53" s="136" t="s">
        <v>2586</v>
      </c>
    </row>
    <row r="54" spans="1:18" ht="18" x14ac:dyDescent="0.25">
      <c r="A54" s="114" t="str">
        <f>VLOOKUP(E54,'LISTADO ATM'!$A$2:$C$901,3,0)</f>
        <v>DISTRITO NACIONAL</v>
      </c>
      <c r="B54" s="109">
        <v>335836200</v>
      </c>
      <c r="C54" s="121">
        <v>44282.634247685186</v>
      </c>
      <c r="D54" s="114" t="s">
        <v>2189</v>
      </c>
      <c r="E54" s="108">
        <v>694</v>
      </c>
      <c r="F54" s="114" t="str">
        <f>VLOOKUP(E54,VIP!$A$2:$O12270,2,0)</f>
        <v>DRBR694</v>
      </c>
      <c r="G54" s="114" t="str">
        <f>VLOOKUP(E54,'LISTADO ATM'!$A$2:$B$900,2,0)</f>
        <v>ATM Optica 27 de Febrero</v>
      </c>
      <c r="H54" s="114" t="str">
        <f>VLOOKUP(E54,VIP!$A$2:$O17191,7,FALSE)</f>
        <v>Si</v>
      </c>
      <c r="I54" s="114" t="str">
        <f>VLOOKUP(E54,VIP!$A$2:$O9156,8,FALSE)</f>
        <v>Si</v>
      </c>
      <c r="J54" s="114" t="str">
        <f>VLOOKUP(E54,VIP!$A$2:$O9106,8,FALSE)</f>
        <v>Si</v>
      </c>
      <c r="K54" s="114" t="str">
        <f>VLOOKUP(E54,VIP!$A$2:$O12680,6,0)</f>
        <v>NO</v>
      </c>
      <c r="L54" s="115" t="s">
        <v>2228</v>
      </c>
      <c r="M54" s="137" t="s">
        <v>2585</v>
      </c>
      <c r="N54" s="113" t="s">
        <v>2472</v>
      </c>
      <c r="O54" s="114" t="s">
        <v>2474</v>
      </c>
      <c r="P54" s="112"/>
      <c r="Q54" s="136" t="s">
        <v>2612</v>
      </c>
    </row>
    <row r="55" spans="1:18" ht="18" x14ac:dyDescent="0.25">
      <c r="A55" s="114" t="str">
        <f>VLOOKUP(E55,'LISTADO ATM'!$A$2:$C$901,3,0)</f>
        <v>DISTRITO NACIONAL</v>
      </c>
      <c r="B55" s="109">
        <v>335836201</v>
      </c>
      <c r="C55" s="121">
        <v>44282.635092592594</v>
      </c>
      <c r="D55" s="114" t="s">
        <v>2189</v>
      </c>
      <c r="E55" s="108">
        <v>915</v>
      </c>
      <c r="F55" s="114" t="str">
        <f>VLOOKUP(E55,VIP!$A$2:$O12269,2,0)</f>
        <v>DRBR24F</v>
      </c>
      <c r="G55" s="114" t="str">
        <f>VLOOKUP(E55,'LISTADO ATM'!$A$2:$B$900,2,0)</f>
        <v xml:space="preserve">ATM Multicentro La Sirena Aut. Duarte </v>
      </c>
      <c r="H55" s="114" t="str">
        <f>VLOOKUP(E55,VIP!$A$2:$O17190,7,FALSE)</f>
        <v>Si</v>
      </c>
      <c r="I55" s="114" t="str">
        <f>VLOOKUP(E55,VIP!$A$2:$O9155,8,FALSE)</f>
        <v>Si</v>
      </c>
      <c r="J55" s="114" t="str">
        <f>VLOOKUP(E55,VIP!$A$2:$O9105,8,FALSE)</f>
        <v>Si</v>
      </c>
      <c r="K55" s="114" t="str">
        <f>VLOOKUP(E55,VIP!$A$2:$O12679,6,0)</f>
        <v>SI</v>
      </c>
      <c r="L55" s="115" t="s">
        <v>2228</v>
      </c>
      <c r="M55" s="137" t="s">
        <v>2585</v>
      </c>
      <c r="N55" s="113" t="s">
        <v>2472</v>
      </c>
      <c r="O55" s="114" t="s">
        <v>2474</v>
      </c>
      <c r="P55" s="112"/>
      <c r="Q55" s="136" t="s">
        <v>2586</v>
      </c>
    </row>
    <row r="56" spans="1:18" ht="18" x14ac:dyDescent="0.25">
      <c r="A56" s="114" t="str">
        <f>VLOOKUP(E56,'LISTADO ATM'!$A$2:$C$901,3,0)</f>
        <v>DISTRITO NACIONAL</v>
      </c>
      <c r="B56" s="109">
        <v>335836202</v>
      </c>
      <c r="C56" s="121">
        <v>44282.636157407411</v>
      </c>
      <c r="D56" s="114" t="s">
        <v>2189</v>
      </c>
      <c r="E56" s="108">
        <v>917</v>
      </c>
      <c r="F56" s="114" t="str">
        <f>VLOOKUP(E56,VIP!$A$2:$O12268,2,0)</f>
        <v>DRBR01B</v>
      </c>
      <c r="G56" s="114" t="str">
        <f>VLOOKUP(E56,'LISTADO ATM'!$A$2:$B$900,2,0)</f>
        <v xml:space="preserve">ATM Oficina Los Mina </v>
      </c>
      <c r="H56" s="114" t="str">
        <f>VLOOKUP(E56,VIP!$A$2:$O17189,7,FALSE)</f>
        <v>Si</v>
      </c>
      <c r="I56" s="114" t="str">
        <f>VLOOKUP(E56,VIP!$A$2:$O9154,8,FALSE)</f>
        <v>Si</v>
      </c>
      <c r="J56" s="114" t="str">
        <f>VLOOKUP(E56,VIP!$A$2:$O9104,8,FALSE)</f>
        <v>Si</v>
      </c>
      <c r="K56" s="114" t="str">
        <f>VLOOKUP(E56,VIP!$A$2:$O12678,6,0)</f>
        <v>NO</v>
      </c>
      <c r="L56" s="115" t="s">
        <v>2228</v>
      </c>
      <c r="M56" s="113" t="s">
        <v>2465</v>
      </c>
      <c r="N56" s="113" t="s">
        <v>2472</v>
      </c>
      <c r="O56" s="114" t="s">
        <v>2474</v>
      </c>
      <c r="P56" s="112"/>
      <c r="Q56" s="116" t="s">
        <v>2228</v>
      </c>
    </row>
    <row r="57" spans="1:18" ht="18" x14ac:dyDescent="0.25">
      <c r="A57" s="114" t="str">
        <f>VLOOKUP(E57,'LISTADO ATM'!$A$2:$C$901,3,0)</f>
        <v>DISTRITO NACIONAL</v>
      </c>
      <c r="B57" s="109">
        <v>335836203</v>
      </c>
      <c r="C57" s="121">
        <v>44282.636435185188</v>
      </c>
      <c r="D57" s="114" t="s">
        <v>2189</v>
      </c>
      <c r="E57" s="108">
        <v>39</v>
      </c>
      <c r="F57" s="114" t="str">
        <f>VLOOKUP(E57,VIP!$A$2:$O12267,2,0)</f>
        <v>DRBR039</v>
      </c>
      <c r="G57" s="114" t="str">
        <f>VLOOKUP(E57,'LISTADO ATM'!$A$2:$B$900,2,0)</f>
        <v xml:space="preserve">ATM Oficina Ovando </v>
      </c>
      <c r="H57" s="114" t="str">
        <f>VLOOKUP(E57,VIP!$A$2:$O17188,7,FALSE)</f>
        <v>Si</v>
      </c>
      <c r="I57" s="114" t="str">
        <f>VLOOKUP(E57,VIP!$A$2:$O9153,8,FALSE)</f>
        <v>No</v>
      </c>
      <c r="J57" s="114" t="str">
        <f>VLOOKUP(E57,VIP!$A$2:$O9103,8,FALSE)</f>
        <v>No</v>
      </c>
      <c r="K57" s="114" t="str">
        <f>VLOOKUP(E57,VIP!$A$2:$O12677,6,0)</f>
        <v>NO</v>
      </c>
      <c r="L57" s="115" t="s">
        <v>2254</v>
      </c>
      <c r="M57" s="113" t="s">
        <v>2465</v>
      </c>
      <c r="N57" s="113" t="s">
        <v>2472</v>
      </c>
      <c r="O57" s="114" t="s">
        <v>2474</v>
      </c>
      <c r="P57" s="112"/>
      <c r="Q57" s="116" t="s">
        <v>2254</v>
      </c>
    </row>
    <row r="58" spans="1:18" ht="18" x14ac:dyDescent="0.25">
      <c r="A58" s="114" t="str">
        <f>VLOOKUP(E58,'LISTADO ATM'!$A$2:$C$901,3,0)</f>
        <v>DISTRITO NACIONAL</v>
      </c>
      <c r="B58" s="109">
        <v>335836204</v>
      </c>
      <c r="C58" s="121">
        <v>44282.636979166666</v>
      </c>
      <c r="D58" s="114" t="s">
        <v>2189</v>
      </c>
      <c r="E58" s="108">
        <v>232</v>
      </c>
      <c r="F58" s="114" t="str">
        <f>VLOOKUP(E58,VIP!$A$2:$O12266,2,0)</f>
        <v>DRBR232</v>
      </c>
      <c r="G58" s="114" t="str">
        <f>VLOOKUP(E58,'LISTADO ATM'!$A$2:$B$900,2,0)</f>
        <v xml:space="preserve">ATM S/M Nacional Charles de Gaulle </v>
      </c>
      <c r="H58" s="114" t="str">
        <f>VLOOKUP(E58,VIP!$A$2:$O17187,7,FALSE)</f>
        <v>Si</v>
      </c>
      <c r="I58" s="114" t="str">
        <f>VLOOKUP(E58,VIP!$A$2:$O9152,8,FALSE)</f>
        <v>Si</v>
      </c>
      <c r="J58" s="114" t="str">
        <f>VLOOKUP(E58,VIP!$A$2:$O9102,8,FALSE)</f>
        <v>Si</v>
      </c>
      <c r="K58" s="114" t="str">
        <f>VLOOKUP(E58,VIP!$A$2:$O12676,6,0)</f>
        <v>SI</v>
      </c>
      <c r="L58" s="115" t="s">
        <v>2228</v>
      </c>
      <c r="M58" s="137" t="s">
        <v>2585</v>
      </c>
      <c r="N58" s="113" t="s">
        <v>2472</v>
      </c>
      <c r="O58" s="114" t="s">
        <v>2474</v>
      </c>
      <c r="P58" s="112"/>
      <c r="Q58" s="136" t="s">
        <v>2612</v>
      </c>
    </row>
    <row r="59" spans="1:18" ht="18" x14ac:dyDescent="0.25">
      <c r="A59" s="114" t="str">
        <f>VLOOKUP(E59,'LISTADO ATM'!$A$2:$C$901,3,0)</f>
        <v>NORTE</v>
      </c>
      <c r="B59" s="109">
        <v>335836205</v>
      </c>
      <c r="C59" s="121">
        <v>44282.638680555552</v>
      </c>
      <c r="D59" s="114" t="s">
        <v>2190</v>
      </c>
      <c r="E59" s="108">
        <v>496</v>
      </c>
      <c r="F59" s="114" t="str">
        <f>VLOOKUP(E59,VIP!$A$2:$O12265,2,0)</f>
        <v>DRBR496</v>
      </c>
      <c r="G59" s="114" t="str">
        <f>VLOOKUP(E59,'LISTADO ATM'!$A$2:$B$900,2,0)</f>
        <v xml:space="preserve">ATM Multicentro La Sirena Bonao </v>
      </c>
      <c r="H59" s="114" t="str">
        <f>VLOOKUP(E59,VIP!$A$2:$O17186,7,FALSE)</f>
        <v>Si</v>
      </c>
      <c r="I59" s="114" t="str">
        <f>VLOOKUP(E59,VIP!$A$2:$O9151,8,FALSE)</f>
        <v>Si</v>
      </c>
      <c r="J59" s="114" t="str">
        <f>VLOOKUP(E59,VIP!$A$2:$O9101,8,FALSE)</f>
        <v>Si</v>
      </c>
      <c r="K59" s="114" t="str">
        <f>VLOOKUP(E59,VIP!$A$2:$O12675,6,0)</f>
        <v>NO</v>
      </c>
      <c r="L59" s="115" t="s">
        <v>2228</v>
      </c>
      <c r="M59" s="137" t="s">
        <v>2585</v>
      </c>
      <c r="N59" s="113" t="s">
        <v>2472</v>
      </c>
      <c r="O59" s="114" t="s">
        <v>2506</v>
      </c>
      <c r="P59" s="112"/>
      <c r="Q59" s="136" t="s">
        <v>2586</v>
      </c>
      <c r="R59" s="94"/>
    </row>
    <row r="60" spans="1:18" ht="18" x14ac:dyDescent="0.25">
      <c r="A60" s="114" t="str">
        <f>VLOOKUP(E60,'LISTADO ATM'!$A$2:$C$901,3,0)</f>
        <v>SUR</v>
      </c>
      <c r="B60" s="109">
        <v>335836206</v>
      </c>
      <c r="C60" s="121">
        <v>44282.639398148145</v>
      </c>
      <c r="D60" s="114" t="s">
        <v>2494</v>
      </c>
      <c r="E60" s="108">
        <v>5</v>
      </c>
      <c r="F60" s="114" t="str">
        <f>VLOOKUP(E60,VIP!$A$2:$O12264,2,0)</f>
        <v>DRBR005</v>
      </c>
      <c r="G60" s="114" t="str">
        <f>VLOOKUP(E60,'LISTADO ATM'!$A$2:$B$900,2,0)</f>
        <v>ATM Oficina Autoservicio Villa Ofelia (San Juan)</v>
      </c>
      <c r="H60" s="114" t="str">
        <f>VLOOKUP(E60,VIP!$A$2:$O17185,7,FALSE)</f>
        <v>Si</v>
      </c>
      <c r="I60" s="114" t="str">
        <f>VLOOKUP(E60,VIP!$A$2:$O9150,8,FALSE)</f>
        <v>Si</v>
      </c>
      <c r="J60" s="114" t="str">
        <f>VLOOKUP(E60,VIP!$A$2:$O9100,8,FALSE)</f>
        <v>Si</v>
      </c>
      <c r="K60" s="114" t="str">
        <f>VLOOKUP(E60,VIP!$A$2:$O12674,6,0)</f>
        <v>NO</v>
      </c>
      <c r="L60" s="115" t="s">
        <v>2560</v>
      </c>
      <c r="M60" s="113" t="s">
        <v>2465</v>
      </c>
      <c r="N60" s="113" t="s">
        <v>2472</v>
      </c>
      <c r="O60" s="114" t="s">
        <v>2495</v>
      </c>
      <c r="P60" s="112"/>
      <c r="Q60" s="116" t="s">
        <v>2526</v>
      </c>
    </row>
    <row r="61" spans="1:18" ht="18" x14ac:dyDescent="0.25">
      <c r="A61" s="114" t="str">
        <f>VLOOKUP(E61,'LISTADO ATM'!$A$2:$C$901,3,0)</f>
        <v>NORTE</v>
      </c>
      <c r="B61" s="109">
        <v>335836207</v>
      </c>
      <c r="C61" s="121">
        <v>44282.640497685185</v>
      </c>
      <c r="D61" s="114" t="s">
        <v>2190</v>
      </c>
      <c r="E61" s="108">
        <v>88</v>
      </c>
      <c r="F61" s="114" t="str">
        <f>VLOOKUP(E61,VIP!$A$2:$O12263,2,0)</f>
        <v>DRBR088</v>
      </c>
      <c r="G61" s="114" t="str">
        <f>VLOOKUP(E61,'LISTADO ATM'!$A$2:$B$900,2,0)</f>
        <v xml:space="preserve">ATM S/M La Fuente (Santiago) </v>
      </c>
      <c r="H61" s="114" t="str">
        <f>VLOOKUP(E61,VIP!$A$2:$O17184,7,FALSE)</f>
        <v>Si</v>
      </c>
      <c r="I61" s="114" t="str">
        <f>VLOOKUP(E61,VIP!$A$2:$O9149,8,FALSE)</f>
        <v>Si</v>
      </c>
      <c r="J61" s="114" t="str">
        <f>VLOOKUP(E61,VIP!$A$2:$O9099,8,FALSE)</f>
        <v>Si</v>
      </c>
      <c r="K61" s="114" t="str">
        <f>VLOOKUP(E61,VIP!$A$2:$O12673,6,0)</f>
        <v>NO</v>
      </c>
      <c r="L61" s="115" t="s">
        <v>2228</v>
      </c>
      <c r="M61" s="137" t="s">
        <v>2585</v>
      </c>
      <c r="N61" s="113" t="s">
        <v>2472</v>
      </c>
      <c r="O61" s="114" t="s">
        <v>2506</v>
      </c>
      <c r="P61" s="114"/>
      <c r="Q61" s="136" t="s">
        <v>2586</v>
      </c>
    </row>
    <row r="62" spans="1:18" ht="18" x14ac:dyDescent="0.25">
      <c r="A62" s="114" t="str">
        <f>VLOOKUP(E62,'LISTADO ATM'!$A$2:$C$901,3,0)</f>
        <v>DISTRITO NACIONAL</v>
      </c>
      <c r="B62" s="109" t="s">
        <v>2539</v>
      </c>
      <c r="C62" s="121">
        <v>44282.660844907405</v>
      </c>
      <c r="D62" s="114" t="s">
        <v>2468</v>
      </c>
      <c r="E62" s="108">
        <v>784</v>
      </c>
      <c r="F62" s="114" t="str">
        <f>VLOOKUP(E62,VIP!$A$2:$O12275,2,0)</f>
        <v>DRBR762</v>
      </c>
      <c r="G62" s="114" t="str">
        <f>VLOOKUP(E62,'LISTADO ATM'!$A$2:$B$900,2,0)</f>
        <v xml:space="preserve">ATM Tribunal Superior Electoral </v>
      </c>
      <c r="H62" s="114" t="str">
        <f>VLOOKUP(E62,VIP!$A$2:$O17196,7,FALSE)</f>
        <v>Si</v>
      </c>
      <c r="I62" s="114" t="str">
        <f>VLOOKUP(E62,VIP!$A$2:$O9161,8,FALSE)</f>
        <v>Si</v>
      </c>
      <c r="J62" s="114" t="str">
        <f>VLOOKUP(E62,VIP!$A$2:$O9111,8,FALSE)</f>
        <v>Si</v>
      </c>
      <c r="K62" s="114" t="str">
        <f>VLOOKUP(E62,VIP!$A$2:$O12685,6,0)</f>
        <v>NO</v>
      </c>
      <c r="L62" s="115" t="s">
        <v>2428</v>
      </c>
      <c r="M62" s="113" t="s">
        <v>2465</v>
      </c>
      <c r="N62" s="113" t="s">
        <v>2472</v>
      </c>
      <c r="O62" s="114" t="s">
        <v>2473</v>
      </c>
      <c r="P62" s="114"/>
      <c r="Q62" s="116" t="s">
        <v>2428</v>
      </c>
    </row>
    <row r="63" spans="1:18" ht="18" x14ac:dyDescent="0.25">
      <c r="A63" s="114" t="str">
        <f>VLOOKUP(E63,'LISTADO ATM'!$A$2:$C$901,3,0)</f>
        <v>DISTRITO NACIONAL</v>
      </c>
      <c r="B63" s="109" t="s">
        <v>2538</v>
      </c>
      <c r="C63" s="121">
        <v>44282.662615740737</v>
      </c>
      <c r="D63" s="114" t="s">
        <v>2468</v>
      </c>
      <c r="E63" s="108">
        <v>96</v>
      </c>
      <c r="F63" s="114" t="str">
        <f>VLOOKUP(E63,VIP!$A$2:$O12274,2,0)</f>
        <v>DRBR096</v>
      </c>
      <c r="G63" s="114" t="str">
        <f>VLOOKUP(E63,'LISTADO ATM'!$A$2:$B$900,2,0)</f>
        <v>ATM S/M Caribe Av. Charles de Gaulle</v>
      </c>
      <c r="H63" s="114" t="str">
        <f>VLOOKUP(E63,VIP!$A$2:$O17195,7,FALSE)</f>
        <v>Si</v>
      </c>
      <c r="I63" s="114" t="str">
        <f>VLOOKUP(E63,VIP!$A$2:$O9160,8,FALSE)</f>
        <v>No</v>
      </c>
      <c r="J63" s="114" t="str">
        <f>VLOOKUP(E63,VIP!$A$2:$O9110,8,FALSE)</f>
        <v>No</v>
      </c>
      <c r="K63" s="114" t="str">
        <f>VLOOKUP(E63,VIP!$A$2:$O12684,6,0)</f>
        <v>NO</v>
      </c>
      <c r="L63" s="115" t="s">
        <v>2428</v>
      </c>
      <c r="M63" s="137" t="s">
        <v>2585</v>
      </c>
      <c r="N63" s="113" t="s">
        <v>2472</v>
      </c>
      <c r="O63" s="114" t="s">
        <v>2473</v>
      </c>
      <c r="P63" s="114"/>
      <c r="Q63" s="136" t="s">
        <v>2612</v>
      </c>
    </row>
    <row r="64" spans="1:18" ht="18" x14ac:dyDescent="0.25">
      <c r="A64" s="114" t="str">
        <f>VLOOKUP(E64,'LISTADO ATM'!$A$2:$C$901,3,0)</f>
        <v>DISTRITO NACIONAL</v>
      </c>
      <c r="B64" s="109" t="s">
        <v>2537</v>
      </c>
      <c r="C64" s="121">
        <v>44282.665254629632</v>
      </c>
      <c r="D64" s="114" t="s">
        <v>2468</v>
      </c>
      <c r="E64" s="108">
        <v>487</v>
      </c>
      <c r="F64" s="114" t="str">
        <f>VLOOKUP(E64,VIP!$A$2:$O12273,2,0)</f>
        <v>DRBR487</v>
      </c>
      <c r="G64" s="114" t="str">
        <f>VLOOKUP(E64,'LISTADO ATM'!$A$2:$B$900,2,0)</f>
        <v xml:space="preserve">ATM Olé Hainamosa </v>
      </c>
      <c r="H64" s="114" t="str">
        <f>VLOOKUP(E64,VIP!$A$2:$O17194,7,FALSE)</f>
        <v>Si</v>
      </c>
      <c r="I64" s="114" t="str">
        <f>VLOOKUP(E64,VIP!$A$2:$O9159,8,FALSE)</f>
        <v>Si</v>
      </c>
      <c r="J64" s="114" t="str">
        <f>VLOOKUP(E64,VIP!$A$2:$O9109,8,FALSE)</f>
        <v>Si</v>
      </c>
      <c r="K64" s="114" t="str">
        <f>VLOOKUP(E64,VIP!$A$2:$O12683,6,0)</f>
        <v>SI</v>
      </c>
      <c r="L64" s="115" t="s">
        <v>2428</v>
      </c>
      <c r="M64" s="137" t="s">
        <v>2585</v>
      </c>
      <c r="N64" s="113" t="s">
        <v>2472</v>
      </c>
      <c r="O64" s="114" t="s">
        <v>2473</v>
      </c>
      <c r="P64" s="114"/>
      <c r="Q64" s="136" t="s">
        <v>2612</v>
      </c>
    </row>
    <row r="65" spans="1:17" ht="18" x14ac:dyDescent="0.25">
      <c r="A65" s="114" t="str">
        <f>VLOOKUP(E65,'LISTADO ATM'!$A$2:$C$901,3,0)</f>
        <v>NORTE</v>
      </c>
      <c r="B65" s="109" t="s">
        <v>2536</v>
      </c>
      <c r="C65" s="121">
        <v>44282.666550925926</v>
      </c>
      <c r="D65" s="114" t="s">
        <v>2494</v>
      </c>
      <c r="E65" s="108">
        <v>752</v>
      </c>
      <c r="F65" s="114" t="str">
        <f>VLOOKUP(E65,VIP!$A$2:$O12272,2,0)</f>
        <v>DRBR280</v>
      </c>
      <c r="G65" s="114" t="str">
        <f>VLOOKUP(E65,'LISTADO ATM'!$A$2:$B$900,2,0)</f>
        <v xml:space="preserve">ATM UNP Las Carolinas (La Vega) </v>
      </c>
      <c r="H65" s="114" t="str">
        <f>VLOOKUP(E65,VIP!$A$2:$O17193,7,FALSE)</f>
        <v>Si</v>
      </c>
      <c r="I65" s="114" t="str">
        <f>VLOOKUP(E65,VIP!$A$2:$O9158,8,FALSE)</f>
        <v>Si</v>
      </c>
      <c r="J65" s="114" t="str">
        <f>VLOOKUP(E65,VIP!$A$2:$O9108,8,FALSE)</f>
        <v>Si</v>
      </c>
      <c r="K65" s="114" t="str">
        <f>VLOOKUP(E65,VIP!$A$2:$O12682,6,0)</f>
        <v>SI</v>
      </c>
      <c r="L65" s="115" t="s">
        <v>2459</v>
      </c>
      <c r="M65" s="113" t="s">
        <v>2465</v>
      </c>
      <c r="N65" s="113" t="s">
        <v>2472</v>
      </c>
      <c r="O65" s="114" t="s">
        <v>2495</v>
      </c>
      <c r="P65" s="114"/>
      <c r="Q65" s="116" t="s">
        <v>2459</v>
      </c>
    </row>
    <row r="66" spans="1:17" ht="18" x14ac:dyDescent="0.25">
      <c r="A66" s="114" t="str">
        <f>VLOOKUP(E66,'LISTADO ATM'!$A$2:$C$901,3,0)</f>
        <v>DISTRITO NACIONAL</v>
      </c>
      <c r="B66" s="109" t="s">
        <v>2535</v>
      </c>
      <c r="C66" s="121">
        <v>44282.689131944448</v>
      </c>
      <c r="D66" s="114" t="s">
        <v>2468</v>
      </c>
      <c r="E66" s="108">
        <v>698</v>
      </c>
      <c r="F66" s="114" t="str">
        <f>VLOOKUP(E66,VIP!$A$2:$O12270,2,0)</f>
        <v>DRBR698</v>
      </c>
      <c r="G66" s="114" t="str">
        <f>VLOOKUP(E66,'LISTADO ATM'!$A$2:$B$900,2,0)</f>
        <v>ATM Parador Bellamar</v>
      </c>
      <c r="H66" s="114" t="str">
        <f>VLOOKUP(E66,VIP!$A$2:$O17191,7,FALSE)</f>
        <v>Si</v>
      </c>
      <c r="I66" s="114" t="str">
        <f>VLOOKUP(E66,VIP!$A$2:$O9156,8,FALSE)</f>
        <v>Si</v>
      </c>
      <c r="J66" s="114" t="str">
        <f>VLOOKUP(E66,VIP!$A$2:$O9106,8,FALSE)</f>
        <v>Si</v>
      </c>
      <c r="K66" s="114" t="str">
        <f>VLOOKUP(E66,VIP!$A$2:$O12680,6,0)</f>
        <v>NO</v>
      </c>
      <c r="L66" s="115" t="s">
        <v>2428</v>
      </c>
      <c r="M66" s="137" t="s">
        <v>2585</v>
      </c>
      <c r="N66" s="113" t="s">
        <v>2472</v>
      </c>
      <c r="O66" s="114" t="s">
        <v>2473</v>
      </c>
      <c r="P66" s="114"/>
      <c r="Q66" s="136" t="s">
        <v>2586</v>
      </c>
    </row>
    <row r="67" spans="1:17" ht="18" x14ac:dyDescent="0.25">
      <c r="A67" s="114" t="str">
        <f>VLOOKUP(E67,'LISTADO ATM'!$A$2:$C$901,3,0)</f>
        <v>DISTRITO NACIONAL</v>
      </c>
      <c r="B67" s="109" t="s">
        <v>2534</v>
      </c>
      <c r="C67" s="121">
        <v>44282.740069444444</v>
      </c>
      <c r="D67" s="114" t="s">
        <v>2189</v>
      </c>
      <c r="E67" s="108">
        <v>391</v>
      </c>
      <c r="F67" s="114" t="str">
        <f>VLOOKUP(E67,VIP!$A$2:$O12269,2,0)</f>
        <v>DRBR391</v>
      </c>
      <c r="G67" s="114" t="str">
        <f>VLOOKUP(E67,'LISTADO ATM'!$A$2:$B$900,2,0)</f>
        <v xml:space="preserve">ATM S/M Jumbo Luperón </v>
      </c>
      <c r="H67" s="114" t="str">
        <f>VLOOKUP(E67,VIP!$A$2:$O17190,7,FALSE)</f>
        <v>Si</v>
      </c>
      <c r="I67" s="114" t="str">
        <f>VLOOKUP(E67,VIP!$A$2:$O9155,8,FALSE)</f>
        <v>Si</v>
      </c>
      <c r="J67" s="114" t="str">
        <f>VLOOKUP(E67,VIP!$A$2:$O9105,8,FALSE)</f>
        <v>Si</v>
      </c>
      <c r="K67" s="114" t="str">
        <f>VLOOKUP(E67,VIP!$A$2:$O12679,6,0)</f>
        <v>NO</v>
      </c>
      <c r="L67" s="115" t="s">
        <v>2228</v>
      </c>
      <c r="M67" s="137" t="s">
        <v>2585</v>
      </c>
      <c r="N67" s="113" t="s">
        <v>2472</v>
      </c>
      <c r="O67" s="114" t="s">
        <v>2474</v>
      </c>
      <c r="P67" s="114"/>
      <c r="Q67" s="136" t="s">
        <v>2612</v>
      </c>
    </row>
    <row r="68" spans="1:17" ht="18" x14ac:dyDescent="0.25">
      <c r="A68" s="114" t="str">
        <f>VLOOKUP(E68,'LISTADO ATM'!$A$2:$C$901,3,0)</f>
        <v>DISTRITO NACIONAL</v>
      </c>
      <c r="B68" s="109" t="s">
        <v>2533</v>
      </c>
      <c r="C68" s="121">
        <v>44282.745393518519</v>
      </c>
      <c r="D68" s="114" t="s">
        <v>2189</v>
      </c>
      <c r="E68" s="108">
        <v>565</v>
      </c>
      <c r="F68" s="114" t="str">
        <f>VLOOKUP(E68,VIP!$A$2:$O12268,2,0)</f>
        <v>DRBR24H</v>
      </c>
      <c r="G68" s="114" t="str">
        <f>VLOOKUP(E68,'LISTADO ATM'!$A$2:$B$900,2,0)</f>
        <v xml:space="preserve">ATM S/M La Cadena Núñez de Cáceres </v>
      </c>
      <c r="H68" s="114" t="str">
        <f>VLOOKUP(E68,VIP!$A$2:$O17189,7,FALSE)</f>
        <v>Si</v>
      </c>
      <c r="I68" s="114" t="str">
        <f>VLOOKUP(E68,VIP!$A$2:$O9154,8,FALSE)</f>
        <v>Si</v>
      </c>
      <c r="J68" s="114" t="str">
        <f>VLOOKUP(E68,VIP!$A$2:$O9104,8,FALSE)</f>
        <v>Si</v>
      </c>
      <c r="K68" s="114" t="str">
        <f>VLOOKUP(E68,VIP!$A$2:$O12678,6,0)</f>
        <v>NO</v>
      </c>
      <c r="L68" s="115" t="s">
        <v>2228</v>
      </c>
      <c r="M68" s="113" t="s">
        <v>2465</v>
      </c>
      <c r="N68" s="113" t="s">
        <v>2472</v>
      </c>
      <c r="O68" s="114" t="s">
        <v>2474</v>
      </c>
      <c r="P68" s="114"/>
      <c r="Q68" s="116" t="s">
        <v>2228</v>
      </c>
    </row>
    <row r="69" spans="1:17" ht="18" x14ac:dyDescent="0.25">
      <c r="A69" s="114" t="str">
        <f>VLOOKUP(E69,'LISTADO ATM'!$A$2:$C$901,3,0)</f>
        <v>NORTE</v>
      </c>
      <c r="B69" s="109" t="s">
        <v>2532</v>
      </c>
      <c r="C69" s="121">
        <v>44282.74900462963</v>
      </c>
      <c r="D69" s="114" t="s">
        <v>2190</v>
      </c>
      <c r="E69" s="108">
        <v>395</v>
      </c>
      <c r="F69" s="114" t="str">
        <f>VLOOKUP(E69,VIP!$A$2:$O12267,2,0)</f>
        <v>DRBR395</v>
      </c>
      <c r="G69" s="114" t="str">
        <f>VLOOKUP(E69,'LISTADO ATM'!$A$2:$B$900,2,0)</f>
        <v xml:space="preserve">ATM UNP Sabana Iglesia </v>
      </c>
      <c r="H69" s="114" t="str">
        <f>VLOOKUP(E69,VIP!$A$2:$O17188,7,FALSE)</f>
        <v>Si</v>
      </c>
      <c r="I69" s="114" t="str">
        <f>VLOOKUP(E69,VIP!$A$2:$O9153,8,FALSE)</f>
        <v>Si</v>
      </c>
      <c r="J69" s="114" t="str">
        <f>VLOOKUP(E69,VIP!$A$2:$O9103,8,FALSE)</f>
        <v>Si</v>
      </c>
      <c r="K69" s="114" t="str">
        <f>VLOOKUP(E69,VIP!$A$2:$O12677,6,0)</f>
        <v>NO</v>
      </c>
      <c r="L69" s="115" t="s">
        <v>2488</v>
      </c>
      <c r="M69" s="137" t="s">
        <v>2585</v>
      </c>
      <c r="N69" s="113" t="s">
        <v>2472</v>
      </c>
      <c r="O69" s="114" t="s">
        <v>2497</v>
      </c>
      <c r="P69" s="114"/>
      <c r="Q69" s="136" t="s">
        <v>2586</v>
      </c>
    </row>
    <row r="70" spans="1:17" ht="18" x14ac:dyDescent="0.25">
      <c r="A70" s="114" t="str">
        <f>VLOOKUP(E70,'LISTADO ATM'!$A$2:$C$901,3,0)</f>
        <v>DISTRITO NACIONAL</v>
      </c>
      <c r="B70" s="109" t="s">
        <v>2531</v>
      </c>
      <c r="C70" s="121">
        <v>44282.751689814817</v>
      </c>
      <c r="D70" s="114" t="s">
        <v>2189</v>
      </c>
      <c r="E70" s="108">
        <v>377</v>
      </c>
      <c r="F70" s="114" t="str">
        <f>VLOOKUP(E70,VIP!$A$2:$O12266,2,0)</f>
        <v>DRBR377</v>
      </c>
      <c r="G70" s="114" t="str">
        <f>VLOOKUP(E70,'LISTADO ATM'!$A$2:$B$900,2,0)</f>
        <v>ATM Estación del Metro Eduardo Brito</v>
      </c>
      <c r="H70" s="114" t="str">
        <f>VLOOKUP(E70,VIP!$A$2:$O17187,7,FALSE)</f>
        <v>Si</v>
      </c>
      <c r="I70" s="114" t="str">
        <f>VLOOKUP(E70,VIP!$A$2:$O9152,8,FALSE)</f>
        <v>Si</v>
      </c>
      <c r="J70" s="114" t="str">
        <f>VLOOKUP(E70,VIP!$A$2:$O9102,8,FALSE)</f>
        <v>Si</v>
      </c>
      <c r="K70" s="114" t="str">
        <f>VLOOKUP(E70,VIP!$A$2:$O12676,6,0)</f>
        <v>NO</v>
      </c>
      <c r="L70" s="115" t="s">
        <v>2431</v>
      </c>
      <c r="M70" s="137" t="s">
        <v>2585</v>
      </c>
      <c r="N70" s="113" t="s">
        <v>2472</v>
      </c>
      <c r="O70" s="114" t="s">
        <v>2474</v>
      </c>
      <c r="P70" s="114"/>
      <c r="Q70" s="136" t="s">
        <v>2612</v>
      </c>
    </row>
    <row r="71" spans="1:17" ht="18" x14ac:dyDescent="0.25">
      <c r="A71" s="114" t="str">
        <f>VLOOKUP(E71,'LISTADO ATM'!$A$2:$C$901,3,0)</f>
        <v>DISTRITO NACIONAL</v>
      </c>
      <c r="B71" s="109" t="s">
        <v>2530</v>
      </c>
      <c r="C71" s="121">
        <v>44282.75335648148</v>
      </c>
      <c r="D71" s="114" t="s">
        <v>2189</v>
      </c>
      <c r="E71" s="108">
        <v>85</v>
      </c>
      <c r="F71" s="114" t="str">
        <f>VLOOKUP(E71,VIP!$A$2:$O12265,2,0)</f>
        <v>DRBR085</v>
      </c>
      <c r="G71" s="114" t="str">
        <f>VLOOKUP(E71,'LISTADO ATM'!$A$2:$B$900,2,0)</f>
        <v xml:space="preserve">ATM Oficina San Isidro (Fuerza Aérea) </v>
      </c>
      <c r="H71" s="114" t="str">
        <f>VLOOKUP(E71,VIP!$A$2:$O17186,7,FALSE)</f>
        <v>Si</v>
      </c>
      <c r="I71" s="114" t="str">
        <f>VLOOKUP(E71,VIP!$A$2:$O9151,8,FALSE)</f>
        <v>Si</v>
      </c>
      <c r="J71" s="114" t="str">
        <f>VLOOKUP(E71,VIP!$A$2:$O9101,8,FALSE)</f>
        <v>Si</v>
      </c>
      <c r="K71" s="114" t="str">
        <f>VLOOKUP(E71,VIP!$A$2:$O12675,6,0)</f>
        <v>NO</v>
      </c>
      <c r="L71" s="115" t="s">
        <v>2488</v>
      </c>
      <c r="M71" s="113" t="s">
        <v>2465</v>
      </c>
      <c r="N71" s="113" t="s">
        <v>2472</v>
      </c>
      <c r="O71" s="114" t="s">
        <v>2474</v>
      </c>
      <c r="P71" s="114"/>
      <c r="Q71" s="116" t="s">
        <v>2488</v>
      </c>
    </row>
    <row r="72" spans="1:17" ht="18" x14ac:dyDescent="0.25">
      <c r="A72" s="114" t="str">
        <f>VLOOKUP(E72,'LISTADO ATM'!$A$2:$C$901,3,0)</f>
        <v>DISTRITO NACIONAL</v>
      </c>
      <c r="B72" s="109" t="s">
        <v>2529</v>
      </c>
      <c r="C72" s="121">
        <v>44282.754432870373</v>
      </c>
      <c r="D72" s="114" t="s">
        <v>2189</v>
      </c>
      <c r="E72" s="108">
        <v>347</v>
      </c>
      <c r="F72" s="114" t="str">
        <f>VLOOKUP(E72,VIP!$A$2:$O12264,2,0)</f>
        <v>DRBR347</v>
      </c>
      <c r="G72" s="114" t="str">
        <f>VLOOKUP(E72,'LISTADO ATM'!$A$2:$B$900,2,0)</f>
        <v>ATM Patio de Colombia</v>
      </c>
      <c r="H72" s="114" t="str">
        <f>VLOOKUP(E72,VIP!$A$2:$O17185,7,FALSE)</f>
        <v>N/A</v>
      </c>
      <c r="I72" s="114" t="str">
        <f>VLOOKUP(E72,VIP!$A$2:$O9150,8,FALSE)</f>
        <v>N/A</v>
      </c>
      <c r="J72" s="114" t="str">
        <f>VLOOKUP(E72,VIP!$A$2:$O9100,8,FALSE)</f>
        <v>N/A</v>
      </c>
      <c r="K72" s="114" t="str">
        <f>VLOOKUP(E72,VIP!$A$2:$O12674,6,0)</f>
        <v>N/A</v>
      </c>
      <c r="L72" s="115" t="s">
        <v>2488</v>
      </c>
      <c r="M72" s="137" t="s">
        <v>2585</v>
      </c>
      <c r="N72" s="113" t="s">
        <v>2472</v>
      </c>
      <c r="O72" s="114" t="s">
        <v>2474</v>
      </c>
      <c r="P72" s="114"/>
      <c r="Q72" s="136" t="s">
        <v>2612</v>
      </c>
    </row>
    <row r="73" spans="1:17" ht="18" x14ac:dyDescent="0.25">
      <c r="A73" s="114" t="str">
        <f>VLOOKUP(E73,'LISTADO ATM'!$A$2:$C$901,3,0)</f>
        <v>DISTRITO NACIONAL</v>
      </c>
      <c r="B73" s="109" t="s">
        <v>2557</v>
      </c>
      <c r="C73" s="121">
        <v>44282.855925925927</v>
      </c>
      <c r="D73" s="114" t="s">
        <v>2468</v>
      </c>
      <c r="E73" s="108">
        <v>26</v>
      </c>
      <c r="F73" s="114" t="str">
        <f>VLOOKUP(E73,VIP!$A$2:$O12283,2,0)</f>
        <v>DRBR221</v>
      </c>
      <c r="G73" s="114" t="str">
        <f>VLOOKUP(E73,'LISTADO ATM'!$A$2:$B$900,2,0)</f>
        <v>ATM S/M Jumbo San Isidro</v>
      </c>
      <c r="H73" s="114" t="str">
        <f>VLOOKUP(E73,VIP!$A$2:$O17204,7,FALSE)</f>
        <v>Si</v>
      </c>
      <c r="I73" s="114" t="str">
        <f>VLOOKUP(E73,VIP!$A$2:$O9169,8,FALSE)</f>
        <v>Si</v>
      </c>
      <c r="J73" s="114" t="str">
        <f>VLOOKUP(E73,VIP!$A$2:$O9119,8,FALSE)</f>
        <v>Si</v>
      </c>
      <c r="K73" s="114" t="str">
        <f>VLOOKUP(E73,VIP!$A$2:$O12693,6,0)</f>
        <v>NO</v>
      </c>
      <c r="L73" s="115" t="s">
        <v>2428</v>
      </c>
      <c r="M73" s="137" t="s">
        <v>2585</v>
      </c>
      <c r="N73" s="113" t="s">
        <v>2472</v>
      </c>
      <c r="O73" s="114" t="s">
        <v>2473</v>
      </c>
      <c r="P73" s="114"/>
      <c r="Q73" s="136" t="s">
        <v>2586</v>
      </c>
    </row>
    <row r="74" spans="1:17" ht="18" x14ac:dyDescent="0.25">
      <c r="A74" s="114" t="str">
        <f>VLOOKUP(E74,'LISTADO ATM'!$A$2:$C$901,3,0)</f>
        <v>NORTE</v>
      </c>
      <c r="B74" s="109" t="s">
        <v>2556</v>
      </c>
      <c r="C74" s="121">
        <v>44282.858414351853</v>
      </c>
      <c r="D74" s="114" t="s">
        <v>2494</v>
      </c>
      <c r="E74" s="108">
        <v>144</v>
      </c>
      <c r="F74" s="114" t="str">
        <f>VLOOKUP(E74,VIP!$A$2:$O12282,2,0)</f>
        <v>DRBR144</v>
      </c>
      <c r="G74" s="114" t="str">
        <f>VLOOKUP(E74,'LISTADO ATM'!$A$2:$B$900,2,0)</f>
        <v xml:space="preserve">ATM Oficina Villa Altagracia </v>
      </c>
      <c r="H74" s="114" t="str">
        <f>VLOOKUP(E74,VIP!$A$2:$O17203,7,FALSE)</f>
        <v>Si</v>
      </c>
      <c r="I74" s="114" t="str">
        <f>VLOOKUP(E74,VIP!$A$2:$O9168,8,FALSE)</f>
        <v>Si</v>
      </c>
      <c r="J74" s="114" t="str">
        <f>VLOOKUP(E74,VIP!$A$2:$O9118,8,FALSE)</f>
        <v>Si</v>
      </c>
      <c r="K74" s="114" t="str">
        <f>VLOOKUP(E74,VIP!$A$2:$O12692,6,0)</f>
        <v>SI</v>
      </c>
      <c r="L74" s="115" t="s">
        <v>2428</v>
      </c>
      <c r="M74" s="113" t="s">
        <v>2465</v>
      </c>
      <c r="N74" s="113" t="s">
        <v>2472</v>
      </c>
      <c r="O74" s="114" t="s">
        <v>2495</v>
      </c>
      <c r="P74" s="114"/>
      <c r="Q74" s="116" t="s">
        <v>2428</v>
      </c>
    </row>
    <row r="75" spans="1:17" ht="18" x14ac:dyDescent="0.25">
      <c r="A75" s="114" t="str">
        <f>VLOOKUP(E75,'LISTADO ATM'!$A$2:$C$901,3,0)</f>
        <v>ESTE</v>
      </c>
      <c r="B75" s="109" t="s">
        <v>2555</v>
      </c>
      <c r="C75" s="121">
        <v>44282.860023148147</v>
      </c>
      <c r="D75" s="114" t="s">
        <v>2468</v>
      </c>
      <c r="E75" s="108">
        <v>211</v>
      </c>
      <c r="F75" s="114" t="str">
        <f>VLOOKUP(E75,VIP!$A$2:$O12281,2,0)</f>
        <v>DRBR211</v>
      </c>
      <c r="G75" s="114" t="str">
        <f>VLOOKUP(E75,'LISTADO ATM'!$A$2:$B$900,2,0)</f>
        <v xml:space="preserve">ATM Oficina La Romana I </v>
      </c>
      <c r="H75" s="114" t="str">
        <f>VLOOKUP(E75,VIP!$A$2:$O17202,7,FALSE)</f>
        <v>Si</v>
      </c>
      <c r="I75" s="114" t="str">
        <f>VLOOKUP(E75,VIP!$A$2:$O9167,8,FALSE)</f>
        <v>Si</v>
      </c>
      <c r="J75" s="114" t="str">
        <f>VLOOKUP(E75,VIP!$A$2:$O9117,8,FALSE)</f>
        <v>Si</v>
      </c>
      <c r="K75" s="114" t="str">
        <f>VLOOKUP(E75,VIP!$A$2:$O12691,6,0)</f>
        <v>NO</v>
      </c>
      <c r="L75" s="115" t="s">
        <v>2428</v>
      </c>
      <c r="M75" s="113" t="s">
        <v>2465</v>
      </c>
      <c r="N75" s="113" t="s">
        <v>2472</v>
      </c>
      <c r="O75" s="114" t="s">
        <v>2473</v>
      </c>
      <c r="P75" s="114"/>
      <c r="Q75" s="116" t="s">
        <v>2428</v>
      </c>
    </row>
    <row r="76" spans="1:17" ht="18" x14ac:dyDescent="0.25">
      <c r="A76" s="114" t="str">
        <f>VLOOKUP(E76,'LISTADO ATM'!$A$2:$C$901,3,0)</f>
        <v>DISTRITO NACIONAL</v>
      </c>
      <c r="B76" s="109" t="s">
        <v>2554</v>
      </c>
      <c r="C76" s="121">
        <v>44282.861863425926</v>
      </c>
      <c r="D76" s="114" t="s">
        <v>2468</v>
      </c>
      <c r="E76" s="108">
        <v>300</v>
      </c>
      <c r="F76" s="114" t="str">
        <f>VLOOKUP(E76,VIP!$A$2:$O12280,2,0)</f>
        <v>DRBR300</v>
      </c>
      <c r="G76" s="114" t="str">
        <f>VLOOKUP(E76,'LISTADO ATM'!$A$2:$B$900,2,0)</f>
        <v xml:space="preserve">ATM S/M Aprezio Los Guaricanos </v>
      </c>
      <c r="H76" s="114" t="str">
        <f>VLOOKUP(E76,VIP!$A$2:$O17201,7,FALSE)</f>
        <v>Si</v>
      </c>
      <c r="I76" s="114" t="str">
        <f>VLOOKUP(E76,VIP!$A$2:$O9166,8,FALSE)</f>
        <v>Si</v>
      </c>
      <c r="J76" s="114" t="str">
        <f>VLOOKUP(E76,VIP!$A$2:$O9116,8,FALSE)</f>
        <v>Si</v>
      </c>
      <c r="K76" s="114" t="str">
        <f>VLOOKUP(E76,VIP!$A$2:$O12690,6,0)</f>
        <v>NO</v>
      </c>
      <c r="L76" s="115" t="s">
        <v>2428</v>
      </c>
      <c r="M76" s="137" t="s">
        <v>2585</v>
      </c>
      <c r="N76" s="113" t="s">
        <v>2472</v>
      </c>
      <c r="O76" s="114" t="s">
        <v>2473</v>
      </c>
      <c r="P76" s="114"/>
      <c r="Q76" s="136" t="s">
        <v>2612</v>
      </c>
    </row>
    <row r="77" spans="1:17" ht="18" x14ac:dyDescent="0.25">
      <c r="A77" s="114" t="str">
        <f>VLOOKUP(E77,'LISTADO ATM'!$A$2:$C$901,3,0)</f>
        <v>DISTRITO NACIONAL</v>
      </c>
      <c r="B77" s="109" t="s">
        <v>2553</v>
      </c>
      <c r="C77" s="121">
        <v>44282.863761574074</v>
      </c>
      <c r="D77" s="114" t="s">
        <v>2468</v>
      </c>
      <c r="E77" s="108">
        <v>363</v>
      </c>
      <c r="F77" s="114" t="e">
        <f>VLOOKUP(E77,VIP!$A$2:$O12279,2,0)</f>
        <v>#N/A</v>
      </c>
      <c r="G77" s="114" t="str">
        <f>VLOOKUP(E77,'LISTADO ATM'!$A$2:$B$900,2,0)</f>
        <v>ATM Sirena Villa Mella</v>
      </c>
      <c r="H77" s="114" t="e">
        <f>VLOOKUP(E77,VIP!$A$2:$O17200,7,FALSE)</f>
        <v>#N/A</v>
      </c>
      <c r="I77" s="114" t="e">
        <f>VLOOKUP(E77,VIP!$A$2:$O9165,8,FALSE)</f>
        <v>#N/A</v>
      </c>
      <c r="J77" s="114" t="e">
        <f>VLOOKUP(E77,VIP!$A$2:$O9115,8,FALSE)</f>
        <v>#N/A</v>
      </c>
      <c r="K77" s="114" t="e">
        <f>VLOOKUP(E77,VIP!$A$2:$O12689,6,0)</f>
        <v>#N/A</v>
      </c>
      <c r="L77" s="115" t="s">
        <v>2428</v>
      </c>
      <c r="M77" s="113" t="s">
        <v>2465</v>
      </c>
      <c r="N77" s="113" t="s">
        <v>2472</v>
      </c>
      <c r="O77" s="114" t="s">
        <v>2473</v>
      </c>
      <c r="P77" s="114"/>
      <c r="Q77" s="116" t="s">
        <v>2428</v>
      </c>
    </row>
    <row r="78" spans="1:17" ht="18" x14ac:dyDescent="0.25">
      <c r="A78" s="114" t="str">
        <f>VLOOKUP(E78,'LISTADO ATM'!$A$2:$C$901,3,0)</f>
        <v>SUR</v>
      </c>
      <c r="B78" s="109" t="s">
        <v>2552</v>
      </c>
      <c r="C78" s="121">
        <v>44282.866296296299</v>
      </c>
      <c r="D78" s="114" t="s">
        <v>2468</v>
      </c>
      <c r="E78" s="108">
        <v>512</v>
      </c>
      <c r="F78" s="114" t="str">
        <f>VLOOKUP(E78,VIP!$A$2:$O12278,2,0)</f>
        <v>DRBR512</v>
      </c>
      <c r="G78" s="114" t="str">
        <f>VLOOKUP(E78,'LISTADO ATM'!$A$2:$B$900,2,0)</f>
        <v>ATM Plaza Jesús Ferreira</v>
      </c>
      <c r="H78" s="114" t="str">
        <f>VLOOKUP(E78,VIP!$A$2:$O17199,7,FALSE)</f>
        <v>N/A</v>
      </c>
      <c r="I78" s="114" t="str">
        <f>VLOOKUP(E78,VIP!$A$2:$O9164,8,FALSE)</f>
        <v>N/A</v>
      </c>
      <c r="J78" s="114" t="str">
        <f>VLOOKUP(E78,VIP!$A$2:$O9114,8,FALSE)</f>
        <v>N/A</v>
      </c>
      <c r="K78" s="114" t="str">
        <f>VLOOKUP(E78,VIP!$A$2:$O12688,6,0)</f>
        <v>N/A</v>
      </c>
      <c r="L78" s="115" t="s">
        <v>2428</v>
      </c>
      <c r="M78" s="137" t="s">
        <v>2585</v>
      </c>
      <c r="N78" s="113" t="s">
        <v>2472</v>
      </c>
      <c r="O78" s="114" t="s">
        <v>2473</v>
      </c>
      <c r="P78" s="114"/>
      <c r="Q78" s="136" t="s">
        <v>2612</v>
      </c>
    </row>
    <row r="79" spans="1:17" ht="18" x14ac:dyDescent="0.25">
      <c r="A79" s="114" t="str">
        <f>VLOOKUP(E79,'LISTADO ATM'!$A$2:$C$901,3,0)</f>
        <v>DISTRITO NACIONAL</v>
      </c>
      <c r="B79" s="109" t="s">
        <v>2551</v>
      </c>
      <c r="C79" s="121">
        <v>44282.867731481485</v>
      </c>
      <c r="D79" s="114" t="s">
        <v>2494</v>
      </c>
      <c r="E79" s="108">
        <v>378</v>
      </c>
      <c r="F79" s="114" t="str">
        <f>VLOOKUP(E79,VIP!$A$2:$O12277,2,0)</f>
        <v>DRBR378</v>
      </c>
      <c r="G79" s="114" t="str">
        <f>VLOOKUP(E79,'LISTADO ATM'!$A$2:$B$900,2,0)</f>
        <v>ATM UNP Villa Flores</v>
      </c>
      <c r="H79" s="114" t="str">
        <f>VLOOKUP(E79,VIP!$A$2:$O17198,7,FALSE)</f>
        <v>N/A</v>
      </c>
      <c r="I79" s="114" t="str">
        <f>VLOOKUP(E79,VIP!$A$2:$O9163,8,FALSE)</f>
        <v>N/A</v>
      </c>
      <c r="J79" s="114" t="str">
        <f>VLOOKUP(E79,VIP!$A$2:$O9113,8,FALSE)</f>
        <v>N/A</v>
      </c>
      <c r="K79" s="114" t="str">
        <f>VLOOKUP(E79,VIP!$A$2:$O12687,6,0)</f>
        <v>N/A</v>
      </c>
      <c r="L79" s="115" t="s">
        <v>2428</v>
      </c>
      <c r="M79" s="137" t="s">
        <v>2585</v>
      </c>
      <c r="N79" s="113" t="s">
        <v>2472</v>
      </c>
      <c r="O79" s="114" t="s">
        <v>2495</v>
      </c>
      <c r="P79" s="114"/>
      <c r="Q79" s="136" t="s">
        <v>2612</v>
      </c>
    </row>
    <row r="80" spans="1:17" ht="18" x14ac:dyDescent="0.25">
      <c r="A80" s="114" t="str">
        <f>VLOOKUP(E80,'LISTADO ATM'!$A$2:$C$901,3,0)</f>
        <v>DISTRITO NACIONAL</v>
      </c>
      <c r="B80" s="109" t="s">
        <v>2550</v>
      </c>
      <c r="C80" s="121">
        <v>44282.870185185187</v>
      </c>
      <c r="D80" s="114" t="s">
        <v>2468</v>
      </c>
      <c r="E80" s="108">
        <v>562</v>
      </c>
      <c r="F80" s="114" t="str">
        <f>VLOOKUP(E80,VIP!$A$2:$O12276,2,0)</f>
        <v>DRBR226</v>
      </c>
      <c r="G80" s="114" t="str">
        <f>VLOOKUP(E80,'LISTADO ATM'!$A$2:$B$900,2,0)</f>
        <v xml:space="preserve">ATM S/M Jumbo Carretera Mella </v>
      </c>
      <c r="H80" s="114" t="str">
        <f>VLOOKUP(E80,VIP!$A$2:$O17197,7,FALSE)</f>
        <v>Si</v>
      </c>
      <c r="I80" s="114" t="str">
        <f>VLOOKUP(E80,VIP!$A$2:$O9162,8,FALSE)</f>
        <v>Si</v>
      </c>
      <c r="J80" s="114" t="str">
        <f>VLOOKUP(E80,VIP!$A$2:$O9112,8,FALSE)</f>
        <v>Si</v>
      </c>
      <c r="K80" s="114" t="str">
        <f>VLOOKUP(E80,VIP!$A$2:$O12686,6,0)</f>
        <v>SI</v>
      </c>
      <c r="L80" s="115" t="s">
        <v>2428</v>
      </c>
      <c r="M80" s="137" t="s">
        <v>2585</v>
      </c>
      <c r="N80" s="113" t="s">
        <v>2472</v>
      </c>
      <c r="O80" s="114" t="s">
        <v>2473</v>
      </c>
      <c r="P80" s="114"/>
      <c r="Q80" s="136" t="s">
        <v>2612</v>
      </c>
    </row>
    <row r="81" spans="1:17" ht="18" x14ac:dyDescent="0.25">
      <c r="A81" s="114" t="str">
        <f>VLOOKUP(E81,'LISTADO ATM'!$A$2:$C$901,3,0)</f>
        <v>ESTE</v>
      </c>
      <c r="B81" s="109" t="s">
        <v>2549</v>
      </c>
      <c r="C81" s="121">
        <v>44282.872777777775</v>
      </c>
      <c r="D81" s="114" t="s">
        <v>2468</v>
      </c>
      <c r="E81" s="108">
        <v>609</v>
      </c>
      <c r="F81" s="114" t="str">
        <f>VLOOKUP(E81,VIP!$A$2:$O12275,2,0)</f>
        <v>DRBR120</v>
      </c>
      <c r="G81" s="114" t="str">
        <f>VLOOKUP(E81,'LISTADO ATM'!$A$2:$B$900,2,0)</f>
        <v xml:space="preserve">ATM S/M Jumbo (San Pedro) </v>
      </c>
      <c r="H81" s="114" t="str">
        <f>VLOOKUP(E81,VIP!$A$2:$O17196,7,FALSE)</f>
        <v>Si</v>
      </c>
      <c r="I81" s="114" t="str">
        <f>VLOOKUP(E81,VIP!$A$2:$O9161,8,FALSE)</f>
        <v>Si</v>
      </c>
      <c r="J81" s="114" t="str">
        <f>VLOOKUP(E81,VIP!$A$2:$O9111,8,FALSE)</f>
        <v>Si</v>
      </c>
      <c r="K81" s="114" t="str">
        <f>VLOOKUP(E81,VIP!$A$2:$O12685,6,0)</f>
        <v>NO</v>
      </c>
      <c r="L81" s="115" t="s">
        <v>2428</v>
      </c>
      <c r="M81" s="113" t="s">
        <v>2465</v>
      </c>
      <c r="N81" s="113" t="s">
        <v>2472</v>
      </c>
      <c r="O81" s="114" t="s">
        <v>2473</v>
      </c>
      <c r="P81" s="114"/>
      <c r="Q81" s="116" t="s">
        <v>2428</v>
      </c>
    </row>
    <row r="82" spans="1:17" ht="18" x14ac:dyDescent="0.25">
      <c r="A82" s="114" t="str">
        <f>VLOOKUP(E82,'LISTADO ATM'!$A$2:$C$901,3,0)</f>
        <v>SUR</v>
      </c>
      <c r="B82" s="109" t="s">
        <v>2548</v>
      </c>
      <c r="C82" s="121">
        <v>44282.875509259262</v>
      </c>
      <c r="D82" s="114" t="s">
        <v>2468</v>
      </c>
      <c r="E82" s="108">
        <v>733</v>
      </c>
      <c r="F82" s="114" t="str">
        <f>VLOOKUP(E82,VIP!$A$2:$O12274,2,0)</f>
        <v>DRBR484</v>
      </c>
      <c r="G82" s="114" t="str">
        <f>VLOOKUP(E82,'LISTADO ATM'!$A$2:$B$900,2,0)</f>
        <v xml:space="preserve">ATM Zona Franca Perdenales </v>
      </c>
      <c r="H82" s="114" t="str">
        <f>VLOOKUP(E82,VIP!$A$2:$O17195,7,FALSE)</f>
        <v>Si</v>
      </c>
      <c r="I82" s="114" t="str">
        <f>VLOOKUP(E82,VIP!$A$2:$O9160,8,FALSE)</f>
        <v>Si</v>
      </c>
      <c r="J82" s="114" t="str">
        <f>VLOOKUP(E82,VIP!$A$2:$O9110,8,FALSE)</f>
        <v>Si</v>
      </c>
      <c r="K82" s="114" t="str">
        <f>VLOOKUP(E82,VIP!$A$2:$O12684,6,0)</f>
        <v>NO</v>
      </c>
      <c r="L82" s="115" t="s">
        <v>2428</v>
      </c>
      <c r="M82" s="113" t="s">
        <v>2465</v>
      </c>
      <c r="N82" s="113" t="s">
        <v>2472</v>
      </c>
      <c r="O82" s="114" t="s">
        <v>2473</v>
      </c>
      <c r="P82" s="114"/>
      <c r="Q82" s="116" t="s">
        <v>2428</v>
      </c>
    </row>
    <row r="83" spans="1:17" ht="18" x14ac:dyDescent="0.25">
      <c r="A83" s="114" t="str">
        <f>VLOOKUP(E83,'LISTADO ATM'!$A$2:$C$901,3,0)</f>
        <v>DISTRITO NACIONAL</v>
      </c>
      <c r="B83" s="109" t="s">
        <v>2547</v>
      </c>
      <c r="C83" s="121">
        <v>44282.881828703707</v>
      </c>
      <c r="D83" s="114" t="s">
        <v>2468</v>
      </c>
      <c r="E83" s="108">
        <v>744</v>
      </c>
      <c r="F83" s="114" t="str">
        <f>VLOOKUP(E83,VIP!$A$2:$O12273,2,0)</f>
        <v>DRBR289</v>
      </c>
      <c r="G83" s="114" t="str">
        <f>VLOOKUP(E83,'LISTADO ATM'!$A$2:$B$900,2,0)</f>
        <v xml:space="preserve">ATM Multicentro La Sirena Venezuela </v>
      </c>
      <c r="H83" s="114" t="str">
        <f>VLOOKUP(E83,VIP!$A$2:$O17194,7,FALSE)</f>
        <v>Si</v>
      </c>
      <c r="I83" s="114" t="str">
        <f>VLOOKUP(E83,VIP!$A$2:$O9159,8,FALSE)</f>
        <v>Si</v>
      </c>
      <c r="J83" s="114" t="str">
        <f>VLOOKUP(E83,VIP!$A$2:$O9109,8,FALSE)</f>
        <v>Si</v>
      </c>
      <c r="K83" s="114" t="str">
        <f>VLOOKUP(E83,VIP!$A$2:$O12683,6,0)</f>
        <v>SI</v>
      </c>
      <c r="L83" s="115" t="s">
        <v>2428</v>
      </c>
      <c r="M83" s="137" t="s">
        <v>2585</v>
      </c>
      <c r="N83" s="113" t="s">
        <v>2472</v>
      </c>
      <c r="O83" s="114" t="s">
        <v>2473</v>
      </c>
      <c r="P83" s="114"/>
      <c r="Q83" s="136" t="s">
        <v>2612</v>
      </c>
    </row>
    <row r="84" spans="1:17" ht="18" x14ac:dyDescent="0.25">
      <c r="A84" s="114" t="str">
        <f>VLOOKUP(E84,'LISTADO ATM'!$A$2:$C$901,3,0)</f>
        <v>DISTRITO NACIONAL</v>
      </c>
      <c r="B84" s="109" t="s">
        <v>2546</v>
      </c>
      <c r="C84" s="121">
        <v>44282.90252314815</v>
      </c>
      <c r="D84" s="114" t="s">
        <v>2189</v>
      </c>
      <c r="E84" s="108">
        <v>717</v>
      </c>
      <c r="F84" s="114" t="str">
        <f>VLOOKUP(E84,VIP!$A$2:$O12272,2,0)</f>
        <v>DRBR24K</v>
      </c>
      <c r="G84" s="114" t="str">
        <f>VLOOKUP(E84,'LISTADO ATM'!$A$2:$B$900,2,0)</f>
        <v xml:space="preserve">ATM Oficina Los Alcarrizos </v>
      </c>
      <c r="H84" s="114" t="str">
        <f>VLOOKUP(E84,VIP!$A$2:$O17193,7,FALSE)</f>
        <v>Si</v>
      </c>
      <c r="I84" s="114" t="str">
        <f>VLOOKUP(E84,VIP!$A$2:$O9158,8,FALSE)</f>
        <v>Si</v>
      </c>
      <c r="J84" s="114" t="str">
        <f>VLOOKUP(E84,VIP!$A$2:$O9108,8,FALSE)</f>
        <v>Si</v>
      </c>
      <c r="K84" s="114" t="str">
        <f>VLOOKUP(E84,VIP!$A$2:$O12682,6,0)</f>
        <v>SI</v>
      </c>
      <c r="L84" s="115" t="s">
        <v>2228</v>
      </c>
      <c r="M84" s="113" t="s">
        <v>2465</v>
      </c>
      <c r="N84" s="113" t="s">
        <v>2472</v>
      </c>
      <c r="O84" s="114" t="s">
        <v>2474</v>
      </c>
      <c r="P84" s="112"/>
      <c r="Q84" s="116" t="s">
        <v>2228</v>
      </c>
    </row>
    <row r="85" spans="1:17" ht="18" x14ac:dyDescent="0.25">
      <c r="A85" s="114" t="str">
        <f>VLOOKUP(E85,'LISTADO ATM'!$A$2:$C$901,3,0)</f>
        <v>NORTE</v>
      </c>
      <c r="B85" s="109" t="s">
        <v>2545</v>
      </c>
      <c r="C85" s="121">
        <v>44282.903703703705</v>
      </c>
      <c r="D85" s="114" t="s">
        <v>2190</v>
      </c>
      <c r="E85" s="108">
        <v>807</v>
      </c>
      <c r="F85" s="114" t="str">
        <f>VLOOKUP(E85,VIP!$A$2:$O12271,2,0)</f>
        <v>DRBR207</v>
      </c>
      <c r="G85" s="114" t="str">
        <f>VLOOKUP(E85,'LISTADO ATM'!$A$2:$B$900,2,0)</f>
        <v xml:space="preserve">ATM S/M Morel (Mao) </v>
      </c>
      <c r="H85" s="114" t="str">
        <f>VLOOKUP(E85,VIP!$A$2:$O17192,7,FALSE)</f>
        <v>Si</v>
      </c>
      <c r="I85" s="114" t="str">
        <f>VLOOKUP(E85,VIP!$A$2:$O9157,8,FALSE)</f>
        <v>Si</v>
      </c>
      <c r="J85" s="114" t="str">
        <f>VLOOKUP(E85,VIP!$A$2:$O9107,8,FALSE)</f>
        <v>Si</v>
      </c>
      <c r="K85" s="114" t="str">
        <f>VLOOKUP(E85,VIP!$A$2:$O12681,6,0)</f>
        <v>SI</v>
      </c>
      <c r="L85" s="115" t="s">
        <v>2228</v>
      </c>
      <c r="M85" s="113" t="s">
        <v>2465</v>
      </c>
      <c r="N85" s="113" t="s">
        <v>2472</v>
      </c>
      <c r="O85" s="114" t="s">
        <v>2497</v>
      </c>
      <c r="P85" s="114"/>
      <c r="Q85" s="116" t="s">
        <v>2228</v>
      </c>
    </row>
    <row r="86" spans="1:17" ht="18" x14ac:dyDescent="0.25">
      <c r="A86" s="114" t="str">
        <f>VLOOKUP(E86,'LISTADO ATM'!$A$2:$C$901,3,0)</f>
        <v>ESTE</v>
      </c>
      <c r="B86" s="109" t="s">
        <v>2544</v>
      </c>
      <c r="C86" s="121">
        <v>44282.904826388891</v>
      </c>
      <c r="D86" s="114" t="s">
        <v>2189</v>
      </c>
      <c r="E86" s="108">
        <v>399</v>
      </c>
      <c r="F86" s="114" t="str">
        <f>VLOOKUP(E86,VIP!$A$2:$O12270,2,0)</f>
        <v>DRBR399</v>
      </c>
      <c r="G86" s="114" t="str">
        <f>VLOOKUP(E86,'LISTADO ATM'!$A$2:$B$900,2,0)</f>
        <v xml:space="preserve">ATM Oficina La Romana II </v>
      </c>
      <c r="H86" s="114" t="str">
        <f>VLOOKUP(E86,VIP!$A$2:$O17191,7,FALSE)</f>
        <v>Si</v>
      </c>
      <c r="I86" s="114" t="str">
        <f>VLOOKUP(E86,VIP!$A$2:$O9156,8,FALSE)</f>
        <v>Si</v>
      </c>
      <c r="J86" s="114" t="str">
        <f>VLOOKUP(E86,VIP!$A$2:$O9106,8,FALSE)</f>
        <v>Si</v>
      </c>
      <c r="K86" s="114" t="str">
        <f>VLOOKUP(E86,VIP!$A$2:$O12680,6,0)</f>
        <v>NO</v>
      </c>
      <c r="L86" s="115" t="s">
        <v>2228</v>
      </c>
      <c r="M86" s="113" t="s">
        <v>2465</v>
      </c>
      <c r="N86" s="113" t="s">
        <v>2472</v>
      </c>
      <c r="O86" s="114" t="s">
        <v>2474</v>
      </c>
      <c r="P86" s="112"/>
      <c r="Q86" s="116" t="s">
        <v>2228</v>
      </c>
    </row>
    <row r="87" spans="1:17" ht="18" x14ac:dyDescent="0.25">
      <c r="A87" s="114" t="str">
        <f>VLOOKUP(E87,'LISTADO ATM'!$A$2:$C$901,3,0)</f>
        <v>NORTE</v>
      </c>
      <c r="B87" s="109" t="s">
        <v>2543</v>
      </c>
      <c r="C87" s="121">
        <v>44282.911296296297</v>
      </c>
      <c r="D87" s="114" t="s">
        <v>2190</v>
      </c>
      <c r="E87" s="108">
        <v>92</v>
      </c>
      <c r="F87" s="114" t="str">
        <f>VLOOKUP(E87,VIP!$A$2:$O12268,2,0)</f>
        <v>DRBR092</v>
      </c>
      <c r="G87" s="114" t="str">
        <f>VLOOKUP(E87,'LISTADO ATM'!$A$2:$B$900,2,0)</f>
        <v xml:space="preserve">ATM Oficina Salcedo </v>
      </c>
      <c r="H87" s="114" t="str">
        <f>VLOOKUP(E87,VIP!$A$2:$O17189,7,FALSE)</f>
        <v>Si</v>
      </c>
      <c r="I87" s="114" t="str">
        <f>VLOOKUP(E87,VIP!$A$2:$O9154,8,FALSE)</f>
        <v>Si</v>
      </c>
      <c r="J87" s="114" t="str">
        <f>VLOOKUP(E87,VIP!$A$2:$O9104,8,FALSE)</f>
        <v>Si</v>
      </c>
      <c r="K87" s="114" t="str">
        <f>VLOOKUP(E87,VIP!$A$2:$O12678,6,0)</f>
        <v>SI</v>
      </c>
      <c r="L87" s="115" t="s">
        <v>2488</v>
      </c>
      <c r="M87" s="137" t="s">
        <v>2585</v>
      </c>
      <c r="N87" s="113" t="s">
        <v>2472</v>
      </c>
      <c r="O87" s="114" t="s">
        <v>2497</v>
      </c>
      <c r="P87" s="114"/>
      <c r="Q87" s="136" t="s">
        <v>2586</v>
      </c>
    </row>
    <row r="88" spans="1:17" ht="18" x14ac:dyDescent="0.25">
      <c r="A88" s="114" t="str">
        <f>VLOOKUP(E88,'LISTADO ATM'!$A$2:$C$901,3,0)</f>
        <v>NORTE</v>
      </c>
      <c r="B88" s="109" t="s">
        <v>2542</v>
      </c>
      <c r="C88" s="121">
        <v>44282.912233796298</v>
      </c>
      <c r="D88" s="114" t="s">
        <v>2190</v>
      </c>
      <c r="E88" s="108">
        <v>941</v>
      </c>
      <c r="F88" s="114" t="str">
        <f>VLOOKUP(E88,VIP!$A$2:$O12267,2,0)</f>
        <v>DRBR941</v>
      </c>
      <c r="G88" s="114" t="str">
        <f>VLOOKUP(E88,'LISTADO ATM'!$A$2:$B$900,2,0)</f>
        <v xml:space="preserve">ATM Estación Next (Puerto Plata) </v>
      </c>
      <c r="H88" s="114" t="str">
        <f>VLOOKUP(E88,VIP!$A$2:$O17188,7,FALSE)</f>
        <v>Si</v>
      </c>
      <c r="I88" s="114" t="str">
        <f>VLOOKUP(E88,VIP!$A$2:$O9153,8,FALSE)</f>
        <v>Si</v>
      </c>
      <c r="J88" s="114" t="str">
        <f>VLOOKUP(E88,VIP!$A$2:$O9103,8,FALSE)</f>
        <v>Si</v>
      </c>
      <c r="K88" s="114" t="str">
        <f>VLOOKUP(E88,VIP!$A$2:$O12677,6,0)</f>
        <v>NO</v>
      </c>
      <c r="L88" s="115" t="s">
        <v>2488</v>
      </c>
      <c r="M88" s="137" t="s">
        <v>2585</v>
      </c>
      <c r="N88" s="113" t="s">
        <v>2472</v>
      </c>
      <c r="O88" s="114" t="s">
        <v>2497</v>
      </c>
      <c r="P88" s="114"/>
      <c r="Q88" s="136" t="s">
        <v>2586</v>
      </c>
    </row>
    <row r="89" spans="1:17" ht="18" x14ac:dyDescent="0.25">
      <c r="A89" s="114" t="str">
        <f>VLOOKUP(E89,'LISTADO ATM'!$A$2:$C$901,3,0)</f>
        <v>NORTE</v>
      </c>
      <c r="B89" s="109" t="s">
        <v>2541</v>
      </c>
      <c r="C89" s="121">
        <v>44282.914189814815</v>
      </c>
      <c r="D89" s="114" t="s">
        <v>2190</v>
      </c>
      <c r="E89" s="108">
        <v>372</v>
      </c>
      <c r="F89" s="114" t="str">
        <f>VLOOKUP(E89,VIP!$A$2:$O12266,2,0)</f>
        <v>DRBR372</v>
      </c>
      <c r="G89" s="114" t="str">
        <f>VLOOKUP(E89,'LISTADO ATM'!$A$2:$B$900,2,0)</f>
        <v>ATM Oficina Sánchez II</v>
      </c>
      <c r="H89" s="114" t="str">
        <f>VLOOKUP(E89,VIP!$A$2:$O17187,7,FALSE)</f>
        <v>N/A</v>
      </c>
      <c r="I89" s="114" t="str">
        <f>VLOOKUP(E89,VIP!$A$2:$O9152,8,FALSE)</f>
        <v>N/A</v>
      </c>
      <c r="J89" s="114" t="str">
        <f>VLOOKUP(E89,VIP!$A$2:$O9102,8,FALSE)</f>
        <v>N/A</v>
      </c>
      <c r="K89" s="114" t="str">
        <f>VLOOKUP(E89,VIP!$A$2:$O12676,6,0)</f>
        <v>N/A</v>
      </c>
      <c r="L89" s="115" t="s">
        <v>2488</v>
      </c>
      <c r="M89" s="137" t="s">
        <v>2585</v>
      </c>
      <c r="N89" s="113" t="s">
        <v>2472</v>
      </c>
      <c r="O89" s="114" t="s">
        <v>2497</v>
      </c>
      <c r="P89" s="114"/>
      <c r="Q89" s="136" t="s">
        <v>2612</v>
      </c>
    </row>
    <row r="90" spans="1:17" ht="18" x14ac:dyDescent="0.25">
      <c r="A90" s="114" t="str">
        <f>VLOOKUP(E90,'LISTADO ATM'!$A$2:$C$901,3,0)</f>
        <v>NORTE</v>
      </c>
      <c r="B90" s="109" t="s">
        <v>2540</v>
      </c>
      <c r="C90" s="121">
        <v>44282.915995370371</v>
      </c>
      <c r="D90" s="114" t="s">
        <v>2190</v>
      </c>
      <c r="E90" s="108">
        <v>736</v>
      </c>
      <c r="F90" s="114" t="str">
        <f>VLOOKUP(E90,VIP!$A$2:$O12265,2,0)</f>
        <v>DRBR071</v>
      </c>
      <c r="G90" s="114" t="str">
        <f>VLOOKUP(E90,'LISTADO ATM'!$A$2:$B$900,2,0)</f>
        <v xml:space="preserve">ATM Oficina Puerto Plata I </v>
      </c>
      <c r="H90" s="114" t="str">
        <f>VLOOKUP(E90,VIP!$A$2:$O17186,7,FALSE)</f>
        <v>Si</v>
      </c>
      <c r="I90" s="114" t="str">
        <f>VLOOKUP(E90,VIP!$A$2:$O9151,8,FALSE)</f>
        <v>Si</v>
      </c>
      <c r="J90" s="114" t="str">
        <f>VLOOKUP(E90,VIP!$A$2:$O9101,8,FALSE)</f>
        <v>Si</v>
      </c>
      <c r="K90" s="114" t="str">
        <f>VLOOKUP(E90,VIP!$A$2:$O12675,6,0)</f>
        <v>SI</v>
      </c>
      <c r="L90" s="115" t="s">
        <v>2431</v>
      </c>
      <c r="M90" s="137" t="s">
        <v>2585</v>
      </c>
      <c r="N90" s="113" t="s">
        <v>2472</v>
      </c>
      <c r="O90" s="114" t="s">
        <v>2497</v>
      </c>
      <c r="P90" s="114"/>
      <c r="Q90" s="136" t="s">
        <v>2586</v>
      </c>
    </row>
    <row r="91" spans="1:17" ht="18" x14ac:dyDescent="0.25">
      <c r="A91" s="114" t="str">
        <f>VLOOKUP(E91,'LISTADO ATM'!$A$2:$C$901,3,0)</f>
        <v>DISTRITO NACIONAL</v>
      </c>
      <c r="B91" s="109">
        <v>335836247</v>
      </c>
      <c r="C91" s="121">
        <v>44282.953472222223</v>
      </c>
      <c r="D91" s="114" t="s">
        <v>2468</v>
      </c>
      <c r="E91" s="108">
        <v>522</v>
      </c>
      <c r="F91" s="114" t="str">
        <f>VLOOKUP(E91,VIP!$A$2:$O12266,2,0)</f>
        <v>DRBR522</v>
      </c>
      <c r="G91" s="114" t="str">
        <f>VLOOKUP(E91,'LISTADO ATM'!$A$2:$B$900,2,0)</f>
        <v xml:space="preserve">ATM Oficina Galería 360 </v>
      </c>
      <c r="H91" s="114" t="str">
        <f>VLOOKUP(E91,VIP!$A$2:$O17187,7,FALSE)</f>
        <v>Si</v>
      </c>
      <c r="I91" s="114" t="str">
        <f>VLOOKUP(E91,VIP!$A$2:$O9152,8,FALSE)</f>
        <v>Si</v>
      </c>
      <c r="J91" s="114" t="str">
        <f>VLOOKUP(E91,VIP!$A$2:$O9102,8,FALSE)</f>
        <v>Si</v>
      </c>
      <c r="K91" s="114" t="str">
        <f>VLOOKUP(E91,VIP!$A$2:$O12676,6,0)</f>
        <v>SI</v>
      </c>
      <c r="L91" s="115" t="s">
        <v>2459</v>
      </c>
      <c r="M91" s="113" t="s">
        <v>2465</v>
      </c>
      <c r="N91" s="113" t="s">
        <v>2472</v>
      </c>
      <c r="O91" s="114" t="s">
        <v>2473</v>
      </c>
      <c r="P91" s="114"/>
      <c r="Q91" s="116" t="s">
        <v>2459</v>
      </c>
    </row>
    <row r="92" spans="1:17" ht="18" x14ac:dyDescent="0.25">
      <c r="A92" s="114" t="str">
        <f>VLOOKUP(E92,'LISTADO ATM'!$A$2:$C$901,3,0)</f>
        <v>DISTRITO NACIONAL</v>
      </c>
      <c r="B92" s="109">
        <v>335836248</v>
      </c>
      <c r="C92" s="121">
        <v>44282.959027777775</v>
      </c>
      <c r="D92" s="114" t="s">
        <v>2468</v>
      </c>
      <c r="E92" s="108">
        <v>884</v>
      </c>
      <c r="F92" s="114" t="str">
        <f>VLOOKUP(E92,VIP!$A$2:$O12267,2,0)</f>
        <v>DRBR884</v>
      </c>
      <c r="G92" s="114" t="str">
        <f>VLOOKUP(E92,'LISTADO ATM'!$A$2:$B$900,2,0)</f>
        <v xml:space="preserve">ATM UNP Olé Sabana Perdida </v>
      </c>
      <c r="H92" s="114" t="str">
        <f>VLOOKUP(E92,VIP!$A$2:$O17188,7,FALSE)</f>
        <v>Si</v>
      </c>
      <c r="I92" s="114" t="str">
        <f>VLOOKUP(E92,VIP!$A$2:$O9153,8,FALSE)</f>
        <v>Si</v>
      </c>
      <c r="J92" s="114" t="str">
        <f>VLOOKUP(E92,VIP!$A$2:$O9103,8,FALSE)</f>
        <v>Si</v>
      </c>
      <c r="K92" s="114" t="str">
        <f>VLOOKUP(E92,VIP!$A$2:$O12677,6,0)</f>
        <v>NO</v>
      </c>
      <c r="L92" s="115" t="s">
        <v>2459</v>
      </c>
      <c r="M92" s="137" t="s">
        <v>2585</v>
      </c>
      <c r="N92" s="113" t="s">
        <v>2472</v>
      </c>
      <c r="O92" s="114" t="s">
        <v>2473</v>
      </c>
      <c r="P92" s="114"/>
      <c r="Q92" s="136" t="s">
        <v>2612</v>
      </c>
    </row>
    <row r="93" spans="1:17" ht="18" x14ac:dyDescent="0.25">
      <c r="A93" s="114" t="str">
        <f>VLOOKUP(E93,'LISTADO ATM'!$A$2:$C$901,3,0)</f>
        <v>SUR</v>
      </c>
      <c r="B93" s="109">
        <v>335836249</v>
      </c>
      <c r="C93" s="121">
        <v>44282.961111111108</v>
      </c>
      <c r="D93" s="114" t="s">
        <v>2494</v>
      </c>
      <c r="E93" s="108">
        <v>871</v>
      </c>
      <c r="F93" s="114" t="str">
        <f>VLOOKUP(E93,VIP!$A$2:$O12268,2,0)</f>
        <v>DRBR871</v>
      </c>
      <c r="G93" s="114" t="str">
        <f>VLOOKUP(E93,'LISTADO ATM'!$A$2:$B$900,2,0)</f>
        <v>ATM Plaza Cultural San Juan</v>
      </c>
      <c r="H93" s="114" t="str">
        <f>VLOOKUP(E93,VIP!$A$2:$O17189,7,FALSE)</f>
        <v>N/A</v>
      </c>
      <c r="I93" s="114" t="str">
        <f>VLOOKUP(E93,VIP!$A$2:$O9154,8,FALSE)</f>
        <v>N/A</v>
      </c>
      <c r="J93" s="114" t="str">
        <f>VLOOKUP(E93,VIP!$A$2:$O9104,8,FALSE)</f>
        <v>N/A</v>
      </c>
      <c r="K93" s="114" t="str">
        <f>VLOOKUP(E93,VIP!$A$2:$O12678,6,0)</f>
        <v>N/A</v>
      </c>
      <c r="L93" s="115" t="s">
        <v>2459</v>
      </c>
      <c r="M93" s="137" t="s">
        <v>2585</v>
      </c>
      <c r="N93" s="113" t="s">
        <v>2472</v>
      </c>
      <c r="O93" s="114" t="s">
        <v>2495</v>
      </c>
      <c r="P93" s="114"/>
      <c r="Q93" s="136" t="s">
        <v>2612</v>
      </c>
    </row>
    <row r="94" spans="1:17" ht="18" x14ac:dyDescent="0.25">
      <c r="A94" s="114" t="str">
        <f>VLOOKUP(E94,'LISTADO ATM'!$A$2:$C$901,3,0)</f>
        <v>DISTRITO NACIONAL</v>
      </c>
      <c r="B94" s="109" t="s">
        <v>2578</v>
      </c>
      <c r="C94" s="121">
        <v>44283.029293981483</v>
      </c>
      <c r="D94" s="114" t="s">
        <v>2468</v>
      </c>
      <c r="E94" s="108">
        <v>113</v>
      </c>
      <c r="F94" s="114" t="str">
        <f>VLOOKUP(E94,VIP!$A$2:$O12286,2,0)</f>
        <v>DRBR113</v>
      </c>
      <c r="G94" s="114" t="str">
        <f>VLOOKUP(E94,'LISTADO ATM'!$A$2:$B$900,2,0)</f>
        <v xml:space="preserve">ATM Autoservicio Atalaya del Mar </v>
      </c>
      <c r="H94" s="114" t="str">
        <f>VLOOKUP(E94,VIP!$A$2:$O17207,7,FALSE)</f>
        <v>Si</v>
      </c>
      <c r="I94" s="114" t="str">
        <f>VLOOKUP(E94,VIP!$A$2:$O9172,8,FALSE)</f>
        <v>No</v>
      </c>
      <c r="J94" s="114" t="str">
        <f>VLOOKUP(E94,VIP!$A$2:$O9122,8,FALSE)</f>
        <v>No</v>
      </c>
      <c r="K94" s="114" t="str">
        <f>VLOOKUP(E94,VIP!$A$2:$O12696,6,0)</f>
        <v>NO</v>
      </c>
      <c r="L94" s="115" t="s">
        <v>2560</v>
      </c>
      <c r="M94" s="113" t="s">
        <v>2465</v>
      </c>
      <c r="N94" s="113" t="s">
        <v>2472</v>
      </c>
      <c r="O94" s="114" t="s">
        <v>2473</v>
      </c>
      <c r="P94" s="114"/>
      <c r="Q94" s="116" t="s">
        <v>2560</v>
      </c>
    </row>
    <row r="95" spans="1:17" ht="18" x14ac:dyDescent="0.25">
      <c r="A95" s="114" t="str">
        <f>VLOOKUP(E95,'LISTADO ATM'!$A$2:$C$901,3,0)</f>
        <v>DISTRITO NACIONAL</v>
      </c>
      <c r="B95" s="109" t="s">
        <v>2577</v>
      </c>
      <c r="C95" s="121">
        <v>44283.032013888886</v>
      </c>
      <c r="D95" s="114" t="s">
        <v>2189</v>
      </c>
      <c r="E95" s="108">
        <v>672</v>
      </c>
      <c r="F95" s="114" t="str">
        <f>VLOOKUP(E95,VIP!$A$2:$O12285,2,0)</f>
        <v>DRBR672</v>
      </c>
      <c r="G95" s="114" t="str">
        <f>VLOOKUP(E95,'LISTADO ATM'!$A$2:$B$900,2,0)</f>
        <v>ATM Destacamento Policía Nacional La Victoria</v>
      </c>
      <c r="H95" s="114" t="str">
        <f>VLOOKUP(E95,VIP!$A$2:$O17206,7,FALSE)</f>
        <v>Si</v>
      </c>
      <c r="I95" s="114" t="str">
        <f>VLOOKUP(E95,VIP!$A$2:$O9171,8,FALSE)</f>
        <v>Si</v>
      </c>
      <c r="J95" s="114" t="str">
        <f>VLOOKUP(E95,VIP!$A$2:$O9121,8,FALSE)</f>
        <v>Si</v>
      </c>
      <c r="K95" s="114" t="str">
        <f>VLOOKUP(E95,VIP!$A$2:$O12695,6,0)</f>
        <v>SI</v>
      </c>
      <c r="L95" s="115" t="s">
        <v>2254</v>
      </c>
      <c r="M95" s="113" t="s">
        <v>2465</v>
      </c>
      <c r="N95" s="113" t="s">
        <v>2472</v>
      </c>
      <c r="O95" s="114" t="s">
        <v>2474</v>
      </c>
      <c r="P95" s="114"/>
      <c r="Q95" s="116" t="s">
        <v>2254</v>
      </c>
    </row>
    <row r="96" spans="1:17" ht="18" x14ac:dyDescent="0.25">
      <c r="A96" s="114" t="str">
        <f>VLOOKUP(E96,'LISTADO ATM'!$A$2:$C$901,3,0)</f>
        <v>NORTE</v>
      </c>
      <c r="B96" s="109" t="s">
        <v>2576</v>
      </c>
      <c r="C96" s="121">
        <v>44283.033645833333</v>
      </c>
      <c r="D96" s="114" t="s">
        <v>2190</v>
      </c>
      <c r="E96" s="108">
        <v>854</v>
      </c>
      <c r="F96" s="114" t="str">
        <f>VLOOKUP(E96,VIP!$A$2:$O12284,2,0)</f>
        <v>DRBR854</v>
      </c>
      <c r="G96" s="114" t="str">
        <f>VLOOKUP(E96,'LISTADO ATM'!$A$2:$B$900,2,0)</f>
        <v xml:space="preserve">ATM Centro Comercial Blanco Batista </v>
      </c>
      <c r="H96" s="114" t="str">
        <f>VLOOKUP(E96,VIP!$A$2:$O17205,7,FALSE)</f>
        <v>Si</v>
      </c>
      <c r="I96" s="114" t="str">
        <f>VLOOKUP(E96,VIP!$A$2:$O9170,8,FALSE)</f>
        <v>Si</v>
      </c>
      <c r="J96" s="114" t="str">
        <f>VLOOKUP(E96,VIP!$A$2:$O9120,8,FALSE)</f>
        <v>Si</v>
      </c>
      <c r="K96" s="114" t="str">
        <f>VLOOKUP(E96,VIP!$A$2:$O12694,6,0)</f>
        <v>NO</v>
      </c>
      <c r="L96" s="115" t="s">
        <v>2254</v>
      </c>
      <c r="M96" s="137" t="s">
        <v>2585</v>
      </c>
      <c r="N96" s="113" t="s">
        <v>2472</v>
      </c>
      <c r="O96" s="114" t="s">
        <v>2506</v>
      </c>
      <c r="P96" s="114"/>
      <c r="Q96" s="136" t="s">
        <v>2586</v>
      </c>
    </row>
    <row r="97" spans="1:17" ht="18" x14ac:dyDescent="0.25">
      <c r="A97" s="114" t="str">
        <f>VLOOKUP(E97,'LISTADO ATM'!$A$2:$C$901,3,0)</f>
        <v>DISTRITO NACIONAL</v>
      </c>
      <c r="B97" s="109" t="s">
        <v>2575</v>
      </c>
      <c r="C97" s="121">
        <v>44283.035300925927</v>
      </c>
      <c r="D97" s="114" t="s">
        <v>2189</v>
      </c>
      <c r="E97" s="108">
        <v>743</v>
      </c>
      <c r="F97" s="114" t="str">
        <f>VLOOKUP(E97,VIP!$A$2:$O12283,2,0)</f>
        <v>DRBR287</v>
      </c>
      <c r="G97" s="114" t="str">
        <f>VLOOKUP(E97,'LISTADO ATM'!$A$2:$B$900,2,0)</f>
        <v xml:space="preserve">ATM Oficina Los Frailes </v>
      </c>
      <c r="H97" s="114" t="str">
        <f>VLOOKUP(E97,VIP!$A$2:$O17204,7,FALSE)</f>
        <v>Si</v>
      </c>
      <c r="I97" s="114" t="str">
        <f>VLOOKUP(E97,VIP!$A$2:$O9169,8,FALSE)</f>
        <v>Si</v>
      </c>
      <c r="J97" s="114" t="str">
        <f>VLOOKUP(E97,VIP!$A$2:$O9119,8,FALSE)</f>
        <v>Si</v>
      </c>
      <c r="K97" s="114" t="str">
        <f>VLOOKUP(E97,VIP!$A$2:$O12693,6,0)</f>
        <v>SI</v>
      </c>
      <c r="L97" s="115" t="s">
        <v>2488</v>
      </c>
      <c r="M97" s="113" t="s">
        <v>2465</v>
      </c>
      <c r="N97" s="113" t="s">
        <v>2472</v>
      </c>
      <c r="O97" s="114" t="s">
        <v>2474</v>
      </c>
      <c r="P97" s="114"/>
      <c r="Q97" s="116" t="s">
        <v>2488</v>
      </c>
    </row>
    <row r="98" spans="1:17" ht="18" x14ac:dyDescent="0.25">
      <c r="A98" s="114" t="str">
        <f>VLOOKUP(E98,'LISTADO ATM'!$A$2:$C$901,3,0)</f>
        <v>NORTE</v>
      </c>
      <c r="B98" s="109" t="s">
        <v>2574</v>
      </c>
      <c r="C98" s="121">
        <v>44283.038680555554</v>
      </c>
      <c r="D98" s="114" t="s">
        <v>2190</v>
      </c>
      <c r="E98" s="108">
        <v>388</v>
      </c>
      <c r="F98" s="114" t="str">
        <f>VLOOKUP(E98,VIP!$A$2:$O12282,2,0)</f>
        <v>DRBR388</v>
      </c>
      <c r="G98" s="114" t="str">
        <f>VLOOKUP(E98,'LISTADO ATM'!$A$2:$B$900,2,0)</f>
        <v xml:space="preserve">ATM Multicentro La Sirena Puerto Plata </v>
      </c>
      <c r="H98" s="114" t="str">
        <f>VLOOKUP(E98,VIP!$A$2:$O17203,7,FALSE)</f>
        <v>Si</v>
      </c>
      <c r="I98" s="114" t="str">
        <f>VLOOKUP(E98,VIP!$A$2:$O9168,8,FALSE)</f>
        <v>Si</v>
      </c>
      <c r="J98" s="114" t="str">
        <f>VLOOKUP(E98,VIP!$A$2:$O9118,8,FALSE)</f>
        <v>Si</v>
      </c>
      <c r="K98" s="114" t="str">
        <f>VLOOKUP(E98,VIP!$A$2:$O12692,6,0)</f>
        <v>NO</v>
      </c>
      <c r="L98" s="115" t="s">
        <v>2488</v>
      </c>
      <c r="M98" s="137" t="s">
        <v>2585</v>
      </c>
      <c r="N98" s="113" t="s">
        <v>2472</v>
      </c>
      <c r="O98" s="114" t="s">
        <v>2506</v>
      </c>
      <c r="P98" s="114"/>
      <c r="Q98" s="136" t="s">
        <v>2586</v>
      </c>
    </row>
    <row r="99" spans="1:17" ht="18" x14ac:dyDescent="0.25">
      <c r="A99" s="114" t="str">
        <f>VLOOKUP(E99,'LISTADO ATM'!$A$2:$C$901,3,0)</f>
        <v>SUR</v>
      </c>
      <c r="B99" s="109" t="s">
        <v>2573</v>
      </c>
      <c r="C99" s="121">
        <v>44283.054849537039</v>
      </c>
      <c r="D99" s="114" t="s">
        <v>2189</v>
      </c>
      <c r="E99" s="108">
        <v>751</v>
      </c>
      <c r="F99" s="114" t="str">
        <f>VLOOKUP(E99,VIP!$A$2:$O12281,2,0)</f>
        <v>DRBR751</v>
      </c>
      <c r="G99" s="114" t="str">
        <f>VLOOKUP(E99,'LISTADO ATM'!$A$2:$B$900,2,0)</f>
        <v>ATM Eco Petroleo Camilo</v>
      </c>
      <c r="H99" s="114" t="str">
        <f>VLOOKUP(E99,VIP!$A$2:$O17202,7,FALSE)</f>
        <v>N/A</v>
      </c>
      <c r="I99" s="114" t="str">
        <f>VLOOKUP(E99,VIP!$A$2:$O9167,8,FALSE)</f>
        <v>N/A</v>
      </c>
      <c r="J99" s="114" t="str">
        <f>VLOOKUP(E99,VIP!$A$2:$O9117,8,FALSE)</f>
        <v>N/A</v>
      </c>
      <c r="K99" s="114" t="str">
        <f>VLOOKUP(E99,VIP!$A$2:$O12691,6,0)</f>
        <v>N/A</v>
      </c>
      <c r="L99" s="115" t="s">
        <v>2254</v>
      </c>
      <c r="M99" s="113" t="s">
        <v>2465</v>
      </c>
      <c r="N99" s="113" t="s">
        <v>2472</v>
      </c>
      <c r="O99" s="114" t="s">
        <v>2474</v>
      </c>
      <c r="P99" s="114"/>
      <c r="Q99" s="116" t="s">
        <v>2254</v>
      </c>
    </row>
    <row r="100" spans="1:17" ht="18" x14ac:dyDescent="0.25">
      <c r="A100" s="114" t="str">
        <f>VLOOKUP(E100,'LISTADO ATM'!$A$2:$C$901,3,0)</f>
        <v>DISTRITO NACIONAL</v>
      </c>
      <c r="B100" s="109" t="s">
        <v>2572</v>
      </c>
      <c r="C100" s="121">
        <v>44283.059953703705</v>
      </c>
      <c r="D100" s="114" t="s">
        <v>2494</v>
      </c>
      <c r="E100" s="108">
        <v>409</v>
      </c>
      <c r="F100" s="114" t="str">
        <f>VLOOKUP(E100,VIP!$A$2:$O12280,2,0)</f>
        <v>DRBR409</v>
      </c>
      <c r="G100" s="114" t="str">
        <f>VLOOKUP(E100,'LISTADO ATM'!$A$2:$B$900,2,0)</f>
        <v xml:space="preserve">ATM Oficina Las Palmas de Herrera I </v>
      </c>
      <c r="H100" s="114" t="str">
        <f>VLOOKUP(E100,VIP!$A$2:$O17201,7,FALSE)</f>
        <v>Si</v>
      </c>
      <c r="I100" s="114" t="str">
        <f>VLOOKUP(E100,VIP!$A$2:$O9166,8,FALSE)</f>
        <v>Si</v>
      </c>
      <c r="J100" s="114" t="str">
        <f>VLOOKUP(E100,VIP!$A$2:$O9116,8,FALSE)</f>
        <v>Si</v>
      </c>
      <c r="K100" s="114" t="str">
        <f>VLOOKUP(E100,VIP!$A$2:$O12690,6,0)</f>
        <v>NO</v>
      </c>
      <c r="L100" s="115" t="s">
        <v>2459</v>
      </c>
      <c r="M100" s="113" t="s">
        <v>2465</v>
      </c>
      <c r="N100" s="113" t="s">
        <v>2472</v>
      </c>
      <c r="O100" s="114" t="s">
        <v>2495</v>
      </c>
      <c r="P100" s="114"/>
      <c r="Q100" s="116" t="s">
        <v>2459</v>
      </c>
    </row>
    <row r="101" spans="1:17" ht="18" x14ac:dyDescent="0.25">
      <c r="A101" s="114" t="str">
        <f>VLOOKUP(E101,'LISTADO ATM'!$A$2:$C$901,3,0)</f>
        <v>DISTRITO NACIONAL</v>
      </c>
      <c r="B101" s="109" t="s">
        <v>2571</v>
      </c>
      <c r="C101" s="121">
        <v>44283.061921296299</v>
      </c>
      <c r="D101" s="114" t="s">
        <v>2468</v>
      </c>
      <c r="E101" s="108">
        <v>407</v>
      </c>
      <c r="F101" s="114" t="str">
        <f>VLOOKUP(E101,VIP!$A$2:$O12279,2,0)</f>
        <v>DRBR407</v>
      </c>
      <c r="G101" s="114" t="str">
        <f>VLOOKUP(E101,'LISTADO ATM'!$A$2:$B$900,2,0)</f>
        <v xml:space="preserve">ATM Multicentro La Sirena Villa Mella </v>
      </c>
      <c r="H101" s="114" t="str">
        <f>VLOOKUP(E101,VIP!$A$2:$O17200,7,FALSE)</f>
        <v>Si</v>
      </c>
      <c r="I101" s="114" t="str">
        <f>VLOOKUP(E101,VIP!$A$2:$O9165,8,FALSE)</f>
        <v>Si</v>
      </c>
      <c r="J101" s="114" t="str">
        <f>VLOOKUP(E101,VIP!$A$2:$O9115,8,FALSE)</f>
        <v>Si</v>
      </c>
      <c r="K101" s="114" t="str">
        <f>VLOOKUP(E101,VIP!$A$2:$O12689,6,0)</f>
        <v>NO</v>
      </c>
      <c r="L101" s="115" t="s">
        <v>2428</v>
      </c>
      <c r="M101" s="137" t="s">
        <v>2585</v>
      </c>
      <c r="N101" s="113" t="s">
        <v>2472</v>
      </c>
      <c r="O101" s="114" t="s">
        <v>2473</v>
      </c>
      <c r="P101" s="114"/>
      <c r="Q101" s="136" t="s">
        <v>2612</v>
      </c>
    </row>
    <row r="102" spans="1:17" ht="18" x14ac:dyDescent="0.25">
      <c r="A102" s="114" t="str">
        <f>VLOOKUP(E102,'LISTADO ATM'!$A$2:$C$901,3,0)</f>
        <v>NORTE</v>
      </c>
      <c r="B102" s="109" t="s">
        <v>2570</v>
      </c>
      <c r="C102" s="121">
        <v>44283.067465277774</v>
      </c>
      <c r="D102" s="114" t="s">
        <v>2528</v>
      </c>
      <c r="E102" s="108">
        <v>402</v>
      </c>
      <c r="F102" s="114" t="str">
        <f>VLOOKUP(E102,VIP!$A$2:$O12278,2,0)</f>
        <v>DRBR402</v>
      </c>
      <c r="G102" s="114" t="str">
        <f>VLOOKUP(E102,'LISTADO ATM'!$A$2:$B$900,2,0)</f>
        <v xml:space="preserve">ATM La Sirena La Vega </v>
      </c>
      <c r="H102" s="114" t="str">
        <f>VLOOKUP(E102,VIP!$A$2:$O17199,7,FALSE)</f>
        <v>Si</v>
      </c>
      <c r="I102" s="114" t="str">
        <f>VLOOKUP(E102,VIP!$A$2:$O9164,8,FALSE)</f>
        <v>Si</v>
      </c>
      <c r="J102" s="114" t="str">
        <f>VLOOKUP(E102,VIP!$A$2:$O9114,8,FALSE)</f>
        <v>Si</v>
      </c>
      <c r="K102" s="114" t="str">
        <f>VLOOKUP(E102,VIP!$A$2:$O12688,6,0)</f>
        <v>NO</v>
      </c>
      <c r="L102" s="115" t="s">
        <v>2459</v>
      </c>
      <c r="M102" s="137" t="s">
        <v>2585</v>
      </c>
      <c r="N102" s="113" t="s">
        <v>2472</v>
      </c>
      <c r="O102" s="114" t="s">
        <v>2525</v>
      </c>
      <c r="P102" s="114"/>
      <c r="Q102" s="136" t="s">
        <v>2586</v>
      </c>
    </row>
    <row r="103" spans="1:17" ht="18" x14ac:dyDescent="0.25">
      <c r="A103" s="114" t="str">
        <f>VLOOKUP(E103,'LISTADO ATM'!$A$2:$C$901,3,0)</f>
        <v>SUR</v>
      </c>
      <c r="B103" s="109" t="s">
        <v>2569</v>
      </c>
      <c r="C103" s="121">
        <v>44283.069988425923</v>
      </c>
      <c r="D103" s="114" t="s">
        <v>2468</v>
      </c>
      <c r="E103" s="108">
        <v>311</v>
      </c>
      <c r="F103" s="114" t="str">
        <f>VLOOKUP(E103,VIP!$A$2:$O12277,2,0)</f>
        <v>DRBR311</v>
      </c>
      <c r="G103" s="114" t="str">
        <f>VLOOKUP(E103,'LISTADO ATM'!$A$2:$B$900,2,0)</f>
        <v>ATM Plaza Eroski</v>
      </c>
      <c r="H103" s="114" t="str">
        <f>VLOOKUP(E103,VIP!$A$2:$O17198,7,FALSE)</f>
        <v>Si</v>
      </c>
      <c r="I103" s="114" t="str">
        <f>VLOOKUP(E103,VIP!$A$2:$O9163,8,FALSE)</f>
        <v>Si</v>
      </c>
      <c r="J103" s="114" t="str">
        <f>VLOOKUP(E103,VIP!$A$2:$O9113,8,FALSE)</f>
        <v>Si</v>
      </c>
      <c r="K103" s="114" t="str">
        <f>VLOOKUP(E103,VIP!$A$2:$O12687,6,0)</f>
        <v>NO</v>
      </c>
      <c r="L103" s="115" t="s">
        <v>2428</v>
      </c>
      <c r="M103" s="113" t="s">
        <v>2465</v>
      </c>
      <c r="N103" s="113" t="s">
        <v>2472</v>
      </c>
      <c r="O103" s="114" t="s">
        <v>2473</v>
      </c>
      <c r="P103" s="114"/>
      <c r="Q103" s="116" t="s">
        <v>2428</v>
      </c>
    </row>
    <row r="104" spans="1:17" ht="18" x14ac:dyDescent="0.25">
      <c r="A104" s="114" t="str">
        <f>VLOOKUP(E104,'LISTADO ATM'!$A$2:$C$901,3,0)</f>
        <v>ESTE</v>
      </c>
      <c r="B104" s="109" t="s">
        <v>2568</v>
      </c>
      <c r="C104" s="121">
        <v>44283.074131944442</v>
      </c>
      <c r="D104" s="114" t="s">
        <v>2468</v>
      </c>
      <c r="E104" s="108">
        <v>114</v>
      </c>
      <c r="F104" s="114" t="str">
        <f>VLOOKUP(E104,VIP!$A$2:$O12276,2,0)</f>
        <v>DRBR114</v>
      </c>
      <c r="G104" s="114" t="str">
        <f>VLOOKUP(E104,'LISTADO ATM'!$A$2:$B$900,2,0)</f>
        <v xml:space="preserve">ATM Oficina Hato Mayor </v>
      </c>
      <c r="H104" s="114" t="str">
        <f>VLOOKUP(E104,VIP!$A$2:$O17197,7,FALSE)</f>
        <v>Si</v>
      </c>
      <c r="I104" s="114" t="str">
        <f>VLOOKUP(E104,VIP!$A$2:$O9162,8,FALSE)</f>
        <v>Si</v>
      </c>
      <c r="J104" s="114" t="str">
        <f>VLOOKUP(E104,VIP!$A$2:$O9112,8,FALSE)</f>
        <v>Si</v>
      </c>
      <c r="K104" s="114" t="str">
        <f>VLOOKUP(E104,VIP!$A$2:$O12686,6,0)</f>
        <v>NO</v>
      </c>
      <c r="L104" s="115" t="s">
        <v>2428</v>
      </c>
      <c r="M104" s="113" t="s">
        <v>2465</v>
      </c>
      <c r="N104" s="113" t="s">
        <v>2472</v>
      </c>
      <c r="O104" s="114" t="s">
        <v>2473</v>
      </c>
      <c r="P104" s="114"/>
      <c r="Q104" s="116" t="s">
        <v>2428</v>
      </c>
    </row>
    <row r="105" spans="1:17" ht="18" x14ac:dyDescent="0.25">
      <c r="A105" s="114" t="str">
        <f>VLOOKUP(E105,'LISTADO ATM'!$A$2:$C$901,3,0)</f>
        <v>DISTRITO NACIONAL</v>
      </c>
      <c r="B105" s="109" t="s">
        <v>2567</v>
      </c>
      <c r="C105" s="121">
        <v>44283.076701388891</v>
      </c>
      <c r="D105" s="114" t="s">
        <v>2468</v>
      </c>
      <c r="E105" s="108">
        <v>976</v>
      </c>
      <c r="F105" s="114" t="str">
        <f>VLOOKUP(E105,VIP!$A$2:$O12275,2,0)</f>
        <v>DRBR24W</v>
      </c>
      <c r="G105" s="114" t="str">
        <f>VLOOKUP(E105,'LISTADO ATM'!$A$2:$B$900,2,0)</f>
        <v xml:space="preserve">ATM Oficina Diamond Plaza I </v>
      </c>
      <c r="H105" s="114" t="str">
        <f>VLOOKUP(E105,VIP!$A$2:$O17196,7,FALSE)</f>
        <v>Si</v>
      </c>
      <c r="I105" s="114" t="str">
        <f>VLOOKUP(E105,VIP!$A$2:$O9161,8,FALSE)</f>
        <v>Si</v>
      </c>
      <c r="J105" s="114" t="str">
        <f>VLOOKUP(E105,VIP!$A$2:$O9111,8,FALSE)</f>
        <v>Si</v>
      </c>
      <c r="K105" s="114" t="str">
        <f>VLOOKUP(E105,VIP!$A$2:$O12685,6,0)</f>
        <v>NO</v>
      </c>
      <c r="L105" s="115" t="s">
        <v>2459</v>
      </c>
      <c r="M105" s="113" t="s">
        <v>2465</v>
      </c>
      <c r="N105" s="113" t="s">
        <v>2472</v>
      </c>
      <c r="O105" s="114" t="s">
        <v>2473</v>
      </c>
      <c r="P105" s="114"/>
      <c r="Q105" s="116" t="s">
        <v>2459</v>
      </c>
    </row>
    <row r="106" spans="1:17" ht="18" x14ac:dyDescent="0.25">
      <c r="A106" s="114" t="str">
        <f>VLOOKUP(E106,'LISTADO ATM'!$A$2:$C$901,3,0)</f>
        <v>DISTRITO NACIONAL</v>
      </c>
      <c r="B106" s="109" t="s">
        <v>2566</v>
      </c>
      <c r="C106" s="121">
        <v>44283.112951388888</v>
      </c>
      <c r="D106" s="114" t="s">
        <v>2189</v>
      </c>
      <c r="E106" s="108">
        <v>585</v>
      </c>
      <c r="F106" s="114" t="str">
        <f>VLOOKUP(E106,VIP!$A$2:$O12274,2,0)</f>
        <v>DRBR083</v>
      </c>
      <c r="G106" s="114" t="str">
        <f>VLOOKUP(E106,'LISTADO ATM'!$A$2:$B$900,2,0)</f>
        <v xml:space="preserve">ATM Oficina Haina Oriental </v>
      </c>
      <c r="H106" s="114" t="str">
        <f>VLOOKUP(E106,VIP!$A$2:$O17195,7,FALSE)</f>
        <v>Si</v>
      </c>
      <c r="I106" s="114" t="str">
        <f>VLOOKUP(E106,VIP!$A$2:$O9160,8,FALSE)</f>
        <v>Si</v>
      </c>
      <c r="J106" s="114" t="str">
        <f>VLOOKUP(E106,VIP!$A$2:$O9110,8,FALSE)</f>
        <v>Si</v>
      </c>
      <c r="K106" s="114" t="str">
        <f>VLOOKUP(E106,VIP!$A$2:$O12684,6,0)</f>
        <v>NO</v>
      </c>
      <c r="L106" s="115" t="s">
        <v>2228</v>
      </c>
      <c r="M106" s="137" t="s">
        <v>2585</v>
      </c>
      <c r="N106" s="113" t="s">
        <v>2472</v>
      </c>
      <c r="O106" s="114" t="s">
        <v>2474</v>
      </c>
      <c r="P106" s="114"/>
      <c r="Q106" s="136" t="s">
        <v>2586</v>
      </c>
    </row>
    <row r="107" spans="1:17" ht="18" x14ac:dyDescent="0.25">
      <c r="A107" s="114" t="str">
        <f>VLOOKUP(E107,'LISTADO ATM'!$A$2:$C$901,3,0)</f>
        <v>DISTRITO NACIONAL</v>
      </c>
      <c r="B107" s="109" t="s">
        <v>2565</v>
      </c>
      <c r="C107" s="121">
        <v>44283.113530092596</v>
      </c>
      <c r="D107" s="114" t="s">
        <v>2189</v>
      </c>
      <c r="E107" s="108">
        <v>698</v>
      </c>
      <c r="F107" s="114" t="str">
        <f>VLOOKUP(E107,VIP!$A$2:$O12273,2,0)</f>
        <v>DRBR698</v>
      </c>
      <c r="G107" s="114" t="str">
        <f>VLOOKUP(E107,'LISTADO ATM'!$A$2:$B$900,2,0)</f>
        <v>ATM Parador Bellamar</v>
      </c>
      <c r="H107" s="114" t="str">
        <f>VLOOKUP(E107,VIP!$A$2:$O17194,7,FALSE)</f>
        <v>Si</v>
      </c>
      <c r="I107" s="114" t="str">
        <f>VLOOKUP(E107,VIP!$A$2:$O9159,8,FALSE)</f>
        <v>Si</v>
      </c>
      <c r="J107" s="114" t="str">
        <f>VLOOKUP(E107,VIP!$A$2:$O9109,8,FALSE)</f>
        <v>Si</v>
      </c>
      <c r="K107" s="114" t="str">
        <f>VLOOKUP(E107,VIP!$A$2:$O12683,6,0)</f>
        <v>NO</v>
      </c>
      <c r="L107" s="115" t="s">
        <v>2254</v>
      </c>
      <c r="M107" s="137" t="s">
        <v>2585</v>
      </c>
      <c r="N107" s="113" t="s">
        <v>2472</v>
      </c>
      <c r="O107" s="114" t="s">
        <v>2474</v>
      </c>
      <c r="P107" s="114"/>
      <c r="Q107" s="136" t="s">
        <v>2586</v>
      </c>
    </row>
    <row r="108" spans="1:17" ht="18" x14ac:dyDescent="0.25">
      <c r="A108" s="114" t="str">
        <f>VLOOKUP(E108,'LISTADO ATM'!$A$2:$C$901,3,0)</f>
        <v>DISTRITO NACIONAL</v>
      </c>
      <c r="B108" s="109" t="s">
        <v>2564</v>
      </c>
      <c r="C108" s="121">
        <v>44283.118101851855</v>
      </c>
      <c r="D108" s="114" t="s">
        <v>2468</v>
      </c>
      <c r="E108" s="108">
        <v>446</v>
      </c>
      <c r="F108" s="114" t="str">
        <f>VLOOKUP(E108,VIP!$A$2:$O12272,2,0)</f>
        <v>DRBR446</v>
      </c>
      <c r="G108" s="114" t="str">
        <f>VLOOKUP(E108,'LISTADO ATM'!$A$2:$B$900,2,0)</f>
        <v>ATM Hipodromo V Centenario</v>
      </c>
      <c r="H108" s="114" t="str">
        <f>VLOOKUP(E108,VIP!$A$2:$O17193,7,FALSE)</f>
        <v>Si</v>
      </c>
      <c r="I108" s="114" t="str">
        <f>VLOOKUP(E108,VIP!$A$2:$O9158,8,FALSE)</f>
        <v>Si</v>
      </c>
      <c r="J108" s="114" t="str">
        <f>VLOOKUP(E108,VIP!$A$2:$O9108,8,FALSE)</f>
        <v>Si</v>
      </c>
      <c r="K108" s="114" t="str">
        <f>VLOOKUP(E108,VIP!$A$2:$O12682,6,0)</f>
        <v>NO</v>
      </c>
      <c r="L108" s="115" t="s">
        <v>2459</v>
      </c>
      <c r="M108" s="137" t="s">
        <v>2585</v>
      </c>
      <c r="N108" s="113" t="s">
        <v>2472</v>
      </c>
      <c r="O108" s="114" t="s">
        <v>2473</v>
      </c>
      <c r="P108" s="114"/>
      <c r="Q108" s="136" t="s">
        <v>2586</v>
      </c>
    </row>
    <row r="109" spans="1:17" ht="18" x14ac:dyDescent="0.25">
      <c r="A109" s="114" t="str">
        <f>VLOOKUP(E109,'LISTADO ATM'!$A$2:$C$901,3,0)</f>
        <v>ESTE</v>
      </c>
      <c r="B109" s="109" t="s">
        <v>2563</v>
      </c>
      <c r="C109" s="121">
        <v>44283.133113425924</v>
      </c>
      <c r="D109" s="114" t="s">
        <v>2468</v>
      </c>
      <c r="E109" s="108">
        <v>693</v>
      </c>
      <c r="F109" s="114" t="str">
        <f>VLOOKUP(E109,VIP!$A$2:$O12271,2,0)</f>
        <v>DRBR693</v>
      </c>
      <c r="G109" s="114" t="str">
        <f>VLOOKUP(E109,'LISTADO ATM'!$A$2:$B$900,2,0)</f>
        <v>ATM INTL Medical Punta Cana</v>
      </c>
      <c r="H109" s="114" t="str">
        <f>VLOOKUP(E109,VIP!$A$2:$O17192,7,FALSE)</f>
        <v>Si</v>
      </c>
      <c r="I109" s="114" t="str">
        <f>VLOOKUP(E109,VIP!$A$2:$O9157,8,FALSE)</f>
        <v>Si</v>
      </c>
      <c r="J109" s="114" t="str">
        <f>VLOOKUP(E109,VIP!$A$2:$O9107,8,FALSE)</f>
        <v>Si</v>
      </c>
      <c r="K109" s="114" t="str">
        <f>VLOOKUP(E109,VIP!$A$2:$O12681,6,0)</f>
        <v>NO</v>
      </c>
      <c r="L109" s="115" t="s">
        <v>2428</v>
      </c>
      <c r="M109" s="137" t="s">
        <v>2585</v>
      </c>
      <c r="N109" s="113" t="s">
        <v>2472</v>
      </c>
      <c r="O109" s="114" t="s">
        <v>2473</v>
      </c>
      <c r="P109" s="114"/>
      <c r="Q109" s="136" t="s">
        <v>2586</v>
      </c>
    </row>
    <row r="110" spans="1:17" ht="18" x14ac:dyDescent="0.25">
      <c r="A110" s="114" t="str">
        <f>VLOOKUP(E110,'LISTADO ATM'!$A$2:$C$901,3,0)</f>
        <v>DISTRITO NACIONAL</v>
      </c>
      <c r="B110" s="109" t="s">
        <v>2562</v>
      </c>
      <c r="C110" s="121">
        <v>44283.135208333333</v>
      </c>
      <c r="D110" s="114" t="s">
        <v>2468</v>
      </c>
      <c r="E110" s="108">
        <v>801</v>
      </c>
      <c r="F110" s="114" t="str">
        <f>VLOOKUP(E110,VIP!$A$2:$O12270,2,0)</f>
        <v>DRBR801</v>
      </c>
      <c r="G110" s="114" t="str">
        <f>VLOOKUP(E110,'LISTADO ATM'!$A$2:$B$900,2,0)</f>
        <v xml:space="preserve">ATM Galería 360 Food Court </v>
      </c>
      <c r="H110" s="114" t="str">
        <f>VLOOKUP(E110,VIP!$A$2:$O17191,7,FALSE)</f>
        <v>Si</v>
      </c>
      <c r="I110" s="114" t="str">
        <f>VLOOKUP(E110,VIP!$A$2:$O9156,8,FALSE)</f>
        <v>Si</v>
      </c>
      <c r="J110" s="114" t="str">
        <f>VLOOKUP(E110,VIP!$A$2:$O9106,8,FALSE)</f>
        <v>Si</v>
      </c>
      <c r="K110" s="114" t="str">
        <f>VLOOKUP(E110,VIP!$A$2:$O12680,6,0)</f>
        <v>SI</v>
      </c>
      <c r="L110" s="115" t="s">
        <v>2459</v>
      </c>
      <c r="M110" s="137" t="s">
        <v>2585</v>
      </c>
      <c r="N110" s="113" t="s">
        <v>2472</v>
      </c>
      <c r="O110" s="114" t="s">
        <v>2473</v>
      </c>
      <c r="P110" s="114"/>
      <c r="Q110" s="136" t="s">
        <v>2586</v>
      </c>
    </row>
    <row r="111" spans="1:17" ht="18" x14ac:dyDescent="0.25">
      <c r="A111" s="114" t="str">
        <f>VLOOKUP(E111,'LISTADO ATM'!$A$2:$C$901,3,0)</f>
        <v>DISTRITO NACIONAL</v>
      </c>
      <c r="B111" s="109" t="s">
        <v>2561</v>
      </c>
      <c r="C111" s="121">
        <v>44283.14135416667</v>
      </c>
      <c r="D111" s="114" t="s">
        <v>2494</v>
      </c>
      <c r="E111" s="122">
        <v>957</v>
      </c>
      <c r="F111" s="114" t="str">
        <f>VLOOKUP(E111,VIP!$A$2:$O12269,2,0)</f>
        <v>DRBR23F</v>
      </c>
      <c r="G111" s="114" t="str">
        <f>VLOOKUP(E111,'LISTADO ATM'!$A$2:$B$900,2,0)</f>
        <v xml:space="preserve">ATM Oficina Venezuela </v>
      </c>
      <c r="H111" s="114" t="str">
        <f>VLOOKUP(E111,VIP!$A$2:$O17190,7,FALSE)</f>
        <v>Si</v>
      </c>
      <c r="I111" s="114" t="str">
        <f>VLOOKUP(E111,VIP!$A$2:$O9155,8,FALSE)</f>
        <v>Si</v>
      </c>
      <c r="J111" s="114" t="str">
        <f>VLOOKUP(E111,VIP!$A$2:$O9105,8,FALSE)</f>
        <v>Si</v>
      </c>
      <c r="K111" s="114" t="str">
        <f>VLOOKUP(E111,VIP!$A$2:$O12679,6,0)</f>
        <v>SI</v>
      </c>
      <c r="L111" s="115" t="s">
        <v>2459</v>
      </c>
      <c r="M111" s="113" t="s">
        <v>2465</v>
      </c>
      <c r="N111" s="113" t="s">
        <v>2472</v>
      </c>
      <c r="O111" s="114" t="s">
        <v>2495</v>
      </c>
      <c r="P111" s="114"/>
      <c r="Q111" s="116" t="s">
        <v>2459</v>
      </c>
    </row>
    <row r="112" spans="1:17" ht="18" x14ac:dyDescent="0.25">
      <c r="A112" s="114" t="str">
        <f>VLOOKUP(E112,'LISTADO ATM'!$A$2:$C$901,3,0)</f>
        <v>SUR</v>
      </c>
      <c r="B112" s="109">
        <v>335836271</v>
      </c>
      <c r="C112" s="121">
        <v>44283.190972222219</v>
      </c>
      <c r="D112" s="114" t="s">
        <v>2494</v>
      </c>
      <c r="E112" s="122">
        <v>677</v>
      </c>
      <c r="F112" s="114" t="str">
        <f>VLOOKUP(E112,VIP!$A$2:$O12271,2,0)</f>
        <v>DRBR677</v>
      </c>
      <c r="G112" s="114" t="str">
        <f>VLOOKUP(E112,'LISTADO ATM'!$A$2:$B$900,2,0)</f>
        <v>ATM PBG Villa Jaragua</v>
      </c>
      <c r="H112" s="114" t="str">
        <f>VLOOKUP(E112,VIP!$A$2:$O17192,7,FALSE)</f>
        <v>Si</v>
      </c>
      <c r="I112" s="114" t="str">
        <f>VLOOKUP(E112,VIP!$A$2:$O9157,8,FALSE)</f>
        <v>Si</v>
      </c>
      <c r="J112" s="114" t="str">
        <f>VLOOKUP(E112,VIP!$A$2:$O9107,8,FALSE)</f>
        <v>Si</v>
      </c>
      <c r="K112" s="114" t="str">
        <f>VLOOKUP(E112,VIP!$A$2:$O12681,6,0)</f>
        <v>SI</v>
      </c>
      <c r="L112" s="115" t="s">
        <v>2498</v>
      </c>
      <c r="M112" s="137" t="s">
        <v>2585</v>
      </c>
      <c r="N112" s="113" t="s">
        <v>2472</v>
      </c>
      <c r="O112" s="114" t="s">
        <v>2495</v>
      </c>
      <c r="P112" s="112"/>
      <c r="Q112" s="136" t="s">
        <v>2612</v>
      </c>
    </row>
    <row r="113" spans="1:17" ht="18" x14ac:dyDescent="0.25">
      <c r="A113" s="114" t="str">
        <f>VLOOKUP(E113,'LISTADO ATM'!$A$2:$C$901,3,0)</f>
        <v>DISTRITO NACIONAL</v>
      </c>
      <c r="B113" s="109" t="s">
        <v>2580</v>
      </c>
      <c r="C113" s="121">
        <v>44283.369212962964</v>
      </c>
      <c r="D113" s="114" t="s">
        <v>2468</v>
      </c>
      <c r="E113" s="122">
        <v>979</v>
      </c>
      <c r="F113" s="114" t="str">
        <f>VLOOKUP(E113,VIP!$A$2:$O12272,2,0)</f>
        <v>DRBR979</v>
      </c>
      <c r="G113" s="114" t="str">
        <f>VLOOKUP(E113,'LISTADO ATM'!$A$2:$B$900,2,0)</f>
        <v xml:space="preserve">ATM Oficina Luperón I </v>
      </c>
      <c r="H113" s="114" t="str">
        <f>VLOOKUP(E113,VIP!$A$2:$O17193,7,FALSE)</f>
        <v>Si</v>
      </c>
      <c r="I113" s="114" t="str">
        <f>VLOOKUP(E113,VIP!$A$2:$O9158,8,FALSE)</f>
        <v>Si</v>
      </c>
      <c r="J113" s="114" t="str">
        <f>VLOOKUP(E113,VIP!$A$2:$O9108,8,FALSE)</f>
        <v>Si</v>
      </c>
      <c r="K113" s="114" t="str">
        <f>VLOOKUP(E113,VIP!$A$2:$O12682,6,0)</f>
        <v>NO</v>
      </c>
      <c r="L113" s="115" t="s">
        <v>2428</v>
      </c>
      <c r="M113" s="113" t="s">
        <v>2465</v>
      </c>
      <c r="N113" s="113" t="s">
        <v>2472</v>
      </c>
      <c r="O113" s="114" t="s">
        <v>2473</v>
      </c>
      <c r="P113" s="112"/>
      <c r="Q113" s="116" t="s">
        <v>2428</v>
      </c>
    </row>
    <row r="114" spans="1:17" ht="18" x14ac:dyDescent="0.25">
      <c r="A114" s="114" t="str">
        <f>VLOOKUP(E114,'LISTADO ATM'!$A$2:$C$901,3,0)</f>
        <v>DISTRITO NACIONAL</v>
      </c>
      <c r="B114" s="109" t="s">
        <v>2581</v>
      </c>
      <c r="C114" s="121">
        <v>44283.389699074076</v>
      </c>
      <c r="D114" s="114" t="s">
        <v>2189</v>
      </c>
      <c r="E114" s="122">
        <v>993</v>
      </c>
      <c r="F114" s="114" t="str">
        <f>VLOOKUP(E114,VIP!$A$2:$O12273,2,0)</f>
        <v>DRBR993</v>
      </c>
      <c r="G114" s="114" t="str">
        <f>VLOOKUP(E114,'LISTADO ATM'!$A$2:$B$900,2,0)</f>
        <v xml:space="preserve">ATM Centro Medico Integral II </v>
      </c>
      <c r="H114" s="114" t="str">
        <f>VLOOKUP(E114,VIP!$A$2:$O17194,7,FALSE)</f>
        <v>Si</v>
      </c>
      <c r="I114" s="114" t="str">
        <f>VLOOKUP(E114,VIP!$A$2:$O9159,8,FALSE)</f>
        <v>Si</v>
      </c>
      <c r="J114" s="114" t="str">
        <f>VLOOKUP(E114,VIP!$A$2:$O9109,8,FALSE)</f>
        <v>Si</v>
      </c>
      <c r="K114" s="114" t="str">
        <f>VLOOKUP(E114,VIP!$A$2:$O12683,6,0)</f>
        <v>NO</v>
      </c>
      <c r="L114" s="115" t="s">
        <v>2488</v>
      </c>
      <c r="M114" s="113" t="s">
        <v>2465</v>
      </c>
      <c r="N114" s="113" t="s">
        <v>2472</v>
      </c>
      <c r="O114" s="114" t="s">
        <v>2474</v>
      </c>
      <c r="P114" s="112"/>
      <c r="Q114" s="116" t="s">
        <v>2488</v>
      </c>
    </row>
    <row r="115" spans="1:17" ht="18" x14ac:dyDescent="0.25">
      <c r="A115" s="114" t="str">
        <f>VLOOKUP(E115,'LISTADO ATM'!$A$2:$C$901,3,0)</f>
        <v>NORTE</v>
      </c>
      <c r="B115" s="109" t="s">
        <v>2582</v>
      </c>
      <c r="C115" s="121">
        <v>44283.390405092592</v>
      </c>
      <c r="D115" s="114" t="s">
        <v>2190</v>
      </c>
      <c r="E115" s="122">
        <v>228</v>
      </c>
      <c r="F115" s="114" t="str">
        <f>VLOOKUP(E115,VIP!$A$2:$O12274,2,0)</f>
        <v>DRBR228</v>
      </c>
      <c r="G115" s="114" t="str">
        <f>VLOOKUP(E115,'LISTADO ATM'!$A$2:$B$900,2,0)</f>
        <v xml:space="preserve">ATM Oficina SAJOMA </v>
      </c>
      <c r="H115" s="114" t="str">
        <f>VLOOKUP(E115,VIP!$A$2:$O17195,7,FALSE)</f>
        <v>Si</v>
      </c>
      <c r="I115" s="114" t="str">
        <f>VLOOKUP(E115,VIP!$A$2:$O9160,8,FALSE)</f>
        <v>Si</v>
      </c>
      <c r="J115" s="114" t="str">
        <f>VLOOKUP(E115,VIP!$A$2:$O9110,8,FALSE)</f>
        <v>Si</v>
      </c>
      <c r="K115" s="114" t="str">
        <f>VLOOKUP(E115,VIP!$A$2:$O12684,6,0)</f>
        <v>NO</v>
      </c>
      <c r="L115" s="115" t="s">
        <v>2488</v>
      </c>
      <c r="M115" s="137" t="s">
        <v>2585</v>
      </c>
      <c r="N115" s="113" t="s">
        <v>2472</v>
      </c>
      <c r="O115" s="114" t="s">
        <v>2506</v>
      </c>
      <c r="P115" s="112"/>
      <c r="Q115" s="136" t="s">
        <v>2612</v>
      </c>
    </row>
    <row r="116" spans="1:17" ht="18" x14ac:dyDescent="0.25">
      <c r="A116" s="114" t="str">
        <f>VLOOKUP(E116,'LISTADO ATM'!$A$2:$C$901,3,0)</f>
        <v>DISTRITO NACIONAL</v>
      </c>
      <c r="B116" s="109" t="s">
        <v>2583</v>
      </c>
      <c r="C116" s="121">
        <v>44283.391041666669</v>
      </c>
      <c r="D116" s="114" t="s">
        <v>2189</v>
      </c>
      <c r="E116" s="122">
        <v>434</v>
      </c>
      <c r="F116" s="114" t="str">
        <f>VLOOKUP(E116,VIP!$A$2:$O12275,2,0)</f>
        <v>DRBR434</v>
      </c>
      <c r="G116" s="114" t="str">
        <f>VLOOKUP(E116,'LISTADO ATM'!$A$2:$B$900,2,0)</f>
        <v xml:space="preserve">ATM Generadora Hidroeléctrica Dom. (EGEHID) </v>
      </c>
      <c r="H116" s="114" t="str">
        <f>VLOOKUP(E116,VIP!$A$2:$O17196,7,FALSE)</f>
        <v>Si</v>
      </c>
      <c r="I116" s="114" t="str">
        <f>VLOOKUP(E116,VIP!$A$2:$O9161,8,FALSE)</f>
        <v>Si</v>
      </c>
      <c r="J116" s="114" t="str">
        <f>VLOOKUP(E116,VIP!$A$2:$O9111,8,FALSE)</f>
        <v>Si</v>
      </c>
      <c r="K116" s="114" t="str">
        <f>VLOOKUP(E116,VIP!$A$2:$O12685,6,0)</f>
        <v>NO</v>
      </c>
      <c r="L116" s="115" t="s">
        <v>2488</v>
      </c>
      <c r="M116" s="113" t="s">
        <v>2465</v>
      </c>
      <c r="N116" s="113" t="s">
        <v>2472</v>
      </c>
      <c r="O116" s="114" t="s">
        <v>2474</v>
      </c>
      <c r="P116" s="112"/>
      <c r="Q116" s="116" t="s">
        <v>2488</v>
      </c>
    </row>
    <row r="117" spans="1:17" ht="18" x14ac:dyDescent="0.25">
      <c r="A117" s="114" t="str">
        <f>VLOOKUP(E117,'LISTADO ATM'!$A$2:$C$901,3,0)</f>
        <v>DISTRITO NACIONAL</v>
      </c>
      <c r="B117" s="109" t="s">
        <v>2584</v>
      </c>
      <c r="C117" s="121">
        <v>44283.392199074071</v>
      </c>
      <c r="D117" s="114" t="s">
        <v>2189</v>
      </c>
      <c r="E117" s="122">
        <v>816</v>
      </c>
      <c r="F117" s="114" t="str">
        <f>VLOOKUP(E117,VIP!$A$2:$O12276,2,0)</f>
        <v>DRBR816</v>
      </c>
      <c r="G117" s="114" t="str">
        <f>VLOOKUP(E117,'LISTADO ATM'!$A$2:$B$900,2,0)</f>
        <v xml:space="preserve">ATM Oficina Pedro Brand </v>
      </c>
      <c r="H117" s="114" t="str">
        <f>VLOOKUP(E117,VIP!$A$2:$O17197,7,FALSE)</f>
        <v>Si</v>
      </c>
      <c r="I117" s="114" t="str">
        <f>VLOOKUP(E117,VIP!$A$2:$O9162,8,FALSE)</f>
        <v>Si</v>
      </c>
      <c r="J117" s="114" t="str">
        <f>VLOOKUP(E117,VIP!$A$2:$O9112,8,FALSE)</f>
        <v>Si</v>
      </c>
      <c r="K117" s="114" t="str">
        <f>VLOOKUP(E117,VIP!$A$2:$O12686,6,0)</f>
        <v>NO</v>
      </c>
      <c r="L117" s="115" t="s">
        <v>2254</v>
      </c>
      <c r="M117" s="113" t="s">
        <v>2465</v>
      </c>
      <c r="N117" s="113" t="s">
        <v>2472</v>
      </c>
      <c r="O117" s="114" t="s">
        <v>2474</v>
      </c>
      <c r="P117" s="112"/>
      <c r="Q117" s="116" t="s">
        <v>2254</v>
      </c>
    </row>
    <row r="118" spans="1:17" ht="18" x14ac:dyDescent="0.25">
      <c r="A118" s="114" t="str">
        <f>VLOOKUP(E118,'LISTADO ATM'!$A$2:$C$901,3,0)</f>
        <v>SUR</v>
      </c>
      <c r="B118" s="109" t="s">
        <v>2588</v>
      </c>
      <c r="C118" s="121">
        <v>44283.420243055552</v>
      </c>
      <c r="D118" s="114" t="s">
        <v>2494</v>
      </c>
      <c r="E118" s="122">
        <v>962</v>
      </c>
      <c r="F118" s="114" t="str">
        <f>VLOOKUP(E118,VIP!$A$2:$O12277,2,0)</f>
        <v>DRBR962</v>
      </c>
      <c r="G118" s="114" t="str">
        <f>VLOOKUP(E118,'LISTADO ATM'!$A$2:$B$900,2,0)</f>
        <v xml:space="preserve">ATM Oficina Villa Ofelia II (San Juan) </v>
      </c>
      <c r="H118" s="114" t="str">
        <f>VLOOKUP(E118,VIP!$A$2:$O17198,7,FALSE)</f>
        <v>Si</v>
      </c>
      <c r="I118" s="114" t="str">
        <f>VLOOKUP(E118,VIP!$A$2:$O9163,8,FALSE)</f>
        <v>Si</v>
      </c>
      <c r="J118" s="114" t="str">
        <f>VLOOKUP(E118,VIP!$A$2:$O9113,8,FALSE)</f>
        <v>Si</v>
      </c>
      <c r="K118" s="114" t="str">
        <f>VLOOKUP(E118,VIP!$A$2:$O12687,6,0)</f>
        <v>NO</v>
      </c>
      <c r="L118" s="115" t="s">
        <v>2459</v>
      </c>
      <c r="M118" s="113" t="s">
        <v>2465</v>
      </c>
      <c r="N118" s="113" t="s">
        <v>2472</v>
      </c>
      <c r="O118" s="114" t="s">
        <v>2495</v>
      </c>
      <c r="P118" s="112"/>
      <c r="Q118" s="116" t="s">
        <v>2459</v>
      </c>
    </row>
    <row r="119" spans="1:17" ht="18" x14ac:dyDescent="0.25">
      <c r="A119" s="114" t="str">
        <f>VLOOKUP(E119,'LISTADO ATM'!$A$2:$C$901,3,0)</f>
        <v>DISTRITO NACIONAL</v>
      </c>
      <c r="B119" s="109" t="s">
        <v>2589</v>
      </c>
      <c r="C119" s="121">
        <v>44283.422199074077</v>
      </c>
      <c r="D119" s="114" t="s">
        <v>2468</v>
      </c>
      <c r="E119" s="122">
        <v>183</v>
      </c>
      <c r="F119" s="114" t="str">
        <f>VLOOKUP(E119,VIP!$A$2:$O12278,2,0)</f>
        <v>DRBR183</v>
      </c>
      <c r="G119" s="114" t="str">
        <f>VLOOKUP(E119,'LISTADO ATM'!$A$2:$B$900,2,0)</f>
        <v>ATM Estación Nativa Km. 22 Aut. Duarte.</v>
      </c>
      <c r="H119" s="114" t="str">
        <f>VLOOKUP(E119,VIP!$A$2:$O17199,7,FALSE)</f>
        <v>N/A</v>
      </c>
      <c r="I119" s="114" t="str">
        <f>VLOOKUP(E119,VIP!$A$2:$O9164,8,FALSE)</f>
        <v>N/A</v>
      </c>
      <c r="J119" s="114" t="str">
        <f>VLOOKUP(E119,VIP!$A$2:$O9114,8,FALSE)</f>
        <v>N/A</v>
      </c>
      <c r="K119" s="114" t="str">
        <f>VLOOKUP(E119,VIP!$A$2:$O12688,6,0)</f>
        <v>N/A</v>
      </c>
      <c r="L119" s="115" t="s">
        <v>2428</v>
      </c>
      <c r="M119" s="113" t="s">
        <v>2465</v>
      </c>
      <c r="N119" s="113" t="s">
        <v>2472</v>
      </c>
      <c r="O119" s="114" t="s">
        <v>2473</v>
      </c>
      <c r="P119" s="112"/>
      <c r="Q119" s="116" t="s">
        <v>2428</v>
      </c>
    </row>
    <row r="120" spans="1:17" ht="18" x14ac:dyDescent="0.25">
      <c r="A120" s="114" t="str">
        <f>VLOOKUP(E120,'LISTADO ATM'!$A$2:$C$901,3,0)</f>
        <v>ESTE</v>
      </c>
      <c r="B120" s="109" t="s">
        <v>2590</v>
      </c>
      <c r="C120" s="121">
        <v>44283.424178240741</v>
      </c>
      <c r="D120" s="114" t="s">
        <v>2468</v>
      </c>
      <c r="E120" s="122">
        <v>673</v>
      </c>
      <c r="F120" s="114" t="str">
        <f>VLOOKUP(E120,VIP!$A$2:$O12279,2,0)</f>
        <v>DRBR673</v>
      </c>
      <c r="G120" s="114" t="str">
        <f>VLOOKUP(E120,'LISTADO ATM'!$A$2:$B$900,2,0)</f>
        <v>ATM Clínica Dr. Cruz Jiminián</v>
      </c>
      <c r="H120" s="114" t="str">
        <f>VLOOKUP(E120,VIP!$A$2:$O17200,7,FALSE)</f>
        <v>Si</v>
      </c>
      <c r="I120" s="114" t="str">
        <f>VLOOKUP(E120,VIP!$A$2:$O9165,8,FALSE)</f>
        <v>Si</v>
      </c>
      <c r="J120" s="114" t="str">
        <f>VLOOKUP(E120,VIP!$A$2:$O9115,8,FALSE)</f>
        <v>Si</v>
      </c>
      <c r="K120" s="114" t="str">
        <f>VLOOKUP(E120,VIP!$A$2:$O12689,6,0)</f>
        <v>NO</v>
      </c>
      <c r="L120" s="115" t="s">
        <v>2459</v>
      </c>
      <c r="M120" s="113" t="s">
        <v>2465</v>
      </c>
      <c r="N120" s="113" t="s">
        <v>2472</v>
      </c>
      <c r="O120" s="114" t="s">
        <v>2473</v>
      </c>
      <c r="P120" s="112"/>
      <c r="Q120" s="116" t="s">
        <v>2459</v>
      </c>
    </row>
    <row r="121" spans="1:17" ht="18" x14ac:dyDescent="0.25">
      <c r="A121" s="114" t="str">
        <f>VLOOKUP(E121,'LISTADO ATM'!$A$2:$C$901,3,0)</f>
        <v>ESTE</v>
      </c>
      <c r="B121" s="109" t="s">
        <v>2591</v>
      </c>
      <c r="C121" s="121">
        <v>44283.425775462965</v>
      </c>
      <c r="D121" s="114" t="s">
        <v>2494</v>
      </c>
      <c r="E121" s="122">
        <v>345</v>
      </c>
      <c r="F121" s="114" t="e">
        <f>VLOOKUP(E121,VIP!$A$2:$O12280,2,0)</f>
        <v>#N/A</v>
      </c>
      <c r="G121" s="114" t="str">
        <f>VLOOKUP(E121,'LISTADO ATM'!$A$2:$B$900,2,0)</f>
        <v>ATM Oficina Yamasá  II</v>
      </c>
      <c r="H121" s="114" t="e">
        <f>VLOOKUP(E121,VIP!$A$2:$O17201,7,FALSE)</f>
        <v>#N/A</v>
      </c>
      <c r="I121" s="114" t="e">
        <f>VLOOKUP(E121,VIP!$A$2:$O9166,8,FALSE)</f>
        <v>#N/A</v>
      </c>
      <c r="J121" s="114" t="e">
        <f>VLOOKUP(E121,VIP!$A$2:$O9116,8,FALSE)</f>
        <v>#N/A</v>
      </c>
      <c r="K121" s="114" t="e">
        <f>VLOOKUP(E121,VIP!$A$2:$O12690,6,0)</f>
        <v>#N/A</v>
      </c>
      <c r="L121" s="115" t="s">
        <v>2459</v>
      </c>
      <c r="M121" s="113" t="s">
        <v>2465</v>
      </c>
      <c r="N121" s="113" t="s">
        <v>2472</v>
      </c>
      <c r="O121" s="114" t="s">
        <v>2495</v>
      </c>
      <c r="P121" s="112"/>
      <c r="Q121" s="116" t="s">
        <v>2459</v>
      </c>
    </row>
    <row r="122" spans="1:17" ht="18" x14ac:dyDescent="0.25">
      <c r="A122" s="114" t="str">
        <f>VLOOKUP(E122,'LISTADO ATM'!$A$2:$C$901,3,0)</f>
        <v>NORTE</v>
      </c>
      <c r="B122" s="109" t="s">
        <v>2592</v>
      </c>
      <c r="C122" s="121">
        <v>44283.440439814818</v>
      </c>
      <c r="D122" s="114" t="s">
        <v>2189</v>
      </c>
      <c r="E122" s="122">
        <v>926</v>
      </c>
      <c r="F122" s="114" t="str">
        <f>VLOOKUP(E122,VIP!$A$2:$O12281,2,0)</f>
        <v>DRBR926</v>
      </c>
      <c r="G122" s="114" t="str">
        <f>VLOOKUP(E122,'LISTADO ATM'!$A$2:$B$900,2,0)</f>
        <v>ATM S/M Juan Cepin</v>
      </c>
      <c r="H122" s="114" t="str">
        <f>VLOOKUP(E122,VIP!$A$2:$O17202,7,FALSE)</f>
        <v>N/A</v>
      </c>
      <c r="I122" s="114" t="str">
        <f>VLOOKUP(E122,VIP!$A$2:$O9167,8,FALSE)</f>
        <v>N/A</v>
      </c>
      <c r="J122" s="114" t="str">
        <f>VLOOKUP(E122,VIP!$A$2:$O9117,8,FALSE)</f>
        <v>N/A</v>
      </c>
      <c r="K122" s="114" t="str">
        <f>VLOOKUP(E122,VIP!$A$2:$O12691,6,0)</f>
        <v>N/A</v>
      </c>
      <c r="L122" s="115" t="s">
        <v>2228</v>
      </c>
      <c r="M122" s="137" t="s">
        <v>2585</v>
      </c>
      <c r="N122" s="113" t="s">
        <v>2472</v>
      </c>
      <c r="O122" s="114" t="s">
        <v>2474</v>
      </c>
      <c r="P122" s="112"/>
      <c r="Q122" s="136" t="s">
        <v>2613</v>
      </c>
    </row>
    <row r="123" spans="1:17" ht="18" x14ac:dyDescent="0.25">
      <c r="A123" s="114" t="str">
        <f>VLOOKUP(E123,'LISTADO ATM'!$A$2:$C$901,3,0)</f>
        <v>DISTRITO NACIONAL</v>
      </c>
      <c r="B123" s="109" t="s">
        <v>2593</v>
      </c>
      <c r="C123" s="121">
        <v>44283.443009259259</v>
      </c>
      <c r="D123" s="114" t="s">
        <v>2189</v>
      </c>
      <c r="E123" s="122">
        <v>160</v>
      </c>
      <c r="F123" s="114" t="str">
        <f>VLOOKUP(E123,VIP!$A$2:$O12282,2,0)</f>
        <v>DRBR160</v>
      </c>
      <c r="G123" s="114" t="str">
        <f>VLOOKUP(E123,'LISTADO ATM'!$A$2:$B$900,2,0)</f>
        <v xml:space="preserve">ATM Oficina Herrera </v>
      </c>
      <c r="H123" s="114" t="str">
        <f>VLOOKUP(E123,VIP!$A$2:$O17203,7,FALSE)</f>
        <v>Si</v>
      </c>
      <c r="I123" s="114" t="str">
        <f>VLOOKUP(E123,VIP!$A$2:$O9168,8,FALSE)</f>
        <v>Si</v>
      </c>
      <c r="J123" s="114" t="str">
        <f>VLOOKUP(E123,VIP!$A$2:$O9118,8,FALSE)</f>
        <v>Si</v>
      </c>
      <c r="K123" s="114" t="str">
        <f>VLOOKUP(E123,VIP!$A$2:$O12692,6,0)</f>
        <v>NO</v>
      </c>
      <c r="L123" s="115" t="s">
        <v>2228</v>
      </c>
      <c r="M123" s="113" t="s">
        <v>2465</v>
      </c>
      <c r="N123" s="113" t="s">
        <v>2472</v>
      </c>
      <c r="O123" s="114" t="s">
        <v>2474</v>
      </c>
      <c r="P123" s="112"/>
      <c r="Q123" s="116" t="s">
        <v>2228</v>
      </c>
    </row>
    <row r="124" spans="1:17" ht="18" x14ac:dyDescent="0.25">
      <c r="A124" s="114" t="str">
        <f>VLOOKUP(E124,'LISTADO ATM'!$A$2:$C$901,3,0)</f>
        <v>SUR</v>
      </c>
      <c r="B124" s="109" t="s">
        <v>2594</v>
      </c>
      <c r="C124" s="121">
        <v>44283.444363425922</v>
      </c>
      <c r="D124" s="114" t="s">
        <v>2189</v>
      </c>
      <c r="E124" s="122">
        <v>48</v>
      </c>
      <c r="F124" s="114" t="str">
        <f>VLOOKUP(E124,VIP!$A$2:$O12283,2,0)</f>
        <v>DRBR048</v>
      </c>
      <c r="G124" s="114" t="str">
        <f>VLOOKUP(E124,'LISTADO ATM'!$A$2:$B$900,2,0)</f>
        <v xml:space="preserve">ATM Autoservicio Neiba I </v>
      </c>
      <c r="H124" s="114" t="str">
        <f>VLOOKUP(E124,VIP!$A$2:$O17204,7,FALSE)</f>
        <v>Si</v>
      </c>
      <c r="I124" s="114" t="str">
        <f>VLOOKUP(E124,VIP!$A$2:$O9169,8,FALSE)</f>
        <v>Si</v>
      </c>
      <c r="J124" s="114" t="str">
        <f>VLOOKUP(E124,VIP!$A$2:$O9119,8,FALSE)</f>
        <v>Si</v>
      </c>
      <c r="K124" s="114" t="str">
        <f>VLOOKUP(E124,VIP!$A$2:$O12693,6,0)</f>
        <v>SI</v>
      </c>
      <c r="L124" s="115" t="s">
        <v>2228</v>
      </c>
      <c r="M124" s="137" t="s">
        <v>2585</v>
      </c>
      <c r="N124" s="113" t="s">
        <v>2472</v>
      </c>
      <c r="O124" s="114" t="s">
        <v>2474</v>
      </c>
      <c r="P124" s="112"/>
      <c r="Q124" s="136" t="s">
        <v>2612</v>
      </c>
    </row>
    <row r="125" spans="1:17" ht="18" x14ac:dyDescent="0.25">
      <c r="A125" s="114" t="str">
        <f>VLOOKUP(E125,'LISTADO ATM'!$A$2:$C$901,3,0)</f>
        <v>ESTE</v>
      </c>
      <c r="B125" s="109" t="s">
        <v>2595</v>
      </c>
      <c r="C125" s="121">
        <v>44283.446851851855</v>
      </c>
      <c r="D125" s="114" t="s">
        <v>2601</v>
      </c>
      <c r="E125" s="122">
        <v>776</v>
      </c>
      <c r="F125" s="114" t="str">
        <f>VLOOKUP(E125,VIP!$A$2:$O12284,2,0)</f>
        <v>DRBR03D</v>
      </c>
      <c r="G125" s="114" t="str">
        <f>VLOOKUP(E125,'LISTADO ATM'!$A$2:$B$900,2,0)</f>
        <v xml:space="preserve">ATM Oficina Monte Plata </v>
      </c>
      <c r="H125" s="114" t="str">
        <f>VLOOKUP(E125,VIP!$A$2:$O17205,7,FALSE)</f>
        <v>Si</v>
      </c>
      <c r="I125" s="114" t="str">
        <f>VLOOKUP(E125,VIP!$A$2:$O9170,8,FALSE)</f>
        <v>Si</v>
      </c>
      <c r="J125" s="114" t="str">
        <f>VLOOKUP(E125,VIP!$A$2:$O9120,8,FALSE)</f>
        <v>Si</v>
      </c>
      <c r="K125" s="114" t="str">
        <f>VLOOKUP(E125,VIP!$A$2:$O12694,6,0)</f>
        <v>SI</v>
      </c>
      <c r="L125" s="115" t="s">
        <v>2431</v>
      </c>
      <c r="M125" s="137" t="s">
        <v>2585</v>
      </c>
      <c r="N125" s="113" t="s">
        <v>2472</v>
      </c>
      <c r="O125" s="114" t="s">
        <v>2600</v>
      </c>
      <c r="P125" s="112"/>
      <c r="Q125" s="136" t="s">
        <v>2612</v>
      </c>
    </row>
    <row r="126" spans="1:17" ht="18" x14ac:dyDescent="0.25">
      <c r="A126" s="114" t="str">
        <f>VLOOKUP(E126,'LISTADO ATM'!$A$2:$C$901,3,0)</f>
        <v>SUR</v>
      </c>
      <c r="B126" s="109" t="s">
        <v>2596</v>
      </c>
      <c r="C126" s="121">
        <v>44283.44871527778</v>
      </c>
      <c r="D126" s="114" t="s">
        <v>2601</v>
      </c>
      <c r="E126" s="122">
        <v>103</v>
      </c>
      <c r="F126" s="114" t="str">
        <f>VLOOKUP(E126,VIP!$A$2:$O12285,2,0)</f>
        <v>DRBR103</v>
      </c>
      <c r="G126" s="114" t="str">
        <f>VLOOKUP(E126,'LISTADO ATM'!$A$2:$B$900,2,0)</f>
        <v xml:space="preserve">ATM Oficina Las Matas de Farfán </v>
      </c>
      <c r="H126" s="114" t="str">
        <f>VLOOKUP(E126,VIP!$A$2:$O17206,7,FALSE)</f>
        <v>Si</v>
      </c>
      <c r="I126" s="114" t="str">
        <f>VLOOKUP(E126,VIP!$A$2:$O9171,8,FALSE)</f>
        <v>Si</v>
      </c>
      <c r="J126" s="114" t="str">
        <f>VLOOKUP(E126,VIP!$A$2:$O9121,8,FALSE)</f>
        <v>Si</v>
      </c>
      <c r="K126" s="114" t="str">
        <f>VLOOKUP(E126,VIP!$A$2:$O12695,6,0)</f>
        <v>NO</v>
      </c>
      <c r="L126" s="115" t="s">
        <v>2587</v>
      </c>
      <c r="M126" s="137" t="s">
        <v>2585</v>
      </c>
      <c r="N126" s="113" t="s">
        <v>2472</v>
      </c>
      <c r="O126" s="114" t="s">
        <v>2600</v>
      </c>
      <c r="P126" s="112"/>
      <c r="Q126" s="136" t="s">
        <v>2612</v>
      </c>
    </row>
    <row r="127" spans="1:17" ht="18" x14ac:dyDescent="0.25">
      <c r="A127" s="114" t="str">
        <f>VLOOKUP(E127,'LISTADO ATM'!$A$2:$C$901,3,0)</f>
        <v>SUR</v>
      </c>
      <c r="B127" s="109" t="s">
        <v>2597</v>
      </c>
      <c r="C127" s="121">
        <v>44283.449942129628</v>
      </c>
      <c r="D127" s="114" t="s">
        <v>2601</v>
      </c>
      <c r="E127" s="122">
        <v>5</v>
      </c>
      <c r="F127" s="114" t="str">
        <f>VLOOKUP(E127,VIP!$A$2:$O12286,2,0)</f>
        <v>DRBR005</v>
      </c>
      <c r="G127" s="114" t="str">
        <f>VLOOKUP(E127,'LISTADO ATM'!$A$2:$B$900,2,0)</f>
        <v>ATM Oficina Autoservicio Villa Ofelia (San Juan)</v>
      </c>
      <c r="H127" s="114" t="str">
        <f>VLOOKUP(E127,VIP!$A$2:$O17207,7,FALSE)</f>
        <v>Si</v>
      </c>
      <c r="I127" s="114" t="str">
        <f>VLOOKUP(E127,VIP!$A$2:$O9172,8,FALSE)</f>
        <v>Si</v>
      </c>
      <c r="J127" s="114" t="str">
        <f>VLOOKUP(E127,VIP!$A$2:$O9122,8,FALSE)</f>
        <v>Si</v>
      </c>
      <c r="K127" s="114" t="str">
        <f>VLOOKUP(E127,VIP!$A$2:$O12696,6,0)</f>
        <v>NO</v>
      </c>
      <c r="L127" s="115" t="s">
        <v>2228</v>
      </c>
      <c r="M127" s="113" t="s">
        <v>2465</v>
      </c>
      <c r="N127" s="113" t="s">
        <v>2472</v>
      </c>
      <c r="O127" s="114" t="s">
        <v>2600</v>
      </c>
      <c r="P127" s="112"/>
      <c r="Q127" s="116" t="s">
        <v>2228</v>
      </c>
    </row>
    <row r="128" spans="1:17" ht="18" x14ac:dyDescent="0.25">
      <c r="A128" s="114" t="str">
        <f>VLOOKUP(E128,'LISTADO ATM'!$A$2:$C$901,3,0)</f>
        <v>DISTRITO NACIONAL</v>
      </c>
      <c r="B128" s="109" t="s">
        <v>2602</v>
      </c>
      <c r="C128" s="121">
        <v>44283.456967592596</v>
      </c>
      <c r="D128" s="114" t="s">
        <v>2494</v>
      </c>
      <c r="E128" s="122">
        <v>823</v>
      </c>
      <c r="F128" s="114" t="str">
        <f>VLOOKUP(E128,VIP!$A$2:$O12289,2,0)</f>
        <v>DRBR823</v>
      </c>
      <c r="G128" s="114" t="str">
        <f>VLOOKUP(E128,'LISTADO ATM'!$A$2:$B$900,2,0)</f>
        <v xml:space="preserve">ATM UNP El Carril (Haina) </v>
      </c>
      <c r="H128" s="114" t="str">
        <f>VLOOKUP(E128,VIP!$A$2:$O17210,7,FALSE)</f>
        <v>Si</v>
      </c>
      <c r="I128" s="114" t="str">
        <f>VLOOKUP(E128,VIP!$A$2:$O9175,8,FALSE)</f>
        <v>Si</v>
      </c>
      <c r="J128" s="114" t="str">
        <f>VLOOKUP(E128,VIP!$A$2:$O9125,8,FALSE)</f>
        <v>Si</v>
      </c>
      <c r="K128" s="114" t="str">
        <f>VLOOKUP(E128,VIP!$A$2:$O12699,6,0)</f>
        <v>NO</v>
      </c>
      <c r="L128" s="115" t="s">
        <v>2477</v>
      </c>
      <c r="M128" s="137" t="s">
        <v>2585</v>
      </c>
      <c r="N128" s="137" t="s">
        <v>2509</v>
      </c>
      <c r="O128" s="114" t="s">
        <v>2608</v>
      </c>
      <c r="P128" s="112" t="s">
        <v>2610</v>
      </c>
      <c r="Q128" s="136" t="s">
        <v>2609</v>
      </c>
    </row>
    <row r="129" spans="1:17" ht="18" x14ac:dyDescent="0.25">
      <c r="A129" s="114" t="str">
        <f>VLOOKUP(E129,'LISTADO ATM'!$A$2:$C$901,3,0)</f>
        <v>NORTE</v>
      </c>
      <c r="B129" s="109" t="s">
        <v>2603</v>
      </c>
      <c r="C129" s="121">
        <v>44283.470416666663</v>
      </c>
      <c r="D129" s="114" t="s">
        <v>2494</v>
      </c>
      <c r="E129" s="122">
        <v>538</v>
      </c>
      <c r="F129" s="114" t="str">
        <f>VLOOKUP(E129,VIP!$A$2:$O12290,2,0)</f>
        <v>DRBR538</v>
      </c>
      <c r="G129" s="114" t="str">
        <f>VLOOKUP(E129,'LISTADO ATM'!$A$2:$B$900,2,0)</f>
        <v>ATM  Autoservicio San Fco. Macorís</v>
      </c>
      <c r="H129" s="114" t="str">
        <f>VLOOKUP(E129,VIP!$A$2:$O17211,7,FALSE)</f>
        <v>Si</v>
      </c>
      <c r="I129" s="114" t="str">
        <f>VLOOKUP(E129,VIP!$A$2:$O9176,8,FALSE)</f>
        <v>Si</v>
      </c>
      <c r="J129" s="114" t="str">
        <f>VLOOKUP(E129,VIP!$A$2:$O9126,8,FALSE)</f>
        <v>Si</v>
      </c>
      <c r="K129" s="114" t="str">
        <f>VLOOKUP(E129,VIP!$A$2:$O12700,6,0)</f>
        <v>NO</v>
      </c>
      <c r="L129" s="115" t="s">
        <v>2477</v>
      </c>
      <c r="M129" s="137" t="s">
        <v>2585</v>
      </c>
      <c r="N129" s="137" t="s">
        <v>2509</v>
      </c>
      <c r="O129" s="114" t="s">
        <v>2608</v>
      </c>
      <c r="P129" s="112" t="s">
        <v>2610</v>
      </c>
      <c r="Q129" s="136" t="s">
        <v>2609</v>
      </c>
    </row>
    <row r="130" spans="1:17" ht="18" x14ac:dyDescent="0.25">
      <c r="A130" s="114" t="str">
        <f>VLOOKUP(E130,'LISTADO ATM'!$A$2:$C$901,3,0)</f>
        <v>ESTE</v>
      </c>
      <c r="B130" s="109" t="s">
        <v>2604</v>
      </c>
      <c r="C130" s="121">
        <v>44283.471168981479</v>
      </c>
      <c r="D130" s="114" t="s">
        <v>2494</v>
      </c>
      <c r="E130" s="122">
        <v>923</v>
      </c>
      <c r="F130" s="114" t="str">
        <f>VLOOKUP(E130,VIP!$A$2:$O12291,2,0)</f>
        <v>DRBR923</v>
      </c>
      <c r="G130" s="114" t="str">
        <f>VLOOKUP(E130,'LISTADO ATM'!$A$2:$B$900,2,0)</f>
        <v xml:space="preserve">ATM Agroindustrial San Pedro de Macorís </v>
      </c>
      <c r="H130" s="114" t="str">
        <f>VLOOKUP(E130,VIP!$A$2:$O17212,7,FALSE)</f>
        <v>Si</v>
      </c>
      <c r="I130" s="114" t="str">
        <f>VLOOKUP(E130,VIP!$A$2:$O9177,8,FALSE)</f>
        <v>Si</v>
      </c>
      <c r="J130" s="114" t="str">
        <f>VLOOKUP(E130,VIP!$A$2:$O9127,8,FALSE)</f>
        <v>Si</v>
      </c>
      <c r="K130" s="114" t="str">
        <f>VLOOKUP(E130,VIP!$A$2:$O12701,6,0)</f>
        <v>NO</v>
      </c>
      <c r="L130" s="115" t="s">
        <v>2477</v>
      </c>
      <c r="M130" s="137" t="s">
        <v>2585</v>
      </c>
      <c r="N130" s="137" t="s">
        <v>2509</v>
      </c>
      <c r="O130" s="114" t="s">
        <v>2608</v>
      </c>
      <c r="P130" s="112" t="s">
        <v>2610</v>
      </c>
      <c r="Q130" s="136" t="s">
        <v>2609</v>
      </c>
    </row>
    <row r="131" spans="1:17" ht="18" x14ac:dyDescent="0.25">
      <c r="A131" s="114" t="str">
        <f>VLOOKUP(E131,'LISTADO ATM'!$A$2:$C$901,3,0)</f>
        <v>ESTE</v>
      </c>
      <c r="B131" s="109" t="s">
        <v>2605</v>
      </c>
      <c r="C131" s="121">
        <v>44283.471875000003</v>
      </c>
      <c r="D131" s="114" t="s">
        <v>2494</v>
      </c>
      <c r="E131" s="122">
        <v>293</v>
      </c>
      <c r="F131" s="114" t="str">
        <f>VLOOKUP(E131,VIP!$A$2:$O12292,2,0)</f>
        <v>DRBR293</v>
      </c>
      <c r="G131" s="114" t="str">
        <f>VLOOKUP(E131,'LISTADO ATM'!$A$2:$B$900,2,0)</f>
        <v xml:space="preserve">ATM S/M Nueva Visión (San Pedro) </v>
      </c>
      <c r="H131" s="114" t="str">
        <f>VLOOKUP(E131,VIP!$A$2:$O17213,7,FALSE)</f>
        <v>Si</v>
      </c>
      <c r="I131" s="114" t="str">
        <f>VLOOKUP(E131,VIP!$A$2:$O9178,8,FALSE)</f>
        <v>Si</v>
      </c>
      <c r="J131" s="114" t="str">
        <f>VLOOKUP(E131,VIP!$A$2:$O9128,8,FALSE)</f>
        <v>Si</v>
      </c>
      <c r="K131" s="114" t="str">
        <f>VLOOKUP(E131,VIP!$A$2:$O12702,6,0)</f>
        <v>NO</v>
      </c>
      <c r="L131" s="115" t="s">
        <v>2477</v>
      </c>
      <c r="M131" s="137" t="s">
        <v>2585</v>
      </c>
      <c r="N131" s="137" t="s">
        <v>2509</v>
      </c>
      <c r="O131" s="114" t="s">
        <v>2608</v>
      </c>
      <c r="P131" s="112" t="s">
        <v>2610</v>
      </c>
      <c r="Q131" s="136" t="s">
        <v>2609</v>
      </c>
    </row>
    <row r="132" spans="1:17" ht="18" x14ac:dyDescent="0.25">
      <c r="A132" s="114" t="str">
        <f>VLOOKUP(E132,'LISTADO ATM'!$A$2:$C$901,3,0)</f>
        <v>NORTE</v>
      </c>
      <c r="B132" s="109" t="s">
        <v>2598</v>
      </c>
      <c r="C132" s="121">
        <v>44283.476759259262</v>
      </c>
      <c r="D132" s="114" t="s">
        <v>2190</v>
      </c>
      <c r="E132" s="122">
        <v>138</v>
      </c>
      <c r="F132" s="114" t="str">
        <f>VLOOKUP(E132,VIP!$A$2:$O12287,2,0)</f>
        <v>DRBR138</v>
      </c>
      <c r="G132" s="114" t="str">
        <f>VLOOKUP(E132,'LISTADO ATM'!$A$2:$B$900,2,0)</f>
        <v xml:space="preserve">ATM UNP Fantino </v>
      </c>
      <c r="H132" s="114" t="str">
        <f>VLOOKUP(E132,VIP!$A$2:$O17208,7,FALSE)</f>
        <v>Si</v>
      </c>
      <c r="I132" s="114" t="str">
        <f>VLOOKUP(E132,VIP!$A$2:$O9173,8,FALSE)</f>
        <v>Si</v>
      </c>
      <c r="J132" s="114" t="str">
        <f>VLOOKUP(E132,VIP!$A$2:$O9123,8,FALSE)</f>
        <v>Si</v>
      </c>
      <c r="K132" s="114" t="str">
        <f>VLOOKUP(E132,VIP!$A$2:$O12697,6,0)</f>
        <v>NO</v>
      </c>
      <c r="L132" s="115" t="s">
        <v>2428</v>
      </c>
      <c r="M132" s="113" t="s">
        <v>2465</v>
      </c>
      <c r="N132" s="113" t="s">
        <v>2472</v>
      </c>
      <c r="O132" s="114" t="s">
        <v>2506</v>
      </c>
      <c r="P132" s="112"/>
      <c r="Q132" s="116" t="s">
        <v>2428</v>
      </c>
    </row>
    <row r="133" spans="1:17" ht="18" x14ac:dyDescent="0.25">
      <c r="A133" s="114" t="str">
        <f>VLOOKUP(E133,'LISTADO ATM'!$A$2:$C$901,3,0)</f>
        <v>NORTE</v>
      </c>
      <c r="B133" s="109" t="s">
        <v>2599</v>
      </c>
      <c r="C133" s="121">
        <v>44283.483437499999</v>
      </c>
      <c r="D133" s="114" t="s">
        <v>2190</v>
      </c>
      <c r="E133" s="122">
        <v>489</v>
      </c>
      <c r="F133" s="114" t="str">
        <f>VLOOKUP(E133,VIP!$A$2:$O12288,2,0)</f>
        <v>DRBR489</v>
      </c>
      <c r="G133" s="114" t="str">
        <f>VLOOKUP(E133,'LISTADO ATM'!$A$2:$B$900,2,0)</f>
        <v xml:space="preserve">ATM Aeropuerto El Catey (Samaná) </v>
      </c>
      <c r="H133" s="114" t="str">
        <f>VLOOKUP(E133,VIP!$A$2:$O17209,7,FALSE)</f>
        <v>Si</v>
      </c>
      <c r="I133" s="114" t="str">
        <f>VLOOKUP(E133,VIP!$A$2:$O9174,8,FALSE)</f>
        <v>Si</v>
      </c>
      <c r="J133" s="114" t="str">
        <f>VLOOKUP(E133,VIP!$A$2:$O9124,8,FALSE)</f>
        <v>Si</v>
      </c>
      <c r="K133" s="114" t="str">
        <f>VLOOKUP(E133,VIP!$A$2:$O12698,6,0)</f>
        <v>NO</v>
      </c>
      <c r="L133" s="115" t="s">
        <v>2488</v>
      </c>
      <c r="M133" s="113" t="s">
        <v>2465</v>
      </c>
      <c r="N133" s="113" t="s">
        <v>2472</v>
      </c>
      <c r="O133" s="114" t="s">
        <v>2506</v>
      </c>
      <c r="P133" s="112"/>
      <c r="Q133" s="116" t="s">
        <v>2488</v>
      </c>
    </row>
    <row r="134" spans="1:17" ht="18" x14ac:dyDescent="0.25">
      <c r="A134" s="114" t="str">
        <f>VLOOKUP(E134,'LISTADO ATM'!$A$2:$C$901,3,0)</f>
        <v>DISTRITO NACIONAL</v>
      </c>
      <c r="B134" s="109" t="s">
        <v>2649</v>
      </c>
      <c r="C134" s="121">
        <v>44283.488599537035</v>
      </c>
      <c r="D134" s="114" t="s">
        <v>2494</v>
      </c>
      <c r="E134" s="122">
        <v>883</v>
      </c>
      <c r="F134" s="114" t="str">
        <f>VLOOKUP(E134,VIP!$A$2:$O12329,2,0)</f>
        <v>DRBR883</v>
      </c>
      <c r="G134" s="114" t="str">
        <f>VLOOKUP(E134,'LISTADO ATM'!$A$2:$B$900,2,0)</f>
        <v xml:space="preserve">ATM Oficina Filadelfia Plaza </v>
      </c>
      <c r="H134" s="114" t="str">
        <f>VLOOKUP(E134,VIP!$A$2:$O17250,7,FALSE)</f>
        <v>Si</v>
      </c>
      <c r="I134" s="114" t="str">
        <f>VLOOKUP(E134,VIP!$A$2:$O9215,8,FALSE)</f>
        <v>Si</v>
      </c>
      <c r="J134" s="114" t="str">
        <f>VLOOKUP(E134,VIP!$A$2:$O9165,8,FALSE)</f>
        <v>Si</v>
      </c>
      <c r="K134" s="114" t="str">
        <f>VLOOKUP(E134,VIP!$A$2:$O12739,6,0)</f>
        <v>NO</v>
      </c>
      <c r="L134" s="115" t="s">
        <v>2428</v>
      </c>
      <c r="M134" s="113" t="s">
        <v>2465</v>
      </c>
      <c r="N134" s="113" t="s">
        <v>2472</v>
      </c>
      <c r="O134" s="114" t="s">
        <v>2495</v>
      </c>
      <c r="P134" s="112"/>
      <c r="Q134" s="116" t="s">
        <v>2428</v>
      </c>
    </row>
    <row r="135" spans="1:17" ht="18" x14ac:dyDescent="0.25">
      <c r="A135" s="114" t="str">
        <f>VLOOKUP(E135,'LISTADO ATM'!$A$2:$C$901,3,0)</f>
        <v>ESTE</v>
      </c>
      <c r="B135" s="109" t="s">
        <v>2648</v>
      </c>
      <c r="C135" s="121">
        <v>44283.490370370368</v>
      </c>
      <c r="D135" s="114" t="s">
        <v>2494</v>
      </c>
      <c r="E135" s="122">
        <v>121</v>
      </c>
      <c r="F135" s="114" t="str">
        <f>VLOOKUP(E135,VIP!$A$2:$O12328,2,0)</f>
        <v>DRBR121</v>
      </c>
      <c r="G135" s="114" t="str">
        <f>VLOOKUP(E135,'LISTADO ATM'!$A$2:$B$900,2,0)</f>
        <v xml:space="preserve">ATM Oficina Bayaguana </v>
      </c>
      <c r="H135" s="114" t="str">
        <f>VLOOKUP(E135,VIP!$A$2:$O17249,7,FALSE)</f>
        <v>Si</v>
      </c>
      <c r="I135" s="114" t="str">
        <f>VLOOKUP(E135,VIP!$A$2:$O9214,8,FALSE)</f>
        <v>Si</v>
      </c>
      <c r="J135" s="114" t="str">
        <f>VLOOKUP(E135,VIP!$A$2:$O9164,8,FALSE)</f>
        <v>Si</v>
      </c>
      <c r="K135" s="114" t="str">
        <f>VLOOKUP(E135,VIP!$A$2:$O12738,6,0)</f>
        <v>SI</v>
      </c>
      <c r="L135" s="115" t="s">
        <v>2428</v>
      </c>
      <c r="M135" s="113" t="s">
        <v>2465</v>
      </c>
      <c r="N135" s="113" t="s">
        <v>2472</v>
      </c>
      <c r="O135" s="114" t="s">
        <v>2495</v>
      </c>
      <c r="P135" s="112"/>
      <c r="Q135" s="116" t="s">
        <v>2428</v>
      </c>
    </row>
    <row r="136" spans="1:17" ht="18" x14ac:dyDescent="0.25">
      <c r="A136" s="114" t="str">
        <f>VLOOKUP(E136,'LISTADO ATM'!$A$2:$C$901,3,0)</f>
        <v>DISTRITO NACIONAL</v>
      </c>
      <c r="B136" s="109" t="s">
        <v>2647</v>
      </c>
      <c r="C136" s="121">
        <v>44283.491770833331</v>
      </c>
      <c r="D136" s="114" t="s">
        <v>2494</v>
      </c>
      <c r="E136" s="122">
        <v>314</v>
      </c>
      <c r="F136" s="114" t="str">
        <f>VLOOKUP(E136,VIP!$A$2:$O12327,2,0)</f>
        <v>DRBR314</v>
      </c>
      <c r="G136" s="114" t="str">
        <f>VLOOKUP(E136,'LISTADO ATM'!$A$2:$B$900,2,0)</f>
        <v xml:space="preserve">ATM UNP Cambita Garabito (San Cristóbal) </v>
      </c>
      <c r="H136" s="114" t="str">
        <f>VLOOKUP(E136,VIP!$A$2:$O17248,7,FALSE)</f>
        <v>Si</v>
      </c>
      <c r="I136" s="114" t="str">
        <f>VLOOKUP(E136,VIP!$A$2:$O9213,8,FALSE)</f>
        <v>Si</v>
      </c>
      <c r="J136" s="114" t="str">
        <f>VLOOKUP(E136,VIP!$A$2:$O9163,8,FALSE)</f>
        <v>Si</v>
      </c>
      <c r="K136" s="114" t="str">
        <f>VLOOKUP(E136,VIP!$A$2:$O12737,6,0)</f>
        <v>NO</v>
      </c>
      <c r="L136" s="115" t="s">
        <v>2428</v>
      </c>
      <c r="M136" s="113" t="s">
        <v>2465</v>
      </c>
      <c r="N136" s="113" t="s">
        <v>2472</v>
      </c>
      <c r="O136" s="114" t="s">
        <v>2495</v>
      </c>
      <c r="P136" s="112"/>
      <c r="Q136" s="116" t="s">
        <v>2428</v>
      </c>
    </row>
    <row r="137" spans="1:17" ht="18" x14ac:dyDescent="0.25">
      <c r="A137" s="114" t="str">
        <f>VLOOKUP(E137,'LISTADO ATM'!$A$2:$C$901,3,0)</f>
        <v>DISTRITO NACIONAL</v>
      </c>
      <c r="B137" s="109" t="s">
        <v>2606</v>
      </c>
      <c r="C137" s="121">
        <v>44283.492847222224</v>
      </c>
      <c r="D137" s="114" t="s">
        <v>2494</v>
      </c>
      <c r="E137" s="122">
        <v>70</v>
      </c>
      <c r="F137" s="114" t="str">
        <f>VLOOKUP(E137,VIP!$A$2:$O12293,2,0)</f>
        <v>DRBR070</v>
      </c>
      <c r="G137" s="114" t="str">
        <f>VLOOKUP(E137,'LISTADO ATM'!$A$2:$B$900,2,0)</f>
        <v xml:space="preserve">ATM Autoservicio Plaza Lama Zona Oriental </v>
      </c>
      <c r="H137" s="114" t="str">
        <f>VLOOKUP(E137,VIP!$A$2:$O17214,7,FALSE)</f>
        <v>Si</v>
      </c>
      <c r="I137" s="114" t="str">
        <f>VLOOKUP(E137,VIP!$A$2:$O9179,8,FALSE)</f>
        <v>Si</v>
      </c>
      <c r="J137" s="114" t="str">
        <f>VLOOKUP(E137,VIP!$A$2:$O9129,8,FALSE)</f>
        <v>Si</v>
      </c>
      <c r="K137" s="114" t="str">
        <f>VLOOKUP(E137,VIP!$A$2:$O12703,6,0)</f>
        <v>NO</v>
      </c>
      <c r="L137" s="115" t="s">
        <v>2431</v>
      </c>
      <c r="M137" s="137" t="s">
        <v>2585</v>
      </c>
      <c r="N137" s="137" t="s">
        <v>2509</v>
      </c>
      <c r="O137" s="114" t="s">
        <v>2608</v>
      </c>
      <c r="P137" s="112" t="s">
        <v>2611</v>
      </c>
      <c r="Q137" s="136" t="s">
        <v>2609</v>
      </c>
    </row>
    <row r="138" spans="1:17" ht="18" x14ac:dyDescent="0.25">
      <c r="A138" s="114" t="str">
        <f>VLOOKUP(E138,'LISTADO ATM'!$A$2:$C$901,3,0)</f>
        <v>NORTE</v>
      </c>
      <c r="B138" s="109" t="s">
        <v>2607</v>
      </c>
      <c r="C138" s="121">
        <v>44283.493356481478</v>
      </c>
      <c r="D138" s="114" t="s">
        <v>2494</v>
      </c>
      <c r="E138" s="122">
        <v>728</v>
      </c>
      <c r="F138" s="114" t="str">
        <f>VLOOKUP(E138,VIP!$A$2:$O12294,2,0)</f>
        <v>DRBR051</v>
      </c>
      <c r="G138" s="114" t="str">
        <f>VLOOKUP(E138,'LISTADO ATM'!$A$2:$B$900,2,0)</f>
        <v xml:space="preserve">ATM UNP La Vega Oficina Regional Norcentral </v>
      </c>
      <c r="H138" s="114" t="str">
        <f>VLOOKUP(E138,VIP!$A$2:$O17215,7,FALSE)</f>
        <v>Si</v>
      </c>
      <c r="I138" s="114" t="str">
        <f>VLOOKUP(E138,VIP!$A$2:$O9180,8,FALSE)</f>
        <v>Si</v>
      </c>
      <c r="J138" s="114" t="str">
        <f>VLOOKUP(E138,VIP!$A$2:$O9130,8,FALSE)</f>
        <v>Si</v>
      </c>
      <c r="K138" s="114" t="str">
        <f>VLOOKUP(E138,VIP!$A$2:$O12704,6,0)</f>
        <v>SI</v>
      </c>
      <c r="L138" s="115" t="s">
        <v>2431</v>
      </c>
      <c r="M138" s="137" t="s">
        <v>2585</v>
      </c>
      <c r="N138" s="137" t="s">
        <v>2509</v>
      </c>
      <c r="O138" s="114" t="s">
        <v>2608</v>
      </c>
      <c r="P138" s="112" t="s">
        <v>2611</v>
      </c>
      <c r="Q138" s="136" t="s">
        <v>2609</v>
      </c>
    </row>
    <row r="139" spans="1:17" ht="18" x14ac:dyDescent="0.25">
      <c r="A139" s="114" t="str">
        <f>VLOOKUP(E139,'LISTADO ATM'!$A$2:$C$901,3,0)</f>
        <v>NORTE</v>
      </c>
      <c r="B139" s="109" t="s">
        <v>2646</v>
      </c>
      <c r="C139" s="121">
        <v>44283.493692129632</v>
      </c>
      <c r="D139" s="114" t="s">
        <v>2528</v>
      </c>
      <c r="E139" s="122">
        <v>315</v>
      </c>
      <c r="F139" s="114" t="str">
        <f>VLOOKUP(E139,VIP!$A$2:$O12326,2,0)</f>
        <v>DRBR315</v>
      </c>
      <c r="G139" s="114" t="str">
        <f>VLOOKUP(E139,'LISTADO ATM'!$A$2:$B$900,2,0)</f>
        <v xml:space="preserve">ATM Oficina Estrella Sadalá </v>
      </c>
      <c r="H139" s="114" t="str">
        <f>VLOOKUP(E139,VIP!$A$2:$O17247,7,FALSE)</f>
        <v>Si</v>
      </c>
      <c r="I139" s="114" t="str">
        <f>VLOOKUP(E139,VIP!$A$2:$O9212,8,FALSE)</f>
        <v>Si</v>
      </c>
      <c r="J139" s="114" t="str">
        <f>VLOOKUP(E139,VIP!$A$2:$O9162,8,FALSE)</f>
        <v>Si</v>
      </c>
      <c r="K139" s="114" t="str">
        <f>VLOOKUP(E139,VIP!$A$2:$O12736,6,0)</f>
        <v>NO</v>
      </c>
      <c r="L139" s="115" t="s">
        <v>2459</v>
      </c>
      <c r="M139" s="113" t="s">
        <v>2465</v>
      </c>
      <c r="N139" s="113" t="s">
        <v>2472</v>
      </c>
      <c r="O139" s="114" t="s">
        <v>2525</v>
      </c>
      <c r="P139" s="112"/>
      <c r="Q139" s="116" t="s">
        <v>2459</v>
      </c>
    </row>
    <row r="140" spans="1:17" ht="18" x14ac:dyDescent="0.25">
      <c r="A140" s="114" t="str">
        <f>VLOOKUP(E140,'LISTADO ATM'!$A$2:$C$901,3,0)</f>
        <v>NORTE</v>
      </c>
      <c r="B140" s="109" t="s">
        <v>2645</v>
      </c>
      <c r="C140" s="121">
        <v>44283.495925925927</v>
      </c>
      <c r="D140" s="114" t="s">
        <v>2494</v>
      </c>
      <c r="E140" s="122">
        <v>633</v>
      </c>
      <c r="F140" s="114" t="str">
        <f>VLOOKUP(E140,VIP!$A$2:$O12325,2,0)</f>
        <v>DRBR260</v>
      </c>
      <c r="G140" s="114" t="str">
        <f>VLOOKUP(E140,'LISTADO ATM'!$A$2:$B$900,2,0)</f>
        <v xml:space="preserve">ATM Autobanco Las Colinas </v>
      </c>
      <c r="H140" s="114" t="str">
        <f>VLOOKUP(E140,VIP!$A$2:$O17246,7,FALSE)</f>
        <v>Si</v>
      </c>
      <c r="I140" s="114" t="str">
        <f>VLOOKUP(E140,VIP!$A$2:$O9211,8,FALSE)</f>
        <v>Si</v>
      </c>
      <c r="J140" s="114" t="str">
        <f>VLOOKUP(E140,VIP!$A$2:$O9161,8,FALSE)</f>
        <v>Si</v>
      </c>
      <c r="K140" s="114" t="str">
        <f>VLOOKUP(E140,VIP!$A$2:$O12735,6,0)</f>
        <v>SI</v>
      </c>
      <c r="L140" s="115" t="s">
        <v>2428</v>
      </c>
      <c r="M140" s="113" t="s">
        <v>2465</v>
      </c>
      <c r="N140" s="113" t="s">
        <v>2472</v>
      </c>
      <c r="O140" s="114" t="s">
        <v>2525</v>
      </c>
      <c r="P140" s="112"/>
      <c r="Q140" s="116" t="s">
        <v>2428</v>
      </c>
    </row>
    <row r="141" spans="1:17" ht="18" x14ac:dyDescent="0.25">
      <c r="A141" s="114" t="str">
        <f>VLOOKUP(E141,'LISTADO ATM'!$A$2:$C$901,3,0)</f>
        <v>NORTE</v>
      </c>
      <c r="B141" s="109" t="s">
        <v>2644</v>
      </c>
      <c r="C141" s="121">
        <v>44283.498298611114</v>
      </c>
      <c r="D141" s="114" t="s">
        <v>2528</v>
      </c>
      <c r="E141" s="122">
        <v>877</v>
      </c>
      <c r="F141" s="114" t="str">
        <f>VLOOKUP(E141,VIP!$A$2:$O12324,2,0)</f>
        <v>DRBR877</v>
      </c>
      <c r="G141" s="114" t="str">
        <f>VLOOKUP(E141,'LISTADO ATM'!$A$2:$B$900,2,0)</f>
        <v xml:space="preserve">ATM Estación Los Samanes (Ranchito, La Vega) </v>
      </c>
      <c r="H141" s="114" t="str">
        <f>VLOOKUP(E141,VIP!$A$2:$O17245,7,FALSE)</f>
        <v>Si</v>
      </c>
      <c r="I141" s="114" t="str">
        <f>VLOOKUP(E141,VIP!$A$2:$O9210,8,FALSE)</f>
        <v>Si</v>
      </c>
      <c r="J141" s="114" t="str">
        <f>VLOOKUP(E141,VIP!$A$2:$O9160,8,FALSE)</f>
        <v>Si</v>
      </c>
      <c r="K141" s="114" t="str">
        <f>VLOOKUP(E141,VIP!$A$2:$O12734,6,0)</f>
        <v>NO</v>
      </c>
      <c r="L141" s="115" t="s">
        <v>2459</v>
      </c>
      <c r="M141" s="113" t="s">
        <v>2465</v>
      </c>
      <c r="N141" s="113" t="s">
        <v>2472</v>
      </c>
      <c r="O141" s="114" t="s">
        <v>2525</v>
      </c>
      <c r="P141" s="112"/>
      <c r="Q141" s="116" t="s">
        <v>2459</v>
      </c>
    </row>
    <row r="142" spans="1:17" ht="18" x14ac:dyDescent="0.25">
      <c r="A142" s="114" t="str">
        <f>VLOOKUP(E142,'LISTADO ATM'!$A$2:$C$901,3,0)</f>
        <v>SUR</v>
      </c>
      <c r="B142" s="109" t="s">
        <v>2643</v>
      </c>
      <c r="C142" s="121">
        <v>44283.546412037038</v>
      </c>
      <c r="D142" s="114" t="s">
        <v>2468</v>
      </c>
      <c r="E142" s="122">
        <v>537</v>
      </c>
      <c r="F142" s="114" t="str">
        <f>VLOOKUP(E142,VIP!$A$2:$O12323,2,0)</f>
        <v>DRBR537</v>
      </c>
      <c r="G142" s="114" t="str">
        <f>VLOOKUP(E142,'LISTADO ATM'!$A$2:$B$900,2,0)</f>
        <v xml:space="preserve">ATM Estación Texaco Enriquillo (Barahona) </v>
      </c>
      <c r="H142" s="114" t="str">
        <f>VLOOKUP(E142,VIP!$A$2:$O17244,7,FALSE)</f>
        <v>Si</v>
      </c>
      <c r="I142" s="114" t="str">
        <f>VLOOKUP(E142,VIP!$A$2:$O9209,8,FALSE)</f>
        <v>Si</v>
      </c>
      <c r="J142" s="114" t="str">
        <f>VLOOKUP(E142,VIP!$A$2:$O9159,8,FALSE)</f>
        <v>Si</v>
      </c>
      <c r="K142" s="114" t="str">
        <f>VLOOKUP(E142,VIP!$A$2:$O12733,6,0)</f>
        <v>NO</v>
      </c>
      <c r="L142" s="115" t="s">
        <v>2459</v>
      </c>
      <c r="M142" s="113" t="s">
        <v>2465</v>
      </c>
      <c r="N142" s="113" t="s">
        <v>2472</v>
      </c>
      <c r="O142" s="114" t="s">
        <v>2473</v>
      </c>
      <c r="P142" s="112"/>
      <c r="Q142" s="116" t="s">
        <v>2459</v>
      </c>
    </row>
    <row r="143" spans="1:17" ht="18" x14ac:dyDescent="0.25">
      <c r="A143" s="114" t="str">
        <f>VLOOKUP(E143,'LISTADO ATM'!$A$2:$C$901,3,0)</f>
        <v>NORTE</v>
      </c>
      <c r="B143" s="109" t="s">
        <v>2642</v>
      </c>
      <c r="C143" s="121">
        <v>44283.54886574074</v>
      </c>
      <c r="D143" s="114" t="s">
        <v>2494</v>
      </c>
      <c r="E143" s="122">
        <v>256</v>
      </c>
      <c r="F143" s="114" t="str">
        <f>VLOOKUP(E143,VIP!$A$2:$O12322,2,0)</f>
        <v>DRBR256</v>
      </c>
      <c r="G143" s="114" t="str">
        <f>VLOOKUP(E143,'LISTADO ATM'!$A$2:$B$900,2,0)</f>
        <v xml:space="preserve">ATM Oficina Licey Al Medio </v>
      </c>
      <c r="H143" s="114" t="str">
        <f>VLOOKUP(E143,VIP!$A$2:$O17243,7,FALSE)</f>
        <v>Si</v>
      </c>
      <c r="I143" s="114" t="str">
        <f>VLOOKUP(E143,VIP!$A$2:$O9208,8,FALSE)</f>
        <v>Si</v>
      </c>
      <c r="J143" s="114" t="str">
        <f>VLOOKUP(E143,VIP!$A$2:$O9158,8,FALSE)</f>
        <v>Si</v>
      </c>
      <c r="K143" s="114" t="str">
        <f>VLOOKUP(E143,VIP!$A$2:$O12732,6,0)</f>
        <v>NO</v>
      </c>
      <c r="L143" s="115" t="s">
        <v>2428</v>
      </c>
      <c r="M143" s="113" t="s">
        <v>2465</v>
      </c>
      <c r="N143" s="113" t="s">
        <v>2472</v>
      </c>
      <c r="O143" s="114" t="s">
        <v>2495</v>
      </c>
      <c r="P143" s="112"/>
      <c r="Q143" s="116" t="s">
        <v>2428</v>
      </c>
    </row>
    <row r="144" spans="1:17" ht="18" x14ac:dyDescent="0.25">
      <c r="A144" s="114" t="str">
        <f>VLOOKUP(E144,'LISTADO ATM'!$A$2:$C$901,3,0)</f>
        <v>ESTE</v>
      </c>
      <c r="B144" s="109" t="s">
        <v>2641</v>
      </c>
      <c r="C144" s="121">
        <v>44283.551782407405</v>
      </c>
      <c r="D144" s="114" t="s">
        <v>2468</v>
      </c>
      <c r="E144" s="122">
        <v>608</v>
      </c>
      <c r="F144" s="114" t="str">
        <f>VLOOKUP(E144,VIP!$A$2:$O12321,2,0)</f>
        <v>DRBR305</v>
      </c>
      <c r="G144" s="114" t="str">
        <f>VLOOKUP(E144,'LISTADO ATM'!$A$2:$B$900,2,0)</f>
        <v xml:space="preserve">ATM Oficina Jumbo (San Pedro) </v>
      </c>
      <c r="H144" s="114" t="str">
        <f>VLOOKUP(E144,VIP!$A$2:$O17242,7,FALSE)</f>
        <v>Si</v>
      </c>
      <c r="I144" s="114" t="str">
        <f>VLOOKUP(E144,VIP!$A$2:$O9207,8,FALSE)</f>
        <v>Si</v>
      </c>
      <c r="J144" s="114" t="str">
        <f>VLOOKUP(E144,VIP!$A$2:$O9157,8,FALSE)</f>
        <v>Si</v>
      </c>
      <c r="K144" s="114" t="str">
        <f>VLOOKUP(E144,VIP!$A$2:$O12731,6,0)</f>
        <v>SI</v>
      </c>
      <c r="L144" s="115" t="s">
        <v>2428</v>
      </c>
      <c r="M144" s="113" t="s">
        <v>2465</v>
      </c>
      <c r="N144" s="113" t="s">
        <v>2472</v>
      </c>
      <c r="O144" s="114" t="s">
        <v>2473</v>
      </c>
      <c r="P144" s="112"/>
      <c r="Q144" s="116" t="s">
        <v>2428</v>
      </c>
    </row>
    <row r="145" spans="1:17" ht="18" x14ac:dyDescent="0.25">
      <c r="A145" s="114" t="str">
        <f>VLOOKUP(E145,'LISTADO ATM'!$A$2:$C$901,3,0)</f>
        <v>NORTE</v>
      </c>
      <c r="B145" s="109" t="s">
        <v>2640</v>
      </c>
      <c r="C145" s="121">
        <v>44283.556759259256</v>
      </c>
      <c r="D145" s="114" t="s">
        <v>2494</v>
      </c>
      <c r="E145" s="122">
        <v>91</v>
      </c>
      <c r="F145" s="114" t="str">
        <f>VLOOKUP(E145,VIP!$A$2:$O12320,2,0)</f>
        <v>DRBR091</v>
      </c>
      <c r="G145" s="114" t="str">
        <f>VLOOKUP(E145,'LISTADO ATM'!$A$2:$B$900,2,0)</f>
        <v xml:space="preserve">ATM UNP Villa Isabela </v>
      </c>
      <c r="H145" s="114" t="str">
        <f>VLOOKUP(E145,VIP!$A$2:$O17241,7,FALSE)</f>
        <v>Si</v>
      </c>
      <c r="I145" s="114" t="str">
        <f>VLOOKUP(E145,VIP!$A$2:$O9206,8,FALSE)</f>
        <v>Si</v>
      </c>
      <c r="J145" s="114" t="str">
        <f>VLOOKUP(E145,VIP!$A$2:$O9156,8,FALSE)</f>
        <v>Si</v>
      </c>
      <c r="K145" s="114" t="str">
        <f>VLOOKUP(E145,VIP!$A$2:$O12730,6,0)</f>
        <v>NO</v>
      </c>
      <c r="L145" s="115" t="s">
        <v>2459</v>
      </c>
      <c r="M145" s="113" t="s">
        <v>2465</v>
      </c>
      <c r="N145" s="113" t="s">
        <v>2472</v>
      </c>
      <c r="O145" s="114" t="s">
        <v>2495</v>
      </c>
      <c r="P145" s="112"/>
      <c r="Q145" s="116" t="s">
        <v>2459</v>
      </c>
    </row>
    <row r="146" spans="1:17" ht="18" x14ac:dyDescent="0.25">
      <c r="A146" s="114" t="str">
        <f>VLOOKUP(E146,'LISTADO ATM'!$A$2:$C$901,3,0)</f>
        <v>NORTE</v>
      </c>
      <c r="B146" s="109" t="s">
        <v>2639</v>
      </c>
      <c r="C146" s="121">
        <v>44283.559074074074</v>
      </c>
      <c r="D146" s="114" t="s">
        <v>2494</v>
      </c>
      <c r="E146" s="122">
        <v>93</v>
      </c>
      <c r="F146" s="114" t="str">
        <f>VLOOKUP(E146,VIP!$A$2:$O12319,2,0)</f>
        <v>DRBR093</v>
      </c>
      <c r="G146" s="114" t="str">
        <f>VLOOKUP(E146,'LISTADO ATM'!$A$2:$B$900,2,0)</f>
        <v xml:space="preserve">ATM Oficina Cotuí </v>
      </c>
      <c r="H146" s="114" t="str">
        <f>VLOOKUP(E146,VIP!$A$2:$O17240,7,FALSE)</f>
        <v>Si</v>
      </c>
      <c r="I146" s="114" t="str">
        <f>VLOOKUP(E146,VIP!$A$2:$O9205,8,FALSE)</f>
        <v>Si</v>
      </c>
      <c r="J146" s="114" t="str">
        <f>VLOOKUP(E146,VIP!$A$2:$O9155,8,FALSE)</f>
        <v>Si</v>
      </c>
      <c r="K146" s="114" t="str">
        <f>VLOOKUP(E146,VIP!$A$2:$O12729,6,0)</f>
        <v>SI</v>
      </c>
      <c r="L146" s="115" t="s">
        <v>2459</v>
      </c>
      <c r="M146" s="113" t="s">
        <v>2465</v>
      </c>
      <c r="N146" s="113" t="s">
        <v>2472</v>
      </c>
      <c r="O146" s="114" t="s">
        <v>2495</v>
      </c>
      <c r="P146" s="112"/>
      <c r="Q146" s="116" t="s">
        <v>2459</v>
      </c>
    </row>
    <row r="147" spans="1:17" ht="18" x14ac:dyDescent="0.25">
      <c r="A147" s="114" t="str">
        <f>VLOOKUP(E147,'LISTADO ATM'!$A$2:$C$901,3,0)</f>
        <v>NORTE</v>
      </c>
      <c r="B147" s="109" t="s">
        <v>2638</v>
      </c>
      <c r="C147" s="121">
        <v>44283.606793981482</v>
      </c>
      <c r="D147" s="114" t="s">
        <v>2528</v>
      </c>
      <c r="E147" s="122">
        <v>853</v>
      </c>
      <c r="F147" s="114" t="str">
        <f>VLOOKUP(E147,VIP!$A$2:$O12318,2,0)</f>
        <v>DRBR853</v>
      </c>
      <c r="G147" s="114" t="str">
        <f>VLOOKUP(E147,'LISTADO ATM'!$A$2:$B$900,2,0)</f>
        <v xml:space="preserve">ATM Inversiones JF Group (Shell Canabacoa) </v>
      </c>
      <c r="H147" s="114" t="str">
        <f>VLOOKUP(E147,VIP!$A$2:$O17239,7,FALSE)</f>
        <v>Si</v>
      </c>
      <c r="I147" s="114" t="str">
        <f>VLOOKUP(E147,VIP!$A$2:$O9204,8,FALSE)</f>
        <v>Si</v>
      </c>
      <c r="J147" s="114" t="str">
        <f>VLOOKUP(E147,VIP!$A$2:$O9154,8,FALSE)</f>
        <v>Si</v>
      </c>
      <c r="K147" s="114" t="str">
        <f>VLOOKUP(E147,VIP!$A$2:$O12728,6,0)</f>
        <v>NO</v>
      </c>
      <c r="L147" s="115" t="s">
        <v>2459</v>
      </c>
      <c r="M147" s="113" t="s">
        <v>2465</v>
      </c>
      <c r="N147" s="113" t="s">
        <v>2472</v>
      </c>
      <c r="O147" s="114" t="s">
        <v>2525</v>
      </c>
      <c r="P147" s="112"/>
      <c r="Q147" s="116" t="s">
        <v>2459</v>
      </c>
    </row>
    <row r="148" spans="1:17" ht="18" x14ac:dyDescent="0.25">
      <c r="A148" s="114" t="str">
        <f>VLOOKUP(E148,'LISTADO ATM'!$A$2:$C$901,3,0)</f>
        <v>DISTRITO NACIONAL</v>
      </c>
      <c r="B148" s="109" t="s">
        <v>2637</v>
      </c>
      <c r="C148" s="121">
        <v>44283.608124999999</v>
      </c>
      <c r="D148" s="114" t="s">
        <v>2468</v>
      </c>
      <c r="E148" s="122">
        <v>406</v>
      </c>
      <c r="F148" s="114" t="str">
        <f>VLOOKUP(E148,VIP!$A$2:$O12317,2,0)</f>
        <v>DRBR406</v>
      </c>
      <c r="G148" s="114" t="str">
        <f>VLOOKUP(E148,'LISTADO ATM'!$A$2:$B$900,2,0)</f>
        <v xml:space="preserve">ATM UNP Plaza Lama Máximo Gómez </v>
      </c>
      <c r="H148" s="114" t="str">
        <f>VLOOKUP(E148,VIP!$A$2:$O17238,7,FALSE)</f>
        <v>Si</v>
      </c>
      <c r="I148" s="114" t="str">
        <f>VLOOKUP(E148,VIP!$A$2:$O9203,8,FALSE)</f>
        <v>Si</v>
      </c>
      <c r="J148" s="114" t="str">
        <f>VLOOKUP(E148,VIP!$A$2:$O9153,8,FALSE)</f>
        <v>Si</v>
      </c>
      <c r="K148" s="114" t="str">
        <f>VLOOKUP(E148,VIP!$A$2:$O12727,6,0)</f>
        <v>SI</v>
      </c>
      <c r="L148" s="115" t="s">
        <v>2459</v>
      </c>
      <c r="M148" s="113" t="s">
        <v>2465</v>
      </c>
      <c r="N148" s="113" t="s">
        <v>2472</v>
      </c>
      <c r="O148" s="114" t="s">
        <v>2473</v>
      </c>
      <c r="P148" s="112"/>
      <c r="Q148" s="116" t="s">
        <v>2459</v>
      </c>
    </row>
    <row r="149" spans="1:17" ht="18" x14ac:dyDescent="0.25">
      <c r="A149" s="114" t="str">
        <f>VLOOKUP(E149,'LISTADO ATM'!$A$2:$C$901,3,0)</f>
        <v>NORTE</v>
      </c>
      <c r="B149" s="109" t="s">
        <v>2636</v>
      </c>
      <c r="C149" s="121">
        <v>44283.609826388885</v>
      </c>
      <c r="D149" s="114" t="s">
        <v>2494</v>
      </c>
      <c r="E149" s="122">
        <v>119</v>
      </c>
      <c r="F149" s="114" t="str">
        <f>VLOOKUP(E149,VIP!$A$2:$O12316,2,0)</f>
        <v>DRBR119</v>
      </c>
      <c r="G149" s="114" t="str">
        <f>VLOOKUP(E149,'LISTADO ATM'!$A$2:$B$900,2,0)</f>
        <v>ATM Oficina La Barranquita</v>
      </c>
      <c r="H149" s="114" t="str">
        <f>VLOOKUP(E149,VIP!$A$2:$O17237,7,FALSE)</f>
        <v>N/A</v>
      </c>
      <c r="I149" s="114" t="str">
        <f>VLOOKUP(E149,VIP!$A$2:$O9202,8,FALSE)</f>
        <v>N/A</v>
      </c>
      <c r="J149" s="114" t="str">
        <f>VLOOKUP(E149,VIP!$A$2:$O9152,8,FALSE)</f>
        <v>N/A</v>
      </c>
      <c r="K149" s="114" t="str">
        <f>VLOOKUP(E149,VIP!$A$2:$O12726,6,0)</f>
        <v>N/A</v>
      </c>
      <c r="L149" s="115" t="s">
        <v>2428</v>
      </c>
      <c r="M149" s="113" t="s">
        <v>2465</v>
      </c>
      <c r="N149" s="113" t="s">
        <v>2472</v>
      </c>
      <c r="O149" s="114" t="s">
        <v>2495</v>
      </c>
      <c r="P149" s="112"/>
      <c r="Q149" s="116" t="s">
        <v>2428</v>
      </c>
    </row>
    <row r="150" spans="1:17" ht="18" x14ac:dyDescent="0.25">
      <c r="A150" s="114" t="str">
        <f>VLOOKUP(E150,'LISTADO ATM'!$A$2:$C$901,3,0)</f>
        <v>NORTE</v>
      </c>
      <c r="B150" s="109" t="s">
        <v>2635</v>
      </c>
      <c r="C150" s="121">
        <v>44283.611064814817</v>
      </c>
      <c r="D150" s="114" t="s">
        <v>2494</v>
      </c>
      <c r="E150" s="122">
        <v>760</v>
      </c>
      <c r="F150" s="114" t="str">
        <f>VLOOKUP(E150,VIP!$A$2:$O12315,2,0)</f>
        <v>DRBR760</v>
      </c>
      <c r="G150" s="114" t="str">
        <f>VLOOKUP(E150,'LISTADO ATM'!$A$2:$B$900,2,0)</f>
        <v xml:space="preserve">ATM UNP Cruce Guayacanes (Mao) </v>
      </c>
      <c r="H150" s="114" t="str">
        <f>VLOOKUP(E150,VIP!$A$2:$O17236,7,FALSE)</f>
        <v>Si</v>
      </c>
      <c r="I150" s="114" t="str">
        <f>VLOOKUP(E150,VIP!$A$2:$O9201,8,FALSE)</f>
        <v>Si</v>
      </c>
      <c r="J150" s="114" t="str">
        <f>VLOOKUP(E150,VIP!$A$2:$O9151,8,FALSE)</f>
        <v>Si</v>
      </c>
      <c r="K150" s="114" t="str">
        <f>VLOOKUP(E150,VIP!$A$2:$O12725,6,0)</f>
        <v>NO</v>
      </c>
      <c r="L150" s="115" t="s">
        <v>2428</v>
      </c>
      <c r="M150" s="113" t="s">
        <v>2465</v>
      </c>
      <c r="N150" s="113" t="s">
        <v>2472</v>
      </c>
      <c r="O150" s="114" t="s">
        <v>2495</v>
      </c>
      <c r="P150" s="112"/>
      <c r="Q150" s="116" t="s">
        <v>2428</v>
      </c>
    </row>
    <row r="151" spans="1:17" ht="18" x14ac:dyDescent="0.25">
      <c r="A151" s="114" t="str">
        <f>VLOOKUP(E151,'LISTADO ATM'!$A$2:$C$901,3,0)</f>
        <v>NORTE</v>
      </c>
      <c r="B151" s="109" t="s">
        <v>2634</v>
      </c>
      <c r="C151" s="121">
        <v>44283.612233796295</v>
      </c>
      <c r="D151" s="114" t="s">
        <v>2494</v>
      </c>
      <c r="E151" s="122">
        <v>903</v>
      </c>
      <c r="F151" s="114" t="str">
        <f>VLOOKUP(E151,VIP!$A$2:$O12314,2,0)</f>
        <v>DRBR903</v>
      </c>
      <c r="G151" s="114" t="str">
        <f>VLOOKUP(E151,'LISTADO ATM'!$A$2:$B$900,2,0)</f>
        <v xml:space="preserve">ATM Oficina La Vega Real I </v>
      </c>
      <c r="H151" s="114" t="str">
        <f>VLOOKUP(E151,VIP!$A$2:$O17235,7,FALSE)</f>
        <v>Si</v>
      </c>
      <c r="I151" s="114" t="str">
        <f>VLOOKUP(E151,VIP!$A$2:$O9200,8,FALSE)</f>
        <v>Si</v>
      </c>
      <c r="J151" s="114" t="str">
        <f>VLOOKUP(E151,VIP!$A$2:$O9150,8,FALSE)</f>
        <v>Si</v>
      </c>
      <c r="K151" s="114" t="str">
        <f>VLOOKUP(E151,VIP!$A$2:$O12724,6,0)</f>
        <v>NO</v>
      </c>
      <c r="L151" s="115" t="s">
        <v>2459</v>
      </c>
      <c r="M151" s="113" t="s">
        <v>2465</v>
      </c>
      <c r="N151" s="113" t="s">
        <v>2472</v>
      </c>
      <c r="O151" s="114" t="s">
        <v>2495</v>
      </c>
      <c r="P151" s="112"/>
      <c r="Q151" s="116" t="s">
        <v>2459</v>
      </c>
    </row>
    <row r="152" spans="1:17" ht="18" x14ac:dyDescent="0.25">
      <c r="A152" s="114" t="str">
        <f>VLOOKUP(E152,'LISTADO ATM'!$A$2:$C$901,3,0)</f>
        <v>SUR</v>
      </c>
      <c r="B152" s="109" t="s">
        <v>2633</v>
      </c>
      <c r="C152" s="121">
        <v>44283.61378472222</v>
      </c>
      <c r="D152" s="114" t="s">
        <v>2468</v>
      </c>
      <c r="E152" s="122">
        <v>616</v>
      </c>
      <c r="F152" s="114" t="str">
        <f>VLOOKUP(E152,VIP!$A$2:$O12313,2,0)</f>
        <v>DRBR187</v>
      </c>
      <c r="G152" s="114" t="str">
        <f>VLOOKUP(E152,'LISTADO ATM'!$A$2:$B$900,2,0)</f>
        <v xml:space="preserve">ATM 5ta. Brigada Barahona </v>
      </c>
      <c r="H152" s="114" t="str">
        <f>VLOOKUP(E152,VIP!$A$2:$O17234,7,FALSE)</f>
        <v>Si</v>
      </c>
      <c r="I152" s="114" t="str">
        <f>VLOOKUP(E152,VIP!$A$2:$O9199,8,FALSE)</f>
        <v>Si</v>
      </c>
      <c r="J152" s="114" t="str">
        <f>VLOOKUP(E152,VIP!$A$2:$O9149,8,FALSE)</f>
        <v>Si</v>
      </c>
      <c r="K152" s="114" t="str">
        <f>VLOOKUP(E152,VIP!$A$2:$O12723,6,0)</f>
        <v>NO</v>
      </c>
      <c r="L152" s="115" t="s">
        <v>2459</v>
      </c>
      <c r="M152" s="113" t="s">
        <v>2465</v>
      </c>
      <c r="N152" s="113" t="s">
        <v>2472</v>
      </c>
      <c r="O152" s="114" t="s">
        <v>2473</v>
      </c>
      <c r="P152" s="112"/>
      <c r="Q152" s="116" t="s">
        <v>2459</v>
      </c>
    </row>
    <row r="153" spans="1:17" ht="18" x14ac:dyDescent="0.25">
      <c r="A153" s="114" t="str">
        <f>VLOOKUP(E153,'LISTADO ATM'!$A$2:$C$901,3,0)</f>
        <v>ESTE</v>
      </c>
      <c r="B153" s="109" t="s">
        <v>2632</v>
      </c>
      <c r="C153" s="121">
        <v>44283.615173611113</v>
      </c>
      <c r="D153" s="114" t="s">
        <v>2494</v>
      </c>
      <c r="E153" s="122">
        <v>772</v>
      </c>
      <c r="F153" s="114" t="str">
        <f>VLOOKUP(E153,VIP!$A$2:$O12312,2,0)</f>
        <v>DRBR215</v>
      </c>
      <c r="G153" s="114" t="str">
        <f>VLOOKUP(E153,'LISTADO ATM'!$A$2:$B$900,2,0)</f>
        <v xml:space="preserve">ATM UNP Yamasá </v>
      </c>
      <c r="H153" s="114" t="str">
        <f>VLOOKUP(E153,VIP!$A$2:$O17233,7,FALSE)</f>
        <v>Si</v>
      </c>
      <c r="I153" s="114" t="str">
        <f>VLOOKUP(E153,VIP!$A$2:$O9198,8,FALSE)</f>
        <v>Si</v>
      </c>
      <c r="J153" s="114" t="str">
        <f>VLOOKUP(E153,VIP!$A$2:$O9148,8,FALSE)</f>
        <v>Si</v>
      </c>
      <c r="K153" s="114" t="str">
        <f>VLOOKUP(E153,VIP!$A$2:$O12722,6,0)</f>
        <v>NO</v>
      </c>
      <c r="L153" s="115" t="s">
        <v>2428</v>
      </c>
      <c r="M153" s="113" t="s">
        <v>2465</v>
      </c>
      <c r="N153" s="113" t="s">
        <v>2472</v>
      </c>
      <c r="O153" s="114" t="s">
        <v>2495</v>
      </c>
      <c r="P153" s="112"/>
      <c r="Q153" s="116" t="s">
        <v>2428</v>
      </c>
    </row>
    <row r="154" spans="1:17" ht="18" x14ac:dyDescent="0.25">
      <c r="A154" s="114" t="str">
        <f>VLOOKUP(E154,'LISTADO ATM'!$A$2:$C$901,3,0)</f>
        <v>ESTE</v>
      </c>
      <c r="B154" s="109" t="s">
        <v>2631</v>
      </c>
      <c r="C154" s="121">
        <v>44283.647534722222</v>
      </c>
      <c r="D154" s="114" t="s">
        <v>2189</v>
      </c>
      <c r="E154" s="122">
        <v>830</v>
      </c>
      <c r="F154" s="114" t="str">
        <f>VLOOKUP(E154,VIP!$A$2:$O12311,2,0)</f>
        <v>DRBR830</v>
      </c>
      <c r="G154" s="114" t="str">
        <f>VLOOKUP(E154,'LISTADO ATM'!$A$2:$B$900,2,0)</f>
        <v xml:space="preserve">ATM UNP Sabana Grande de Boyá </v>
      </c>
      <c r="H154" s="114" t="str">
        <f>VLOOKUP(E154,VIP!$A$2:$O17232,7,FALSE)</f>
        <v>Si</v>
      </c>
      <c r="I154" s="114" t="str">
        <f>VLOOKUP(E154,VIP!$A$2:$O9197,8,FALSE)</f>
        <v>Si</v>
      </c>
      <c r="J154" s="114" t="str">
        <f>VLOOKUP(E154,VIP!$A$2:$O9147,8,FALSE)</f>
        <v>Si</v>
      </c>
      <c r="K154" s="114" t="str">
        <f>VLOOKUP(E154,VIP!$A$2:$O12721,6,0)</f>
        <v>NO</v>
      </c>
      <c r="L154" s="115" t="s">
        <v>2228</v>
      </c>
      <c r="M154" s="113" t="s">
        <v>2465</v>
      </c>
      <c r="N154" s="113" t="s">
        <v>2472</v>
      </c>
      <c r="O154" s="114" t="s">
        <v>2474</v>
      </c>
      <c r="P154" s="112"/>
      <c r="Q154" s="116" t="s">
        <v>2228</v>
      </c>
    </row>
    <row r="155" spans="1:17" ht="18" x14ac:dyDescent="0.25">
      <c r="A155" s="114" t="str">
        <f>VLOOKUP(E155,'LISTADO ATM'!$A$2:$C$901,3,0)</f>
        <v>NORTE</v>
      </c>
      <c r="B155" s="109" t="s">
        <v>2630</v>
      </c>
      <c r="C155" s="121">
        <v>44283.648287037038</v>
      </c>
      <c r="D155" s="114" t="s">
        <v>2190</v>
      </c>
      <c r="E155" s="122">
        <v>4</v>
      </c>
      <c r="F155" s="114" t="str">
        <f>VLOOKUP(E155,VIP!$A$2:$O12310,2,0)</f>
        <v>DRBR004</v>
      </c>
      <c r="G155" s="114" t="str">
        <f>VLOOKUP(E155,'LISTADO ATM'!$A$2:$B$900,2,0)</f>
        <v>ATM Avenida Rivas</v>
      </c>
      <c r="H155" s="114" t="str">
        <f>VLOOKUP(E155,VIP!$A$2:$O17231,7,FALSE)</f>
        <v>Si</v>
      </c>
      <c r="I155" s="114" t="str">
        <f>VLOOKUP(E155,VIP!$A$2:$O9196,8,FALSE)</f>
        <v>Si</v>
      </c>
      <c r="J155" s="114" t="str">
        <f>VLOOKUP(E155,VIP!$A$2:$O9146,8,FALSE)</f>
        <v>Si</v>
      </c>
      <c r="K155" s="114" t="str">
        <f>VLOOKUP(E155,VIP!$A$2:$O12720,6,0)</f>
        <v>NO</v>
      </c>
      <c r="L155" s="115" t="s">
        <v>2228</v>
      </c>
      <c r="M155" s="113" t="s">
        <v>2465</v>
      </c>
      <c r="N155" s="113" t="s">
        <v>2472</v>
      </c>
      <c r="O155" s="114" t="s">
        <v>2506</v>
      </c>
      <c r="P155" s="112"/>
      <c r="Q155" s="116" t="s">
        <v>2228</v>
      </c>
    </row>
    <row r="156" spans="1:17" ht="18" x14ac:dyDescent="0.25">
      <c r="A156" s="114" t="str">
        <f>VLOOKUP(E156,'LISTADO ATM'!$A$2:$C$901,3,0)</f>
        <v>NORTE</v>
      </c>
      <c r="B156" s="109" t="s">
        <v>2629</v>
      </c>
      <c r="C156" s="121">
        <v>44283.649618055555</v>
      </c>
      <c r="D156" s="114" t="s">
        <v>2190</v>
      </c>
      <c r="E156" s="122">
        <v>837</v>
      </c>
      <c r="F156" s="114" t="str">
        <f>VLOOKUP(E156,VIP!$A$2:$O12309,2,0)</f>
        <v>DRBR837</v>
      </c>
      <c r="G156" s="114" t="str">
        <f>VLOOKUP(E156,'LISTADO ATM'!$A$2:$B$900,2,0)</f>
        <v>ATM Estación Next Canabacoa</v>
      </c>
      <c r="H156" s="114" t="str">
        <f>VLOOKUP(E156,VIP!$A$2:$O17230,7,FALSE)</f>
        <v>Si</v>
      </c>
      <c r="I156" s="114" t="str">
        <f>VLOOKUP(E156,VIP!$A$2:$O9195,8,FALSE)</f>
        <v>Si</v>
      </c>
      <c r="J156" s="114" t="str">
        <f>VLOOKUP(E156,VIP!$A$2:$O9145,8,FALSE)</f>
        <v>Si</v>
      </c>
      <c r="K156" s="114" t="str">
        <f>VLOOKUP(E156,VIP!$A$2:$O12719,6,0)</f>
        <v>NO</v>
      </c>
      <c r="L156" s="115" t="s">
        <v>2228</v>
      </c>
      <c r="M156" s="113" t="s">
        <v>2465</v>
      </c>
      <c r="N156" s="113" t="s">
        <v>2472</v>
      </c>
      <c r="O156" s="114" t="s">
        <v>2506</v>
      </c>
      <c r="P156" s="112"/>
      <c r="Q156" s="116" t="s">
        <v>2228</v>
      </c>
    </row>
    <row r="157" spans="1:17" ht="18" x14ac:dyDescent="0.25">
      <c r="A157" s="114" t="str">
        <f>VLOOKUP(E157,'LISTADO ATM'!$A$2:$C$901,3,0)</f>
        <v>NORTE</v>
      </c>
      <c r="B157" s="109" t="s">
        <v>2628</v>
      </c>
      <c r="C157" s="121">
        <v>44283.651493055557</v>
      </c>
      <c r="D157" s="114" t="s">
        <v>2190</v>
      </c>
      <c r="E157" s="122">
        <v>991</v>
      </c>
      <c r="F157" s="114" t="str">
        <f>VLOOKUP(E157,VIP!$A$2:$O12308,2,0)</f>
        <v>DRBR991</v>
      </c>
      <c r="G157" s="114" t="str">
        <f>VLOOKUP(E157,'LISTADO ATM'!$A$2:$B$900,2,0)</f>
        <v xml:space="preserve">ATM UNP Las Matas de Santa Cruz </v>
      </c>
      <c r="H157" s="114" t="str">
        <f>VLOOKUP(E157,VIP!$A$2:$O17229,7,FALSE)</f>
        <v>Si</v>
      </c>
      <c r="I157" s="114" t="str">
        <f>VLOOKUP(E157,VIP!$A$2:$O9194,8,FALSE)</f>
        <v>Si</v>
      </c>
      <c r="J157" s="114" t="str">
        <f>VLOOKUP(E157,VIP!$A$2:$O9144,8,FALSE)</f>
        <v>Si</v>
      </c>
      <c r="K157" s="114" t="str">
        <f>VLOOKUP(E157,VIP!$A$2:$O12718,6,0)</f>
        <v>NO</v>
      </c>
      <c r="L157" s="115" t="s">
        <v>2228</v>
      </c>
      <c r="M157" s="113" t="s">
        <v>2465</v>
      </c>
      <c r="N157" s="113" t="s">
        <v>2472</v>
      </c>
      <c r="O157" s="114" t="s">
        <v>2506</v>
      </c>
      <c r="P157" s="112"/>
      <c r="Q157" s="116" t="s">
        <v>2228</v>
      </c>
    </row>
    <row r="158" spans="1:17" ht="18" x14ac:dyDescent="0.25">
      <c r="A158" s="114" t="str">
        <f>VLOOKUP(E158,'LISTADO ATM'!$A$2:$C$901,3,0)</f>
        <v>SUR</v>
      </c>
      <c r="B158" s="109" t="s">
        <v>2627</v>
      </c>
      <c r="C158" s="121">
        <v>44283.653506944444</v>
      </c>
      <c r="D158" s="114" t="s">
        <v>2189</v>
      </c>
      <c r="E158" s="122">
        <v>131</v>
      </c>
      <c r="F158" s="114" t="str">
        <f>VLOOKUP(E158,VIP!$A$2:$O12307,2,0)</f>
        <v>DRBR131</v>
      </c>
      <c r="G158" s="114" t="str">
        <f>VLOOKUP(E158,'LISTADO ATM'!$A$2:$B$900,2,0)</f>
        <v xml:space="preserve">ATM Oficina Baní I </v>
      </c>
      <c r="H158" s="114" t="str">
        <f>VLOOKUP(E158,VIP!$A$2:$O17228,7,FALSE)</f>
        <v>Si</v>
      </c>
      <c r="I158" s="114" t="str">
        <f>VLOOKUP(E158,VIP!$A$2:$O9193,8,FALSE)</f>
        <v>Si</v>
      </c>
      <c r="J158" s="114" t="str">
        <f>VLOOKUP(E158,VIP!$A$2:$O9143,8,FALSE)</f>
        <v>Si</v>
      </c>
      <c r="K158" s="114" t="str">
        <f>VLOOKUP(E158,VIP!$A$2:$O12717,6,0)</f>
        <v>NO</v>
      </c>
      <c r="L158" s="115" t="s">
        <v>2254</v>
      </c>
      <c r="M158" s="113" t="s">
        <v>2465</v>
      </c>
      <c r="N158" s="113" t="s">
        <v>2472</v>
      </c>
      <c r="O158" s="114" t="s">
        <v>2474</v>
      </c>
      <c r="P158" s="112"/>
      <c r="Q158" s="116" t="s">
        <v>2254</v>
      </c>
    </row>
    <row r="159" spans="1:17" ht="18" x14ac:dyDescent="0.25">
      <c r="A159" s="114" t="str">
        <f>VLOOKUP(E159,'LISTADO ATM'!$A$2:$C$901,3,0)</f>
        <v>SUR</v>
      </c>
      <c r="B159" s="109" t="s">
        <v>2626</v>
      </c>
      <c r="C159" s="121">
        <v>44283.654062499998</v>
      </c>
      <c r="D159" s="114" t="s">
        <v>2189</v>
      </c>
      <c r="E159" s="122">
        <v>455</v>
      </c>
      <c r="F159" s="114" t="str">
        <f>VLOOKUP(E159,VIP!$A$2:$O12306,2,0)</f>
        <v>DRBR455</v>
      </c>
      <c r="G159" s="114" t="str">
        <f>VLOOKUP(E159,'LISTADO ATM'!$A$2:$B$900,2,0)</f>
        <v xml:space="preserve">ATM Oficina Baní II </v>
      </c>
      <c r="H159" s="114" t="str">
        <f>VLOOKUP(E159,VIP!$A$2:$O17227,7,FALSE)</f>
        <v>Si</v>
      </c>
      <c r="I159" s="114" t="str">
        <f>VLOOKUP(E159,VIP!$A$2:$O9192,8,FALSE)</f>
        <v>Si</v>
      </c>
      <c r="J159" s="114" t="str">
        <f>VLOOKUP(E159,VIP!$A$2:$O9142,8,FALSE)</f>
        <v>Si</v>
      </c>
      <c r="K159" s="114" t="str">
        <f>VLOOKUP(E159,VIP!$A$2:$O12716,6,0)</f>
        <v>NO</v>
      </c>
      <c r="L159" s="115" t="s">
        <v>2254</v>
      </c>
      <c r="M159" s="113" t="s">
        <v>2465</v>
      </c>
      <c r="N159" s="113" t="s">
        <v>2472</v>
      </c>
      <c r="O159" s="114" t="s">
        <v>2474</v>
      </c>
      <c r="P159" s="112"/>
      <c r="Q159" s="116" t="s">
        <v>2254</v>
      </c>
    </row>
    <row r="160" spans="1:17" ht="18" x14ac:dyDescent="0.25">
      <c r="A160" s="114" t="str">
        <f>VLOOKUP(E160,'LISTADO ATM'!$A$2:$C$901,3,0)</f>
        <v>ESTE</v>
      </c>
      <c r="B160" s="109" t="s">
        <v>2625</v>
      </c>
      <c r="C160" s="121">
        <v>44283.654687499999</v>
      </c>
      <c r="D160" s="114" t="s">
        <v>2189</v>
      </c>
      <c r="E160" s="122">
        <v>188</v>
      </c>
      <c r="F160" s="114" t="str">
        <f>VLOOKUP(E160,VIP!$A$2:$O12305,2,0)</f>
        <v>DRBR188</v>
      </c>
      <c r="G160" s="114" t="str">
        <f>VLOOKUP(E160,'LISTADO ATM'!$A$2:$B$900,2,0)</f>
        <v xml:space="preserve">ATM UNP Miches </v>
      </c>
      <c r="H160" s="114" t="str">
        <f>VLOOKUP(E160,VIP!$A$2:$O17226,7,FALSE)</f>
        <v>Si</v>
      </c>
      <c r="I160" s="114" t="str">
        <f>VLOOKUP(E160,VIP!$A$2:$O9191,8,FALSE)</f>
        <v>Si</v>
      </c>
      <c r="J160" s="114" t="str">
        <f>VLOOKUP(E160,VIP!$A$2:$O9141,8,FALSE)</f>
        <v>Si</v>
      </c>
      <c r="K160" s="114" t="str">
        <f>VLOOKUP(E160,VIP!$A$2:$O12715,6,0)</f>
        <v>NO</v>
      </c>
      <c r="L160" s="115" t="s">
        <v>2254</v>
      </c>
      <c r="M160" s="137" t="s">
        <v>2585</v>
      </c>
      <c r="N160" s="113" t="s">
        <v>2472</v>
      </c>
      <c r="O160" s="114" t="s">
        <v>2474</v>
      </c>
      <c r="P160" s="112"/>
      <c r="Q160" s="136" t="s">
        <v>2650</v>
      </c>
    </row>
    <row r="161" spans="1:17" ht="18" x14ac:dyDescent="0.25">
      <c r="A161" s="114" t="str">
        <f>VLOOKUP(E161,'LISTADO ATM'!$A$2:$C$901,3,0)</f>
        <v>DISTRITO NACIONAL</v>
      </c>
      <c r="B161" s="109" t="s">
        <v>2624</v>
      </c>
      <c r="C161" s="121">
        <v>44283.658668981479</v>
      </c>
      <c r="D161" s="114" t="s">
        <v>2189</v>
      </c>
      <c r="E161" s="122">
        <v>706</v>
      </c>
      <c r="F161" s="114" t="str">
        <f>VLOOKUP(E161,VIP!$A$2:$O12304,2,0)</f>
        <v>DRBR706</v>
      </c>
      <c r="G161" s="114" t="str">
        <f>VLOOKUP(E161,'LISTADO ATM'!$A$2:$B$900,2,0)</f>
        <v xml:space="preserve">ATM S/M Pristine </v>
      </c>
      <c r="H161" s="114" t="str">
        <f>VLOOKUP(E161,VIP!$A$2:$O17225,7,FALSE)</f>
        <v>Si</v>
      </c>
      <c r="I161" s="114" t="str">
        <f>VLOOKUP(E161,VIP!$A$2:$O9190,8,FALSE)</f>
        <v>Si</v>
      </c>
      <c r="J161" s="114" t="str">
        <f>VLOOKUP(E161,VIP!$A$2:$O9140,8,FALSE)</f>
        <v>Si</v>
      </c>
      <c r="K161" s="114" t="str">
        <f>VLOOKUP(E161,VIP!$A$2:$O12714,6,0)</f>
        <v>NO</v>
      </c>
      <c r="L161" s="115" t="s">
        <v>2254</v>
      </c>
      <c r="M161" s="113" t="s">
        <v>2465</v>
      </c>
      <c r="N161" s="113" t="s">
        <v>2472</v>
      </c>
      <c r="O161" s="114" t="s">
        <v>2474</v>
      </c>
      <c r="P161" s="112"/>
      <c r="Q161" s="116" t="s">
        <v>2254</v>
      </c>
    </row>
    <row r="162" spans="1:17" ht="18" x14ac:dyDescent="0.25">
      <c r="A162" s="114" t="str">
        <f>VLOOKUP(E162,'LISTADO ATM'!$A$2:$C$901,3,0)</f>
        <v>NORTE</v>
      </c>
      <c r="B162" s="109" t="s">
        <v>2623</v>
      </c>
      <c r="C162" s="121">
        <v>44283.700509259259</v>
      </c>
      <c r="D162" s="114" t="s">
        <v>2494</v>
      </c>
      <c r="E162" s="122">
        <v>944</v>
      </c>
      <c r="F162" s="114" t="str">
        <f>VLOOKUP(E162,VIP!$A$2:$O12303,2,0)</f>
        <v>DRBR944</v>
      </c>
      <c r="G162" s="114" t="str">
        <f>VLOOKUP(E162,'LISTADO ATM'!$A$2:$B$900,2,0)</f>
        <v xml:space="preserve">ATM UNP Mao </v>
      </c>
      <c r="H162" s="114" t="str">
        <f>VLOOKUP(E162,VIP!$A$2:$O17224,7,FALSE)</f>
        <v>Si</v>
      </c>
      <c r="I162" s="114" t="str">
        <f>VLOOKUP(E162,VIP!$A$2:$O9189,8,FALSE)</f>
        <v>Si</v>
      </c>
      <c r="J162" s="114" t="str">
        <f>VLOOKUP(E162,VIP!$A$2:$O9139,8,FALSE)</f>
        <v>Si</v>
      </c>
      <c r="K162" s="114" t="str">
        <f>VLOOKUP(E162,VIP!$A$2:$O12713,6,0)</f>
        <v>NO</v>
      </c>
      <c r="L162" s="115" t="s">
        <v>2428</v>
      </c>
      <c r="M162" s="113" t="s">
        <v>2465</v>
      </c>
      <c r="N162" s="113" t="s">
        <v>2472</v>
      </c>
      <c r="O162" s="114" t="s">
        <v>2495</v>
      </c>
      <c r="P162" s="112"/>
      <c r="Q162" s="116" t="s">
        <v>2428</v>
      </c>
    </row>
    <row r="163" spans="1:17" ht="18" x14ac:dyDescent="0.25">
      <c r="A163" s="114" t="str">
        <f>VLOOKUP(E163,'LISTADO ATM'!$A$2:$C$901,3,0)</f>
        <v>DISTRITO NACIONAL</v>
      </c>
      <c r="B163" s="109" t="s">
        <v>2622</v>
      </c>
      <c r="C163" s="121">
        <v>44283.701608796298</v>
      </c>
      <c r="D163" s="114" t="s">
        <v>2494</v>
      </c>
      <c r="E163" s="122">
        <v>721</v>
      </c>
      <c r="F163" s="114" t="str">
        <f>VLOOKUP(E163,VIP!$A$2:$O12302,2,0)</f>
        <v>DRBR23A</v>
      </c>
      <c r="G163" s="114" t="str">
        <f>VLOOKUP(E163,'LISTADO ATM'!$A$2:$B$900,2,0)</f>
        <v xml:space="preserve">ATM Oficina Charles de Gaulle II </v>
      </c>
      <c r="H163" s="114" t="str">
        <f>VLOOKUP(E163,VIP!$A$2:$O17223,7,FALSE)</f>
        <v>Si</v>
      </c>
      <c r="I163" s="114" t="str">
        <f>VLOOKUP(E163,VIP!$A$2:$O9188,8,FALSE)</f>
        <v>Si</v>
      </c>
      <c r="J163" s="114" t="str">
        <f>VLOOKUP(E163,VIP!$A$2:$O9138,8,FALSE)</f>
        <v>Si</v>
      </c>
      <c r="K163" s="114" t="str">
        <f>VLOOKUP(E163,VIP!$A$2:$O12712,6,0)</f>
        <v>NO</v>
      </c>
      <c r="L163" s="115" t="s">
        <v>2428</v>
      </c>
      <c r="M163" s="113" t="s">
        <v>2465</v>
      </c>
      <c r="N163" s="113" t="s">
        <v>2472</v>
      </c>
      <c r="O163" s="114" t="s">
        <v>2495</v>
      </c>
      <c r="P163" s="112"/>
      <c r="Q163" s="116" t="s">
        <v>2428</v>
      </c>
    </row>
    <row r="164" spans="1:17" ht="18" x14ac:dyDescent="0.25">
      <c r="A164" s="114" t="str">
        <f>VLOOKUP(E164,'LISTADO ATM'!$A$2:$C$901,3,0)</f>
        <v>NORTE</v>
      </c>
      <c r="B164" s="109" t="s">
        <v>2621</v>
      </c>
      <c r="C164" s="121">
        <v>44283.702662037038</v>
      </c>
      <c r="D164" s="114" t="s">
        <v>2494</v>
      </c>
      <c r="E164" s="122">
        <v>756</v>
      </c>
      <c r="F164" s="114" t="str">
        <f>VLOOKUP(E164,VIP!$A$2:$O12301,2,0)</f>
        <v>DRBR756</v>
      </c>
      <c r="G164" s="114" t="str">
        <f>VLOOKUP(E164,'LISTADO ATM'!$A$2:$B$900,2,0)</f>
        <v xml:space="preserve">ATM UNP Villa La Mata (Cotuí) </v>
      </c>
      <c r="H164" s="114" t="str">
        <f>VLOOKUP(E164,VIP!$A$2:$O17222,7,FALSE)</f>
        <v>Si</v>
      </c>
      <c r="I164" s="114" t="str">
        <f>VLOOKUP(E164,VIP!$A$2:$O9187,8,FALSE)</f>
        <v>Si</v>
      </c>
      <c r="J164" s="114" t="str">
        <f>VLOOKUP(E164,VIP!$A$2:$O9137,8,FALSE)</f>
        <v>Si</v>
      </c>
      <c r="K164" s="114" t="str">
        <f>VLOOKUP(E164,VIP!$A$2:$O12711,6,0)</f>
        <v>NO</v>
      </c>
      <c r="L164" s="115" t="s">
        <v>2459</v>
      </c>
      <c r="M164" s="113" t="s">
        <v>2465</v>
      </c>
      <c r="N164" s="113" t="s">
        <v>2472</v>
      </c>
      <c r="O164" s="114" t="s">
        <v>2495</v>
      </c>
      <c r="P164" s="112"/>
      <c r="Q164" s="116" t="s">
        <v>2459</v>
      </c>
    </row>
    <row r="165" spans="1:17" ht="18" x14ac:dyDescent="0.25">
      <c r="A165" s="114" t="str">
        <f>VLOOKUP(E165,'LISTADO ATM'!$A$2:$C$901,3,0)</f>
        <v>ESTE</v>
      </c>
      <c r="B165" s="109" t="s">
        <v>2620</v>
      </c>
      <c r="C165" s="121">
        <v>44283.703622685185</v>
      </c>
      <c r="D165" s="114" t="s">
        <v>2494</v>
      </c>
      <c r="E165" s="122">
        <v>634</v>
      </c>
      <c r="F165" s="114" t="str">
        <f>VLOOKUP(E165,VIP!$A$2:$O12300,2,0)</f>
        <v>DRBR273</v>
      </c>
      <c r="G165" s="114" t="str">
        <f>VLOOKUP(E165,'LISTADO ATM'!$A$2:$B$900,2,0)</f>
        <v xml:space="preserve">ATM Ayuntamiento Los Llanos (SPM) </v>
      </c>
      <c r="H165" s="114" t="str">
        <f>VLOOKUP(E165,VIP!$A$2:$O17221,7,FALSE)</f>
        <v>Si</v>
      </c>
      <c r="I165" s="114" t="str">
        <f>VLOOKUP(E165,VIP!$A$2:$O9186,8,FALSE)</f>
        <v>Si</v>
      </c>
      <c r="J165" s="114" t="str">
        <f>VLOOKUP(E165,VIP!$A$2:$O9136,8,FALSE)</f>
        <v>Si</v>
      </c>
      <c r="K165" s="114" t="str">
        <f>VLOOKUP(E165,VIP!$A$2:$O12710,6,0)</f>
        <v>NO</v>
      </c>
      <c r="L165" s="115" t="s">
        <v>2428</v>
      </c>
      <c r="M165" s="113" t="s">
        <v>2465</v>
      </c>
      <c r="N165" s="113" t="s">
        <v>2472</v>
      </c>
      <c r="O165" s="114" t="s">
        <v>2495</v>
      </c>
      <c r="P165" s="112"/>
      <c r="Q165" s="116" t="s">
        <v>2428</v>
      </c>
    </row>
    <row r="166" spans="1:17" ht="18" x14ac:dyDescent="0.25">
      <c r="A166" s="114" t="str">
        <f>VLOOKUP(E166,'LISTADO ATM'!$A$2:$C$901,3,0)</f>
        <v>NORTE</v>
      </c>
      <c r="B166" s="109" t="s">
        <v>2619</v>
      </c>
      <c r="C166" s="121">
        <v>44283.704953703702</v>
      </c>
      <c r="D166" s="114" t="s">
        <v>2494</v>
      </c>
      <c r="E166" s="122">
        <v>987</v>
      </c>
      <c r="F166" s="114" t="str">
        <f>VLOOKUP(E166,VIP!$A$2:$O12299,2,0)</f>
        <v>DRBR987</v>
      </c>
      <c r="G166" s="114" t="str">
        <f>VLOOKUP(E166,'LISTADO ATM'!$A$2:$B$900,2,0)</f>
        <v xml:space="preserve">ATM S/M Jumbo (Moca) </v>
      </c>
      <c r="H166" s="114" t="str">
        <f>VLOOKUP(E166,VIP!$A$2:$O17220,7,FALSE)</f>
        <v>Si</v>
      </c>
      <c r="I166" s="114" t="str">
        <f>VLOOKUP(E166,VIP!$A$2:$O9185,8,FALSE)</f>
        <v>Si</v>
      </c>
      <c r="J166" s="114" t="str">
        <f>VLOOKUP(E166,VIP!$A$2:$O9135,8,FALSE)</f>
        <v>Si</v>
      </c>
      <c r="K166" s="114" t="str">
        <f>VLOOKUP(E166,VIP!$A$2:$O12709,6,0)</f>
        <v>NO</v>
      </c>
      <c r="L166" s="115" t="s">
        <v>2459</v>
      </c>
      <c r="M166" s="113" t="s">
        <v>2465</v>
      </c>
      <c r="N166" s="113" t="s">
        <v>2472</v>
      </c>
      <c r="O166" s="114" t="s">
        <v>2495</v>
      </c>
      <c r="P166" s="112"/>
      <c r="Q166" s="116" t="s">
        <v>2459</v>
      </c>
    </row>
    <row r="167" spans="1:17" ht="18" x14ac:dyDescent="0.25">
      <c r="A167" s="114" t="str">
        <f>VLOOKUP(E167,'LISTADO ATM'!$A$2:$C$901,3,0)</f>
        <v>DISTRITO NACIONAL</v>
      </c>
      <c r="B167" s="109" t="s">
        <v>2618</v>
      </c>
      <c r="C167" s="121">
        <v>44283.723935185182</v>
      </c>
      <c r="D167" s="114" t="s">
        <v>2189</v>
      </c>
      <c r="E167" s="122">
        <v>225</v>
      </c>
      <c r="F167" s="114" t="str">
        <f>VLOOKUP(E167,VIP!$A$2:$O12298,2,0)</f>
        <v>DRBR225</v>
      </c>
      <c r="G167" s="114" t="str">
        <f>VLOOKUP(E167,'LISTADO ATM'!$A$2:$B$900,2,0)</f>
        <v xml:space="preserve">ATM S/M Nacional Arroyo Hondo </v>
      </c>
      <c r="H167" s="114" t="str">
        <f>VLOOKUP(E167,VIP!$A$2:$O17219,7,FALSE)</f>
        <v>Si</v>
      </c>
      <c r="I167" s="114" t="str">
        <f>VLOOKUP(E167,VIP!$A$2:$O9184,8,FALSE)</f>
        <v>Si</v>
      </c>
      <c r="J167" s="114" t="str">
        <f>VLOOKUP(E167,VIP!$A$2:$O9134,8,FALSE)</f>
        <v>Si</v>
      </c>
      <c r="K167" s="114" t="str">
        <f>VLOOKUP(E167,VIP!$A$2:$O12708,6,0)</f>
        <v>NO</v>
      </c>
      <c r="L167" s="115" t="s">
        <v>2228</v>
      </c>
      <c r="M167" s="113" t="s">
        <v>2465</v>
      </c>
      <c r="N167" s="113" t="s">
        <v>2472</v>
      </c>
      <c r="O167" s="114" t="s">
        <v>2474</v>
      </c>
      <c r="P167" s="112"/>
      <c r="Q167" s="116" t="s">
        <v>2228</v>
      </c>
    </row>
    <row r="168" spans="1:17" ht="18" x14ac:dyDescent="0.25">
      <c r="A168" s="114" t="str">
        <f>VLOOKUP(E168,'LISTADO ATM'!$A$2:$C$901,3,0)</f>
        <v>SUR</v>
      </c>
      <c r="B168" s="109" t="s">
        <v>2617</v>
      </c>
      <c r="C168" s="121">
        <v>44283.726678240739</v>
      </c>
      <c r="D168" s="114" t="s">
        <v>2468</v>
      </c>
      <c r="E168" s="122">
        <v>356</v>
      </c>
      <c r="F168" s="114" t="str">
        <f>VLOOKUP(E168,VIP!$A$2:$O12297,2,0)</f>
        <v>DRBR356</v>
      </c>
      <c r="G168" s="114" t="str">
        <f>VLOOKUP(E168,'LISTADO ATM'!$A$2:$B$900,2,0)</f>
        <v xml:space="preserve">ATM Estación Sigma (San Cristóbal) </v>
      </c>
      <c r="H168" s="114" t="str">
        <f>VLOOKUP(E168,VIP!$A$2:$O17218,7,FALSE)</f>
        <v>Si</v>
      </c>
      <c r="I168" s="114" t="str">
        <f>VLOOKUP(E168,VIP!$A$2:$O9183,8,FALSE)</f>
        <v>Si</v>
      </c>
      <c r="J168" s="114" t="str">
        <f>VLOOKUP(E168,VIP!$A$2:$O9133,8,FALSE)</f>
        <v>Si</v>
      </c>
      <c r="K168" s="114" t="str">
        <f>VLOOKUP(E168,VIP!$A$2:$O12707,6,0)</f>
        <v>NO</v>
      </c>
      <c r="L168" s="115" t="s">
        <v>2498</v>
      </c>
      <c r="M168" s="113" t="s">
        <v>2465</v>
      </c>
      <c r="N168" s="113" t="s">
        <v>2472</v>
      </c>
      <c r="O168" s="114" t="s">
        <v>2473</v>
      </c>
      <c r="P168" s="112"/>
      <c r="Q168" s="116" t="s">
        <v>2498</v>
      </c>
    </row>
    <row r="169" spans="1:17" ht="18" x14ac:dyDescent="0.25">
      <c r="A169" s="114" t="str">
        <f>VLOOKUP(E169,'LISTADO ATM'!$A$2:$C$901,3,0)</f>
        <v>DISTRITO NACIONAL</v>
      </c>
      <c r="B169" s="109" t="s">
        <v>2616</v>
      </c>
      <c r="C169" s="121">
        <v>44283.732499999998</v>
      </c>
      <c r="D169" s="114" t="s">
        <v>2189</v>
      </c>
      <c r="E169" s="122">
        <v>14</v>
      </c>
      <c r="F169" s="114" t="str">
        <f>VLOOKUP(E169,VIP!$A$2:$O12296,2,0)</f>
        <v>DRBR014</v>
      </c>
      <c r="G169" s="114" t="str">
        <f>VLOOKUP(E169,'LISTADO ATM'!$A$2:$B$900,2,0)</f>
        <v xml:space="preserve">ATM Oficina Aeropuerto Las Américas I </v>
      </c>
      <c r="H169" s="114" t="str">
        <f>VLOOKUP(E169,VIP!$A$2:$O17217,7,FALSE)</f>
        <v>Si</v>
      </c>
      <c r="I169" s="114" t="str">
        <f>VLOOKUP(E169,VIP!$A$2:$O9182,8,FALSE)</f>
        <v>Si</v>
      </c>
      <c r="J169" s="114" t="str">
        <f>VLOOKUP(E169,VIP!$A$2:$O9132,8,FALSE)</f>
        <v>Si</v>
      </c>
      <c r="K169" s="114" t="str">
        <f>VLOOKUP(E169,VIP!$A$2:$O12706,6,0)</f>
        <v>NO</v>
      </c>
      <c r="L169" s="115" t="s">
        <v>2488</v>
      </c>
      <c r="M169" s="113" t="s">
        <v>2465</v>
      </c>
      <c r="N169" s="113" t="s">
        <v>2472</v>
      </c>
      <c r="O169" s="114" t="s">
        <v>2474</v>
      </c>
      <c r="P169" s="112"/>
      <c r="Q169" s="116" t="s">
        <v>2488</v>
      </c>
    </row>
    <row r="170" spans="1:17" ht="18" x14ac:dyDescent="0.25">
      <c r="A170" s="114" t="str">
        <f>VLOOKUP(E170,'LISTADO ATM'!$A$2:$C$901,3,0)</f>
        <v>DISTRITO NACIONAL</v>
      </c>
      <c r="B170" s="109" t="s">
        <v>2615</v>
      </c>
      <c r="C170" s="121">
        <v>44283.750277777777</v>
      </c>
      <c r="D170" s="114" t="s">
        <v>2494</v>
      </c>
      <c r="E170" s="122">
        <v>946</v>
      </c>
      <c r="F170" s="114" t="str">
        <f>VLOOKUP(E170,VIP!$A$2:$O12295,2,0)</f>
        <v>DRBR24R</v>
      </c>
      <c r="G170" s="114" t="str">
        <f>VLOOKUP(E170,'LISTADO ATM'!$A$2:$B$900,2,0)</f>
        <v xml:space="preserve">ATM Oficina Núñez de Cáceres I </v>
      </c>
      <c r="H170" s="114" t="str">
        <f>VLOOKUP(E170,VIP!$A$2:$O17216,7,FALSE)</f>
        <v>Si</v>
      </c>
      <c r="I170" s="114" t="str">
        <f>VLOOKUP(E170,VIP!$A$2:$O9181,8,FALSE)</f>
        <v>Si</v>
      </c>
      <c r="J170" s="114" t="str">
        <f>VLOOKUP(E170,VIP!$A$2:$O9131,8,FALSE)</f>
        <v>Si</v>
      </c>
      <c r="K170" s="114" t="str">
        <f>VLOOKUP(E170,VIP!$A$2:$O12705,6,0)</f>
        <v>NO</v>
      </c>
      <c r="L170" s="115" t="s">
        <v>2560</v>
      </c>
      <c r="M170" s="113" t="s">
        <v>2465</v>
      </c>
      <c r="N170" s="113" t="s">
        <v>2472</v>
      </c>
      <c r="O170" s="114" t="s">
        <v>2495</v>
      </c>
      <c r="P170" s="112"/>
      <c r="Q170" s="116" t="s">
        <v>2560</v>
      </c>
    </row>
    <row r="171" spans="1:17" ht="18" x14ac:dyDescent="0.25">
      <c r="A171" s="114" t="str">
        <f>VLOOKUP(E171,'LISTADO ATM'!$A$2:$C$901,3,0)</f>
        <v>DISTRITO NACIONAL</v>
      </c>
      <c r="B171" s="109" t="s">
        <v>2663</v>
      </c>
      <c r="C171" s="121">
        <v>44283.870810185188</v>
      </c>
      <c r="D171" s="114" t="s">
        <v>2189</v>
      </c>
      <c r="E171" s="122">
        <v>621</v>
      </c>
      <c r="F171" s="114" t="str">
        <f>VLOOKUP(E171,VIP!$A$2:$O12308,2,0)</f>
        <v>DRBR621</v>
      </c>
      <c r="G171" s="114" t="str">
        <f>VLOOKUP(E171,'LISTADO ATM'!$A$2:$B$900,2,0)</f>
        <v xml:space="preserve">ATM CESAC  </v>
      </c>
      <c r="H171" s="114" t="str">
        <f>VLOOKUP(E171,VIP!$A$2:$O17229,7,FALSE)</f>
        <v>Si</v>
      </c>
      <c r="I171" s="114" t="str">
        <f>VLOOKUP(E171,VIP!$A$2:$O9194,8,FALSE)</f>
        <v>Si</v>
      </c>
      <c r="J171" s="114" t="str">
        <f>VLOOKUP(E171,VIP!$A$2:$O9144,8,FALSE)</f>
        <v>Si</v>
      </c>
      <c r="K171" s="114" t="str">
        <f>VLOOKUP(E171,VIP!$A$2:$O12718,6,0)</f>
        <v>NO</v>
      </c>
      <c r="L171" s="115" t="s">
        <v>2488</v>
      </c>
      <c r="M171" s="113" t="s">
        <v>2465</v>
      </c>
      <c r="N171" s="113" t="s">
        <v>2472</v>
      </c>
      <c r="O171" s="114" t="s">
        <v>2474</v>
      </c>
      <c r="P171" s="112"/>
      <c r="Q171" s="116" t="s">
        <v>2488</v>
      </c>
    </row>
    <row r="172" spans="1:17" ht="18" x14ac:dyDescent="0.25">
      <c r="A172" s="114" t="str">
        <f>VLOOKUP(E172,'LISTADO ATM'!$A$2:$C$901,3,0)</f>
        <v>NORTE</v>
      </c>
      <c r="B172" s="109" t="s">
        <v>2662</v>
      </c>
      <c r="C172" s="121">
        <v>44283.874236111114</v>
      </c>
      <c r="D172" s="114" t="s">
        <v>2494</v>
      </c>
      <c r="E172" s="122">
        <v>950</v>
      </c>
      <c r="F172" s="114" t="str">
        <f>VLOOKUP(E172,VIP!$A$2:$O12307,2,0)</f>
        <v>DRBR12G</v>
      </c>
      <c r="G172" s="114" t="str">
        <f>VLOOKUP(E172,'LISTADO ATM'!$A$2:$B$900,2,0)</f>
        <v xml:space="preserve">ATM Oficina Monterrico </v>
      </c>
      <c r="H172" s="114" t="str">
        <f>VLOOKUP(E172,VIP!$A$2:$O17228,7,FALSE)</f>
        <v>Si</v>
      </c>
      <c r="I172" s="114" t="str">
        <f>VLOOKUP(E172,VIP!$A$2:$O9193,8,FALSE)</f>
        <v>Si</v>
      </c>
      <c r="J172" s="114" t="str">
        <f>VLOOKUP(E172,VIP!$A$2:$O9143,8,FALSE)</f>
        <v>Si</v>
      </c>
      <c r="K172" s="114" t="str">
        <f>VLOOKUP(E172,VIP!$A$2:$O12717,6,0)</f>
        <v>SI</v>
      </c>
      <c r="L172" s="115" t="s">
        <v>2428</v>
      </c>
      <c r="M172" s="113" t="s">
        <v>2465</v>
      </c>
      <c r="N172" s="113" t="s">
        <v>2472</v>
      </c>
      <c r="O172" s="114" t="s">
        <v>2495</v>
      </c>
      <c r="P172" s="112"/>
      <c r="Q172" s="116" t="s">
        <v>2428</v>
      </c>
    </row>
    <row r="173" spans="1:17" ht="18" x14ac:dyDescent="0.25">
      <c r="A173" s="114" t="str">
        <f>VLOOKUP(E173,'LISTADO ATM'!$A$2:$C$901,3,0)</f>
        <v>NORTE</v>
      </c>
      <c r="B173" s="109" t="s">
        <v>2661</v>
      </c>
      <c r="C173" s="121">
        <v>44283.878541666665</v>
      </c>
      <c r="D173" s="114" t="s">
        <v>2190</v>
      </c>
      <c r="E173" s="122">
        <v>189</v>
      </c>
      <c r="F173" s="114" t="str">
        <f>VLOOKUP(E173,VIP!$A$2:$O12306,2,0)</f>
        <v>DRBR189</v>
      </c>
      <c r="G173" s="114" t="str">
        <f>VLOOKUP(E173,'LISTADO ATM'!$A$2:$B$900,2,0)</f>
        <v xml:space="preserve">ATM Comando Regional Cibao Central P.N. </v>
      </c>
      <c r="H173" s="114" t="str">
        <f>VLOOKUP(E173,VIP!$A$2:$O17227,7,FALSE)</f>
        <v>Si</v>
      </c>
      <c r="I173" s="114" t="str">
        <f>VLOOKUP(E173,VIP!$A$2:$O9192,8,FALSE)</f>
        <v>Si</v>
      </c>
      <c r="J173" s="114" t="str">
        <f>VLOOKUP(E173,VIP!$A$2:$O9142,8,FALSE)</f>
        <v>Si</v>
      </c>
      <c r="K173" s="114" t="str">
        <f>VLOOKUP(E173,VIP!$A$2:$O12716,6,0)</f>
        <v>NO</v>
      </c>
      <c r="L173" s="115" t="s">
        <v>2254</v>
      </c>
      <c r="M173" s="113" t="s">
        <v>2465</v>
      </c>
      <c r="N173" s="113" t="s">
        <v>2472</v>
      </c>
      <c r="O173" s="114" t="s">
        <v>2497</v>
      </c>
      <c r="P173" s="112"/>
      <c r="Q173" s="116" t="s">
        <v>2254</v>
      </c>
    </row>
    <row r="174" spans="1:17" ht="18" x14ac:dyDescent="0.25">
      <c r="A174" s="114" t="str">
        <f>VLOOKUP(E174,'LISTADO ATM'!$A$2:$C$901,3,0)</f>
        <v>NORTE</v>
      </c>
      <c r="B174" s="109" t="s">
        <v>2660</v>
      </c>
      <c r="C174" s="121">
        <v>44283.880289351851</v>
      </c>
      <c r="D174" s="114" t="s">
        <v>2190</v>
      </c>
      <c r="E174" s="122">
        <v>253</v>
      </c>
      <c r="F174" s="114" t="str">
        <f>VLOOKUP(E174,VIP!$A$2:$O12305,2,0)</f>
        <v>DRBR253</v>
      </c>
      <c r="G174" s="114" t="str">
        <f>VLOOKUP(E174,'LISTADO ATM'!$A$2:$B$900,2,0)</f>
        <v xml:space="preserve">ATM Centro Cuesta Nacional (Santiago) </v>
      </c>
      <c r="H174" s="114" t="str">
        <f>VLOOKUP(E174,VIP!$A$2:$O17226,7,FALSE)</f>
        <v>Si</v>
      </c>
      <c r="I174" s="114" t="str">
        <f>VLOOKUP(E174,VIP!$A$2:$O9191,8,FALSE)</f>
        <v>Si</v>
      </c>
      <c r="J174" s="114" t="str">
        <f>VLOOKUP(E174,VIP!$A$2:$O9141,8,FALSE)</f>
        <v>Si</v>
      </c>
      <c r="K174" s="114" t="str">
        <f>VLOOKUP(E174,VIP!$A$2:$O12715,6,0)</f>
        <v>NO</v>
      </c>
      <c r="L174" s="115" t="s">
        <v>2254</v>
      </c>
      <c r="M174" s="113" t="s">
        <v>2465</v>
      </c>
      <c r="N174" s="113" t="s">
        <v>2472</v>
      </c>
      <c r="O174" s="114" t="s">
        <v>2497</v>
      </c>
      <c r="P174" s="112"/>
      <c r="Q174" s="116" t="s">
        <v>2254</v>
      </c>
    </row>
    <row r="175" spans="1:17" ht="18" x14ac:dyDescent="0.25">
      <c r="A175" s="114" t="str">
        <f>VLOOKUP(E175,'LISTADO ATM'!$A$2:$C$901,3,0)</f>
        <v>ESTE</v>
      </c>
      <c r="B175" s="109" t="s">
        <v>2659</v>
      </c>
      <c r="C175" s="121">
        <v>44283.882905092592</v>
      </c>
      <c r="D175" s="114" t="s">
        <v>2494</v>
      </c>
      <c r="E175" s="122">
        <v>480</v>
      </c>
      <c r="F175" s="114" t="str">
        <f>VLOOKUP(E175,VIP!$A$2:$O12304,2,0)</f>
        <v>DRBR480</v>
      </c>
      <c r="G175" s="114" t="str">
        <f>VLOOKUP(E175,'LISTADO ATM'!$A$2:$B$900,2,0)</f>
        <v>ATM UNP Farmaconal Higuey</v>
      </c>
      <c r="H175" s="114" t="str">
        <f>VLOOKUP(E175,VIP!$A$2:$O17225,7,FALSE)</f>
        <v>N/A</v>
      </c>
      <c r="I175" s="114" t="str">
        <f>VLOOKUP(E175,VIP!$A$2:$O9190,8,FALSE)</f>
        <v>N/A</v>
      </c>
      <c r="J175" s="114" t="str">
        <f>VLOOKUP(E175,VIP!$A$2:$O9140,8,FALSE)</f>
        <v>N/A</v>
      </c>
      <c r="K175" s="114" t="str">
        <f>VLOOKUP(E175,VIP!$A$2:$O12714,6,0)</f>
        <v>N/A</v>
      </c>
      <c r="L175" s="115" t="s">
        <v>2428</v>
      </c>
      <c r="M175" s="113" t="s">
        <v>2465</v>
      </c>
      <c r="N175" s="113" t="s">
        <v>2472</v>
      </c>
      <c r="O175" s="114" t="s">
        <v>2495</v>
      </c>
      <c r="P175" s="112"/>
      <c r="Q175" s="116" t="s">
        <v>2428</v>
      </c>
    </row>
    <row r="176" spans="1:17" ht="18" x14ac:dyDescent="0.25">
      <c r="A176" s="114" t="str">
        <f>VLOOKUP(E176,'LISTADO ATM'!$A$2:$C$901,3,0)</f>
        <v>ESTE</v>
      </c>
      <c r="B176" s="109" t="s">
        <v>2658</v>
      </c>
      <c r="C176" s="121">
        <v>44283.885752314818</v>
      </c>
      <c r="D176" s="114" t="s">
        <v>2494</v>
      </c>
      <c r="E176" s="122">
        <v>824</v>
      </c>
      <c r="F176" s="114" t="str">
        <f>VLOOKUP(E176,VIP!$A$2:$O12303,2,0)</f>
        <v>DRBR824</v>
      </c>
      <c r="G176" s="114" t="str">
        <f>VLOOKUP(E176,'LISTADO ATM'!$A$2:$B$900,2,0)</f>
        <v xml:space="preserve">ATM Multiplaza (Higuey) </v>
      </c>
      <c r="H176" s="114" t="str">
        <f>VLOOKUP(E176,VIP!$A$2:$O17224,7,FALSE)</f>
        <v>Si</v>
      </c>
      <c r="I176" s="114" t="str">
        <f>VLOOKUP(E176,VIP!$A$2:$O9189,8,FALSE)</f>
        <v>Si</v>
      </c>
      <c r="J176" s="114" t="str">
        <f>VLOOKUP(E176,VIP!$A$2:$O9139,8,FALSE)</f>
        <v>Si</v>
      </c>
      <c r="K176" s="114" t="str">
        <f>VLOOKUP(E176,VIP!$A$2:$O12713,6,0)</f>
        <v>NO</v>
      </c>
      <c r="L176" s="115" t="s">
        <v>2428</v>
      </c>
      <c r="M176" s="113" t="s">
        <v>2465</v>
      </c>
      <c r="N176" s="113" t="s">
        <v>2472</v>
      </c>
      <c r="O176" s="114" t="s">
        <v>2495</v>
      </c>
      <c r="P176" s="112"/>
      <c r="Q176" s="116" t="s">
        <v>2428</v>
      </c>
    </row>
    <row r="177" spans="1:17" ht="18" x14ac:dyDescent="0.25">
      <c r="A177" s="114" t="str">
        <f>VLOOKUP(E177,'LISTADO ATM'!$A$2:$C$901,3,0)</f>
        <v>DISTRITO NACIONAL</v>
      </c>
      <c r="B177" s="109" t="s">
        <v>2657</v>
      </c>
      <c r="C177" s="121">
        <v>44283.887094907404</v>
      </c>
      <c r="D177" s="114" t="s">
        <v>2468</v>
      </c>
      <c r="E177" s="122">
        <v>139</v>
      </c>
      <c r="F177" s="114" t="str">
        <f>VLOOKUP(E177,VIP!$A$2:$O12302,2,0)</f>
        <v>DRBR139</v>
      </c>
      <c r="G177" s="114" t="str">
        <f>VLOOKUP(E177,'LISTADO ATM'!$A$2:$B$900,2,0)</f>
        <v xml:space="preserve">ATM Oficina Plaza Lama Zona Oriental I </v>
      </c>
      <c r="H177" s="114" t="str">
        <f>VLOOKUP(E177,VIP!$A$2:$O17223,7,FALSE)</f>
        <v>Si</v>
      </c>
      <c r="I177" s="114" t="str">
        <f>VLOOKUP(E177,VIP!$A$2:$O9188,8,FALSE)</f>
        <v>Si</v>
      </c>
      <c r="J177" s="114" t="str">
        <f>VLOOKUP(E177,VIP!$A$2:$O9138,8,FALSE)</f>
        <v>Si</v>
      </c>
      <c r="K177" s="114" t="str">
        <f>VLOOKUP(E177,VIP!$A$2:$O12712,6,0)</f>
        <v>NO</v>
      </c>
      <c r="L177" s="115" t="s">
        <v>2428</v>
      </c>
      <c r="M177" s="113" t="s">
        <v>2465</v>
      </c>
      <c r="N177" s="113" t="s">
        <v>2472</v>
      </c>
      <c r="O177" s="114" t="s">
        <v>2473</v>
      </c>
      <c r="P177" s="112"/>
      <c r="Q177" s="116" t="s">
        <v>2428</v>
      </c>
    </row>
    <row r="178" spans="1:17" ht="18" x14ac:dyDescent="0.25">
      <c r="A178" s="114" t="str">
        <f>VLOOKUP(E178,'LISTADO ATM'!$A$2:$C$901,3,0)</f>
        <v>ESTE</v>
      </c>
      <c r="B178" s="109" t="s">
        <v>2656</v>
      </c>
      <c r="C178" s="121">
        <v>44283.8903125</v>
      </c>
      <c r="D178" s="114" t="s">
        <v>2494</v>
      </c>
      <c r="E178" s="122">
        <v>742</v>
      </c>
      <c r="F178" s="114" t="str">
        <f>VLOOKUP(E178,VIP!$A$2:$O12301,2,0)</f>
        <v>DRBR990</v>
      </c>
      <c r="G178" s="114" t="str">
        <f>VLOOKUP(E178,'LISTADO ATM'!$A$2:$B$900,2,0)</f>
        <v xml:space="preserve">ATM Oficina Plaza del Rey (La Romana) </v>
      </c>
      <c r="H178" s="114" t="str">
        <f>VLOOKUP(E178,VIP!$A$2:$O17222,7,FALSE)</f>
        <v>Si</v>
      </c>
      <c r="I178" s="114" t="str">
        <f>VLOOKUP(E178,VIP!$A$2:$O9187,8,FALSE)</f>
        <v>Si</v>
      </c>
      <c r="J178" s="114" t="str">
        <f>VLOOKUP(E178,VIP!$A$2:$O9137,8,FALSE)</f>
        <v>Si</v>
      </c>
      <c r="K178" s="114" t="str">
        <f>VLOOKUP(E178,VIP!$A$2:$O12711,6,0)</f>
        <v>NO</v>
      </c>
      <c r="L178" s="115" t="s">
        <v>2428</v>
      </c>
      <c r="M178" s="113" t="s">
        <v>2465</v>
      </c>
      <c r="N178" s="113" t="s">
        <v>2472</v>
      </c>
      <c r="O178" s="114" t="s">
        <v>2495</v>
      </c>
      <c r="P178" s="112"/>
      <c r="Q178" s="116" t="s">
        <v>2428</v>
      </c>
    </row>
    <row r="179" spans="1:17" ht="18" x14ac:dyDescent="0.25">
      <c r="A179" s="114" t="str">
        <f>VLOOKUP(E179,'LISTADO ATM'!$A$2:$C$901,3,0)</f>
        <v>SUR</v>
      </c>
      <c r="B179" s="109" t="s">
        <v>2655</v>
      </c>
      <c r="C179" s="121">
        <v>44283.892465277779</v>
      </c>
      <c r="D179" s="114" t="s">
        <v>2494</v>
      </c>
      <c r="E179" s="122">
        <v>50</v>
      </c>
      <c r="F179" s="114" t="str">
        <f>VLOOKUP(E179,VIP!$A$2:$O12300,2,0)</f>
        <v>DRBR050</v>
      </c>
      <c r="G179" s="114" t="str">
        <f>VLOOKUP(E179,'LISTADO ATM'!$A$2:$B$900,2,0)</f>
        <v xml:space="preserve">ATM Oficina Padre Las Casas (Azua) </v>
      </c>
      <c r="H179" s="114" t="str">
        <f>VLOOKUP(E179,VIP!$A$2:$O17221,7,FALSE)</f>
        <v>Si</v>
      </c>
      <c r="I179" s="114" t="str">
        <f>VLOOKUP(E179,VIP!$A$2:$O9186,8,FALSE)</f>
        <v>Si</v>
      </c>
      <c r="J179" s="114" t="str">
        <f>VLOOKUP(E179,VIP!$A$2:$O9136,8,FALSE)</f>
        <v>Si</v>
      </c>
      <c r="K179" s="114" t="str">
        <f>VLOOKUP(E179,VIP!$A$2:$O12710,6,0)</f>
        <v>NO</v>
      </c>
      <c r="L179" s="115" t="s">
        <v>2428</v>
      </c>
      <c r="M179" s="113" t="s">
        <v>2465</v>
      </c>
      <c r="N179" s="113" t="s">
        <v>2472</v>
      </c>
      <c r="O179" s="114" t="s">
        <v>2495</v>
      </c>
      <c r="P179" s="112"/>
      <c r="Q179" s="116" t="s">
        <v>2428</v>
      </c>
    </row>
    <row r="180" spans="1:17" ht="18" x14ac:dyDescent="0.25">
      <c r="A180" s="114" t="str">
        <f>VLOOKUP(E180,'LISTADO ATM'!$A$2:$C$901,3,0)</f>
        <v>DISTRITO NACIONAL</v>
      </c>
      <c r="B180" s="109" t="s">
        <v>2654</v>
      </c>
      <c r="C180" s="121">
        <v>44283.894560185188</v>
      </c>
      <c r="D180" s="114" t="s">
        <v>2494</v>
      </c>
      <c r="E180" s="122">
        <v>408</v>
      </c>
      <c r="F180" s="114" t="str">
        <f>VLOOKUP(E180,VIP!$A$2:$O12299,2,0)</f>
        <v>DRBR408</v>
      </c>
      <c r="G180" s="114" t="str">
        <f>VLOOKUP(E180,'LISTADO ATM'!$A$2:$B$900,2,0)</f>
        <v xml:space="preserve">ATM Autobanco Las Palmas de Herrera </v>
      </c>
      <c r="H180" s="114" t="str">
        <f>VLOOKUP(E180,VIP!$A$2:$O17220,7,FALSE)</f>
        <v>Si</v>
      </c>
      <c r="I180" s="114" t="str">
        <f>VLOOKUP(E180,VIP!$A$2:$O9185,8,FALSE)</f>
        <v>Si</v>
      </c>
      <c r="J180" s="114" t="str">
        <f>VLOOKUP(E180,VIP!$A$2:$O9135,8,FALSE)</f>
        <v>Si</v>
      </c>
      <c r="K180" s="114" t="str">
        <f>VLOOKUP(E180,VIP!$A$2:$O12709,6,0)</f>
        <v>NO</v>
      </c>
      <c r="L180" s="115" t="s">
        <v>2664</v>
      </c>
      <c r="M180" s="113" t="s">
        <v>2465</v>
      </c>
      <c r="N180" s="113" t="s">
        <v>2472</v>
      </c>
      <c r="O180" s="114" t="s">
        <v>2495</v>
      </c>
      <c r="P180" s="112"/>
      <c r="Q180" s="116" t="s">
        <v>2664</v>
      </c>
    </row>
    <row r="181" spans="1:17" ht="18" x14ac:dyDescent="0.25">
      <c r="A181" s="114" t="str">
        <f>VLOOKUP(E181,'LISTADO ATM'!$A$2:$C$901,3,0)</f>
        <v>ESTE</v>
      </c>
      <c r="B181" s="109" t="s">
        <v>2653</v>
      </c>
      <c r="C181" s="121">
        <v>44283.897210648145</v>
      </c>
      <c r="D181" s="114" t="s">
        <v>2494</v>
      </c>
      <c r="E181" s="122">
        <v>427</v>
      </c>
      <c r="F181" s="114" t="str">
        <f>VLOOKUP(E181,VIP!$A$2:$O12298,2,0)</f>
        <v>DRBR427</v>
      </c>
      <c r="G181" s="114" t="str">
        <f>VLOOKUP(E181,'LISTADO ATM'!$A$2:$B$900,2,0)</f>
        <v xml:space="preserve">ATM Almacenes Iberia (Hato Mayor) </v>
      </c>
      <c r="H181" s="114" t="str">
        <f>VLOOKUP(E181,VIP!$A$2:$O17219,7,FALSE)</f>
        <v>Si</v>
      </c>
      <c r="I181" s="114" t="str">
        <f>VLOOKUP(E181,VIP!$A$2:$O9184,8,FALSE)</f>
        <v>Si</v>
      </c>
      <c r="J181" s="114" t="str">
        <f>VLOOKUP(E181,VIP!$A$2:$O9134,8,FALSE)</f>
        <v>Si</v>
      </c>
      <c r="K181" s="114" t="str">
        <f>VLOOKUP(E181,VIP!$A$2:$O12708,6,0)</f>
        <v>NO</v>
      </c>
      <c r="L181" s="115" t="s">
        <v>2428</v>
      </c>
      <c r="M181" s="113" t="s">
        <v>2465</v>
      </c>
      <c r="N181" s="113" t="s">
        <v>2472</v>
      </c>
      <c r="O181" s="114" t="s">
        <v>2495</v>
      </c>
      <c r="P181" s="112"/>
      <c r="Q181" s="116" t="s">
        <v>2428</v>
      </c>
    </row>
    <row r="182" spans="1:17" ht="18" x14ac:dyDescent="0.25">
      <c r="A182" s="114" t="str">
        <f>VLOOKUP(E182,'LISTADO ATM'!$A$2:$C$901,3,0)</f>
        <v>SUR</v>
      </c>
      <c r="B182" s="109" t="s">
        <v>2652</v>
      </c>
      <c r="C182" s="121">
        <v>44283.899224537039</v>
      </c>
      <c r="D182" s="114" t="s">
        <v>2494</v>
      </c>
      <c r="E182" s="122">
        <v>89</v>
      </c>
      <c r="F182" s="114" t="str">
        <f>VLOOKUP(E182,VIP!$A$2:$O12297,2,0)</f>
        <v>DRBR089</v>
      </c>
      <c r="G182" s="114" t="str">
        <f>VLOOKUP(E182,'LISTADO ATM'!$A$2:$B$900,2,0)</f>
        <v xml:space="preserve">ATM UNP El Cercado (San Juan) </v>
      </c>
      <c r="H182" s="114" t="str">
        <f>VLOOKUP(E182,VIP!$A$2:$O17218,7,FALSE)</f>
        <v>Si</v>
      </c>
      <c r="I182" s="114" t="str">
        <f>VLOOKUP(E182,VIP!$A$2:$O9183,8,FALSE)</f>
        <v>Si</v>
      </c>
      <c r="J182" s="114" t="str">
        <f>VLOOKUP(E182,VIP!$A$2:$O9133,8,FALSE)</f>
        <v>Si</v>
      </c>
      <c r="K182" s="114" t="str">
        <f>VLOOKUP(E182,VIP!$A$2:$O12707,6,0)</f>
        <v>NO</v>
      </c>
      <c r="L182" s="115" t="s">
        <v>2428</v>
      </c>
      <c r="M182" s="113" t="s">
        <v>2465</v>
      </c>
      <c r="N182" s="113" t="s">
        <v>2472</v>
      </c>
      <c r="O182" s="114" t="s">
        <v>2495</v>
      </c>
      <c r="P182" s="112"/>
      <c r="Q182" s="116" t="s">
        <v>2428</v>
      </c>
    </row>
    <row r="183" spans="1:17" ht="18" x14ac:dyDescent="0.25">
      <c r="A183" s="114" t="str">
        <f>VLOOKUP(E183,'LISTADO ATM'!$A$2:$C$901,3,0)</f>
        <v>NORTE</v>
      </c>
      <c r="B183" s="109" t="s">
        <v>2651</v>
      </c>
      <c r="C183" s="121">
        <v>44283.943518518521</v>
      </c>
      <c r="D183" s="114" t="s">
        <v>2190</v>
      </c>
      <c r="E183" s="122">
        <v>282</v>
      </c>
      <c r="F183" s="114" t="str">
        <f>VLOOKUP(E183,VIP!$A$2:$O12296,2,0)</f>
        <v>DRBR282</v>
      </c>
      <c r="G183" s="114" t="str">
        <f>VLOOKUP(E183,'LISTADO ATM'!$A$2:$B$900,2,0)</f>
        <v xml:space="preserve">ATM Autobanco Nibaje </v>
      </c>
      <c r="H183" s="114" t="str">
        <f>VLOOKUP(E183,VIP!$A$2:$O17217,7,FALSE)</f>
        <v>Si</v>
      </c>
      <c r="I183" s="114" t="str">
        <f>VLOOKUP(E183,VIP!$A$2:$O9182,8,FALSE)</f>
        <v>Si</v>
      </c>
      <c r="J183" s="114" t="str">
        <f>VLOOKUP(E183,VIP!$A$2:$O9132,8,FALSE)</f>
        <v>Si</v>
      </c>
      <c r="K183" s="114" t="str">
        <f>VLOOKUP(E183,VIP!$A$2:$O12706,6,0)</f>
        <v>NO</v>
      </c>
      <c r="L183" s="115" t="s">
        <v>2488</v>
      </c>
      <c r="M183" s="113" t="s">
        <v>2465</v>
      </c>
      <c r="N183" s="113" t="s">
        <v>2472</v>
      </c>
      <c r="O183" s="114" t="s">
        <v>2497</v>
      </c>
      <c r="P183" s="112"/>
      <c r="Q183" s="116" t="s">
        <v>2488</v>
      </c>
    </row>
  </sheetData>
  <autoFilter ref="A4:Q134">
    <sortState ref="A5:Q183">
      <sortCondition ref="C4:C13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27:E111 E184:E1048576">
    <cfRule type="duplicateValues" dxfId="1438" priority="130017"/>
  </conditionalFormatting>
  <conditionalFormatting sqref="E1:E4 E27:E111 E184:E1048576">
    <cfRule type="duplicateValues" dxfId="1437" priority="130023"/>
    <cfRule type="duplicateValues" dxfId="1436" priority="130024"/>
  </conditionalFormatting>
  <conditionalFormatting sqref="E27:E111 E184:E1048576">
    <cfRule type="duplicateValues" dxfId="1435" priority="130065"/>
    <cfRule type="duplicateValues" dxfId="1434" priority="130066"/>
  </conditionalFormatting>
  <conditionalFormatting sqref="E27:E111 E184:E1048576">
    <cfRule type="duplicateValues" dxfId="1433" priority="130086"/>
  </conditionalFormatting>
  <conditionalFormatting sqref="E1:E4 E27:E111 E184:E1048576">
    <cfRule type="duplicateValues" dxfId="1432" priority="3292"/>
    <cfRule type="duplicateValues" dxfId="1431" priority="3294"/>
    <cfRule type="duplicateValues" dxfId="1430" priority="3297"/>
  </conditionalFormatting>
  <conditionalFormatting sqref="B27">
    <cfRule type="duplicateValues" dxfId="1429" priority="3224"/>
  </conditionalFormatting>
  <conditionalFormatting sqref="B27">
    <cfRule type="duplicateValues" dxfId="1428" priority="3187"/>
  </conditionalFormatting>
  <conditionalFormatting sqref="B27">
    <cfRule type="duplicateValues" dxfId="1427" priority="3071"/>
  </conditionalFormatting>
  <conditionalFormatting sqref="E1:E111 E184:E1048576">
    <cfRule type="duplicateValues" dxfId="1426" priority="3070"/>
  </conditionalFormatting>
  <conditionalFormatting sqref="B27">
    <cfRule type="duplicateValues" dxfId="1425" priority="3028"/>
  </conditionalFormatting>
  <conditionalFormatting sqref="E24:E59">
    <cfRule type="duplicateValues" dxfId="1424" priority="2985"/>
  </conditionalFormatting>
  <conditionalFormatting sqref="E24:E59">
    <cfRule type="duplicateValues" dxfId="1423" priority="2983"/>
    <cfRule type="duplicateValues" dxfId="1422" priority="2984"/>
  </conditionalFormatting>
  <conditionalFormatting sqref="E24:E59">
    <cfRule type="duplicateValues" dxfId="1421" priority="2981"/>
    <cfRule type="duplicateValues" dxfId="1420" priority="2982"/>
  </conditionalFormatting>
  <conditionalFormatting sqref="E24:E59">
    <cfRule type="duplicateValues" dxfId="1419" priority="2980"/>
  </conditionalFormatting>
  <conditionalFormatting sqref="E24:E59">
    <cfRule type="duplicateValues" dxfId="1418" priority="2979"/>
  </conditionalFormatting>
  <conditionalFormatting sqref="E24:E59">
    <cfRule type="duplicateValues" dxfId="1417" priority="2978"/>
  </conditionalFormatting>
  <conditionalFormatting sqref="E24:E59">
    <cfRule type="duplicateValues" dxfId="1416" priority="2977"/>
  </conditionalFormatting>
  <conditionalFormatting sqref="E24:E59">
    <cfRule type="duplicateValues" dxfId="1415" priority="2976"/>
  </conditionalFormatting>
  <conditionalFormatting sqref="E24:E59">
    <cfRule type="duplicateValues" dxfId="1414" priority="2975"/>
  </conditionalFormatting>
  <conditionalFormatting sqref="E24:E59">
    <cfRule type="duplicateValues" dxfId="1413" priority="2974"/>
  </conditionalFormatting>
  <conditionalFormatting sqref="E24:E59">
    <cfRule type="duplicateValues" dxfId="1412" priority="2972"/>
    <cfRule type="duplicateValues" dxfId="1411" priority="2973"/>
  </conditionalFormatting>
  <conditionalFormatting sqref="E24:E59">
    <cfRule type="duplicateValues" dxfId="1410" priority="2971"/>
  </conditionalFormatting>
  <conditionalFormatting sqref="E24:E59">
    <cfRule type="duplicateValues" dxfId="1409" priority="2968"/>
    <cfRule type="duplicateValues" dxfId="1408" priority="2969"/>
    <cfRule type="duplicateValues" dxfId="1407" priority="2970"/>
  </conditionalFormatting>
  <conditionalFormatting sqref="E24:E59">
    <cfRule type="duplicateValues" dxfId="1406" priority="2967"/>
  </conditionalFormatting>
  <conditionalFormatting sqref="E24:E59">
    <cfRule type="duplicateValues" dxfId="1405" priority="2965"/>
    <cfRule type="duplicateValues" dxfId="1404" priority="2966"/>
  </conditionalFormatting>
  <conditionalFormatting sqref="E24:E59">
    <cfRule type="duplicateValues" dxfId="1403" priority="2964"/>
  </conditionalFormatting>
  <conditionalFormatting sqref="E24:E59">
    <cfRule type="duplicateValues" dxfId="1402" priority="2963"/>
  </conditionalFormatting>
  <conditionalFormatting sqref="E24:E59">
    <cfRule type="duplicateValues" dxfId="1401" priority="2962"/>
  </conditionalFormatting>
  <conditionalFormatting sqref="E24:E59">
    <cfRule type="duplicateValues" dxfId="1400" priority="2960"/>
    <cfRule type="duplicateValues" dxfId="1399" priority="2961"/>
  </conditionalFormatting>
  <conditionalFormatting sqref="E24:E59">
    <cfRule type="duplicateValues" dxfId="1398" priority="2958"/>
    <cfRule type="duplicateValues" dxfId="1397" priority="2959"/>
  </conditionalFormatting>
  <conditionalFormatting sqref="E24:E59">
    <cfRule type="duplicateValues" dxfId="1396" priority="2957"/>
  </conditionalFormatting>
  <conditionalFormatting sqref="E24:E59">
    <cfRule type="duplicateValues" dxfId="1395" priority="2956"/>
  </conditionalFormatting>
  <conditionalFormatting sqref="E24:E59">
    <cfRule type="duplicateValues" dxfId="1394" priority="2955"/>
  </conditionalFormatting>
  <conditionalFormatting sqref="B24:B27">
    <cfRule type="duplicateValues" dxfId="1393" priority="2954"/>
  </conditionalFormatting>
  <conditionalFormatting sqref="B24:B27">
    <cfRule type="duplicateValues" dxfId="1392" priority="2953"/>
  </conditionalFormatting>
  <conditionalFormatting sqref="B24:B27">
    <cfRule type="duplicateValues" dxfId="1391" priority="2951"/>
    <cfRule type="duplicateValues" dxfId="1390" priority="2952"/>
  </conditionalFormatting>
  <conditionalFormatting sqref="B24:B27">
    <cfRule type="duplicateValues" dxfId="1389" priority="2950"/>
  </conditionalFormatting>
  <conditionalFormatting sqref="B24:B27">
    <cfRule type="duplicateValues" dxfId="1388" priority="2949"/>
  </conditionalFormatting>
  <conditionalFormatting sqref="E24:E59">
    <cfRule type="duplicateValues" dxfId="1387" priority="2948"/>
  </conditionalFormatting>
  <conditionalFormatting sqref="E24:E59">
    <cfRule type="duplicateValues" dxfId="1386" priority="2947"/>
  </conditionalFormatting>
  <conditionalFormatting sqref="E24:E59">
    <cfRule type="duplicateValues" dxfId="1385" priority="2946"/>
  </conditionalFormatting>
  <conditionalFormatting sqref="E24:E59">
    <cfRule type="duplicateValues" dxfId="1384" priority="2945"/>
  </conditionalFormatting>
  <conditionalFormatting sqref="E24:E59">
    <cfRule type="duplicateValues" dxfId="1383" priority="2943"/>
    <cfRule type="duplicateValues" dxfId="1382" priority="2944"/>
  </conditionalFormatting>
  <conditionalFormatting sqref="B24:B27">
    <cfRule type="duplicateValues" dxfId="1381" priority="2942"/>
  </conditionalFormatting>
  <conditionalFormatting sqref="B24:B27">
    <cfRule type="duplicateValues" dxfId="1380" priority="2940"/>
    <cfRule type="duplicateValues" dxfId="1379" priority="2941"/>
  </conditionalFormatting>
  <conditionalFormatting sqref="E24:E59">
    <cfRule type="duplicateValues" dxfId="1378" priority="2939"/>
  </conditionalFormatting>
  <conditionalFormatting sqref="E24:E59">
    <cfRule type="duplicateValues" dxfId="1377" priority="2936"/>
    <cfRule type="duplicateValues" dxfId="1376" priority="2937"/>
    <cfRule type="duplicateValues" dxfId="1375" priority="2938"/>
  </conditionalFormatting>
  <conditionalFormatting sqref="B24:B27">
    <cfRule type="duplicateValues" dxfId="1374" priority="2935"/>
  </conditionalFormatting>
  <conditionalFormatting sqref="B24:B27">
    <cfRule type="duplicateValues" dxfId="1373" priority="2933"/>
    <cfRule type="duplicateValues" dxfId="1372" priority="2934"/>
  </conditionalFormatting>
  <conditionalFormatting sqref="B24:B27">
    <cfRule type="duplicateValues" dxfId="1371" priority="2930"/>
    <cfRule type="duplicateValues" dxfId="1370" priority="2931"/>
    <cfRule type="duplicateValues" dxfId="1369" priority="2932"/>
  </conditionalFormatting>
  <conditionalFormatting sqref="E24:E59">
    <cfRule type="duplicateValues" dxfId="1368" priority="2929"/>
  </conditionalFormatting>
  <conditionalFormatting sqref="B24:B27">
    <cfRule type="duplicateValues" dxfId="1367" priority="2928"/>
  </conditionalFormatting>
  <conditionalFormatting sqref="E24:E59">
    <cfRule type="duplicateValues" dxfId="1366" priority="2925"/>
    <cfRule type="duplicateValues" dxfId="1365" priority="2927"/>
  </conditionalFormatting>
  <conditionalFormatting sqref="B24:B27">
    <cfRule type="duplicateValues" dxfId="1364" priority="2926"/>
  </conditionalFormatting>
  <conditionalFormatting sqref="B24:B27">
    <cfRule type="duplicateValues" dxfId="1363" priority="2924"/>
  </conditionalFormatting>
  <conditionalFormatting sqref="E24:E59">
    <cfRule type="duplicateValues" dxfId="1362" priority="2923"/>
  </conditionalFormatting>
  <conditionalFormatting sqref="E24:E59">
    <cfRule type="duplicateValues" dxfId="1361" priority="2922"/>
  </conditionalFormatting>
  <conditionalFormatting sqref="B24:B27">
    <cfRule type="duplicateValues" dxfId="1360" priority="2921"/>
  </conditionalFormatting>
  <conditionalFormatting sqref="B29:B48">
    <cfRule type="duplicateValues" dxfId="1359" priority="2917"/>
  </conditionalFormatting>
  <conditionalFormatting sqref="B29:B48">
    <cfRule type="duplicateValues" dxfId="1358" priority="2916"/>
  </conditionalFormatting>
  <conditionalFormatting sqref="B29:B48">
    <cfRule type="duplicateValues" dxfId="1357" priority="2914"/>
    <cfRule type="duplicateValues" dxfId="1356" priority="2915"/>
  </conditionalFormatting>
  <conditionalFormatting sqref="B29:B48">
    <cfRule type="duplicateValues" dxfId="1355" priority="2911"/>
    <cfRule type="duplicateValues" dxfId="1354" priority="2912"/>
    <cfRule type="duplicateValues" dxfId="1353" priority="2913"/>
  </conditionalFormatting>
  <conditionalFormatting sqref="B29:B48">
    <cfRule type="duplicateValues" dxfId="1352" priority="2910"/>
  </conditionalFormatting>
  <conditionalFormatting sqref="B29:B48">
    <cfRule type="duplicateValues" dxfId="1351" priority="2909"/>
  </conditionalFormatting>
  <conditionalFormatting sqref="B29:B48">
    <cfRule type="duplicateValues" dxfId="1350" priority="2908"/>
  </conditionalFormatting>
  <conditionalFormatting sqref="B29:B48">
    <cfRule type="duplicateValues" dxfId="1349" priority="2907"/>
  </conditionalFormatting>
  <conditionalFormatting sqref="B29:B48">
    <cfRule type="duplicateValues" dxfId="1348" priority="2906"/>
  </conditionalFormatting>
  <conditionalFormatting sqref="B29:B48">
    <cfRule type="duplicateValues" dxfId="1347" priority="2905"/>
  </conditionalFormatting>
  <conditionalFormatting sqref="B29:B48">
    <cfRule type="duplicateValues" dxfId="1346" priority="2903"/>
    <cfRule type="duplicateValues" dxfId="1345" priority="2904"/>
  </conditionalFormatting>
  <conditionalFormatting sqref="B29:B48">
    <cfRule type="duplicateValues" dxfId="1344" priority="2902"/>
  </conditionalFormatting>
  <conditionalFormatting sqref="B29:B48">
    <cfRule type="duplicateValues" dxfId="1343" priority="2901"/>
  </conditionalFormatting>
  <conditionalFormatting sqref="B29:B48">
    <cfRule type="duplicateValues" dxfId="1342" priority="2900"/>
  </conditionalFormatting>
  <conditionalFormatting sqref="B29:B48">
    <cfRule type="duplicateValues" dxfId="1341" priority="2898"/>
    <cfRule type="duplicateValues" dxfId="1340" priority="2899"/>
  </conditionalFormatting>
  <conditionalFormatting sqref="B29:B48">
    <cfRule type="duplicateValues" dxfId="1339" priority="2897"/>
  </conditionalFormatting>
  <conditionalFormatting sqref="B29:B48">
    <cfRule type="duplicateValues" dxfId="1338" priority="2895"/>
    <cfRule type="duplicateValues" dxfId="1337" priority="2896"/>
  </conditionalFormatting>
  <conditionalFormatting sqref="B29:B48">
    <cfRule type="duplicateValues" dxfId="1336" priority="2892"/>
    <cfRule type="duplicateValues" dxfId="1335" priority="2893"/>
    <cfRule type="duplicateValues" dxfId="1334" priority="2894"/>
  </conditionalFormatting>
  <conditionalFormatting sqref="B29:B48">
    <cfRule type="duplicateValues" dxfId="1333" priority="2891"/>
  </conditionalFormatting>
  <conditionalFormatting sqref="B29:B48">
    <cfRule type="duplicateValues" dxfId="1332" priority="2890"/>
  </conditionalFormatting>
  <conditionalFormatting sqref="B29:B48">
    <cfRule type="duplicateValues" dxfId="1331" priority="2889"/>
  </conditionalFormatting>
  <conditionalFormatting sqref="B29:B48">
    <cfRule type="duplicateValues" dxfId="1330" priority="2888"/>
  </conditionalFormatting>
  <conditionalFormatting sqref="B29:B48">
    <cfRule type="duplicateValues" dxfId="1329" priority="2886"/>
    <cfRule type="duplicateValues" dxfId="1328" priority="2887"/>
  </conditionalFormatting>
  <conditionalFormatting sqref="B28">
    <cfRule type="duplicateValues" dxfId="1327" priority="2885"/>
  </conditionalFormatting>
  <conditionalFormatting sqref="B28">
    <cfRule type="duplicateValues" dxfId="1326" priority="2884"/>
  </conditionalFormatting>
  <conditionalFormatting sqref="B28">
    <cfRule type="duplicateValues" dxfId="1325" priority="2882"/>
    <cfRule type="duplicateValues" dxfId="1324" priority="2883"/>
  </conditionalFormatting>
  <conditionalFormatting sqref="B28">
    <cfRule type="duplicateValues" dxfId="1323" priority="2879"/>
    <cfRule type="duplicateValues" dxfId="1322" priority="2880"/>
    <cfRule type="duplicateValues" dxfId="1321" priority="2881"/>
  </conditionalFormatting>
  <conditionalFormatting sqref="B28">
    <cfRule type="duplicateValues" dxfId="1320" priority="2878"/>
  </conditionalFormatting>
  <conditionalFormatting sqref="B28">
    <cfRule type="duplicateValues" dxfId="1319" priority="2877"/>
  </conditionalFormatting>
  <conditionalFormatting sqref="B28">
    <cfRule type="duplicateValues" dxfId="1318" priority="2876"/>
  </conditionalFormatting>
  <conditionalFormatting sqref="B28">
    <cfRule type="duplicateValues" dxfId="1317" priority="2875"/>
  </conditionalFormatting>
  <conditionalFormatting sqref="B28">
    <cfRule type="duplicateValues" dxfId="1316" priority="2874"/>
  </conditionalFormatting>
  <conditionalFormatting sqref="B28">
    <cfRule type="duplicateValues" dxfId="1315" priority="2873"/>
  </conditionalFormatting>
  <conditionalFormatting sqref="B28">
    <cfRule type="duplicateValues" dxfId="1314" priority="2871"/>
    <cfRule type="duplicateValues" dxfId="1313" priority="2872"/>
  </conditionalFormatting>
  <conditionalFormatting sqref="B28">
    <cfRule type="duplicateValues" dxfId="1312" priority="2870"/>
  </conditionalFormatting>
  <conditionalFormatting sqref="B28">
    <cfRule type="duplicateValues" dxfId="1311" priority="2869"/>
  </conditionalFormatting>
  <conditionalFormatting sqref="B28">
    <cfRule type="duplicateValues" dxfId="1310" priority="2868"/>
  </conditionalFormatting>
  <conditionalFormatting sqref="B28">
    <cfRule type="duplicateValues" dxfId="1309" priority="2866"/>
    <cfRule type="duplicateValues" dxfId="1308" priority="2867"/>
  </conditionalFormatting>
  <conditionalFormatting sqref="B28">
    <cfRule type="duplicateValues" dxfId="1307" priority="2865"/>
  </conditionalFormatting>
  <conditionalFormatting sqref="B28">
    <cfRule type="duplicateValues" dxfId="1306" priority="2863"/>
    <cfRule type="duplicateValues" dxfId="1305" priority="2864"/>
  </conditionalFormatting>
  <conditionalFormatting sqref="B28">
    <cfRule type="duplicateValues" dxfId="1304" priority="2860"/>
    <cfRule type="duplicateValues" dxfId="1303" priority="2861"/>
    <cfRule type="duplicateValues" dxfId="1302" priority="2862"/>
  </conditionalFormatting>
  <conditionalFormatting sqref="B28">
    <cfRule type="duplicateValues" dxfId="1301" priority="2859"/>
  </conditionalFormatting>
  <conditionalFormatting sqref="B28">
    <cfRule type="duplicateValues" dxfId="1300" priority="2858"/>
  </conditionalFormatting>
  <conditionalFormatting sqref="B28">
    <cfRule type="duplicateValues" dxfId="1299" priority="2857"/>
  </conditionalFormatting>
  <conditionalFormatting sqref="B28">
    <cfRule type="duplicateValues" dxfId="1298" priority="2856"/>
  </conditionalFormatting>
  <conditionalFormatting sqref="B28">
    <cfRule type="duplicateValues" dxfId="1297" priority="2854"/>
    <cfRule type="duplicateValues" dxfId="1296" priority="2855"/>
  </conditionalFormatting>
  <conditionalFormatting sqref="B49:B59">
    <cfRule type="duplicateValues" dxfId="1295" priority="2852"/>
  </conditionalFormatting>
  <conditionalFormatting sqref="B49:B59">
    <cfRule type="duplicateValues" dxfId="1294" priority="2851"/>
  </conditionalFormatting>
  <conditionalFormatting sqref="B49:B59">
    <cfRule type="duplicateValues" dxfId="1293" priority="2849"/>
    <cfRule type="duplicateValues" dxfId="1292" priority="2850"/>
  </conditionalFormatting>
  <conditionalFormatting sqref="B49:B59">
    <cfRule type="duplicateValues" dxfId="1291" priority="2846"/>
    <cfRule type="duplicateValues" dxfId="1290" priority="2847"/>
    <cfRule type="duplicateValues" dxfId="1289" priority="2848"/>
  </conditionalFormatting>
  <conditionalFormatting sqref="B49:B59">
    <cfRule type="duplicateValues" dxfId="1288" priority="2845"/>
  </conditionalFormatting>
  <conditionalFormatting sqref="B49:B59">
    <cfRule type="duplicateValues" dxfId="1287" priority="2844"/>
  </conditionalFormatting>
  <conditionalFormatting sqref="B49:B59">
    <cfRule type="duplicateValues" dxfId="1286" priority="2843"/>
  </conditionalFormatting>
  <conditionalFormatting sqref="B49:B59">
    <cfRule type="duplicateValues" dxfId="1285" priority="2842"/>
  </conditionalFormatting>
  <conditionalFormatting sqref="B49:B59">
    <cfRule type="duplicateValues" dxfId="1284" priority="2841"/>
  </conditionalFormatting>
  <conditionalFormatting sqref="B49:B59">
    <cfRule type="duplicateValues" dxfId="1283" priority="2840"/>
  </conditionalFormatting>
  <conditionalFormatting sqref="B49:B59">
    <cfRule type="duplicateValues" dxfId="1282" priority="2838"/>
    <cfRule type="duplicateValues" dxfId="1281" priority="2839"/>
  </conditionalFormatting>
  <conditionalFormatting sqref="B49:B59">
    <cfRule type="duplicateValues" dxfId="1280" priority="2837"/>
  </conditionalFormatting>
  <conditionalFormatting sqref="B49:B59">
    <cfRule type="duplicateValues" dxfId="1279" priority="2836"/>
  </conditionalFormatting>
  <conditionalFormatting sqref="B49:B59">
    <cfRule type="duplicateValues" dxfId="1278" priority="2835"/>
  </conditionalFormatting>
  <conditionalFormatting sqref="B49:B59">
    <cfRule type="duplicateValues" dxfId="1277" priority="2833"/>
    <cfRule type="duplicateValues" dxfId="1276" priority="2834"/>
  </conditionalFormatting>
  <conditionalFormatting sqref="B49:B59">
    <cfRule type="duplicateValues" dxfId="1275" priority="2832"/>
  </conditionalFormatting>
  <conditionalFormatting sqref="B49:B59">
    <cfRule type="duplicateValues" dxfId="1274" priority="2830"/>
    <cfRule type="duplicateValues" dxfId="1273" priority="2831"/>
  </conditionalFormatting>
  <conditionalFormatting sqref="B49:B59">
    <cfRule type="duplicateValues" dxfId="1272" priority="2827"/>
    <cfRule type="duplicateValues" dxfId="1271" priority="2828"/>
    <cfRule type="duplicateValues" dxfId="1270" priority="2829"/>
  </conditionalFormatting>
  <conditionalFormatting sqref="B49:B59">
    <cfRule type="duplicateValues" dxfId="1269" priority="2826"/>
  </conditionalFormatting>
  <conditionalFormatting sqref="B49:B59">
    <cfRule type="duplicateValues" dxfId="1268" priority="2825"/>
  </conditionalFormatting>
  <conditionalFormatting sqref="B49:B59">
    <cfRule type="duplicateValues" dxfId="1267" priority="2824"/>
  </conditionalFormatting>
  <conditionalFormatting sqref="B49:B59">
    <cfRule type="duplicateValues" dxfId="1266" priority="2823"/>
  </conditionalFormatting>
  <conditionalFormatting sqref="B49:B59">
    <cfRule type="duplicateValues" dxfId="1265" priority="2821"/>
    <cfRule type="duplicateValues" dxfId="1264" priority="2822"/>
  </conditionalFormatting>
  <conditionalFormatting sqref="B49:B59">
    <cfRule type="duplicateValues" dxfId="1263" priority="2820"/>
  </conditionalFormatting>
  <conditionalFormatting sqref="E60:E63">
    <cfRule type="duplicateValues" dxfId="1262" priority="2692"/>
  </conditionalFormatting>
  <conditionalFormatting sqref="E60:E63">
    <cfRule type="duplicateValues" dxfId="1261" priority="2690"/>
    <cfRule type="duplicateValues" dxfId="1260" priority="2691"/>
  </conditionalFormatting>
  <conditionalFormatting sqref="E60:E63">
    <cfRule type="duplicateValues" dxfId="1259" priority="2688"/>
    <cfRule type="duplicateValues" dxfId="1258" priority="2689"/>
  </conditionalFormatting>
  <conditionalFormatting sqref="E60:E63">
    <cfRule type="duplicateValues" dxfId="1257" priority="2687"/>
  </conditionalFormatting>
  <conditionalFormatting sqref="E60:E63">
    <cfRule type="duplicateValues" dxfId="1256" priority="2686"/>
  </conditionalFormatting>
  <conditionalFormatting sqref="E60:E63">
    <cfRule type="duplicateValues" dxfId="1255" priority="2685"/>
  </conditionalFormatting>
  <conditionalFormatting sqref="E60:E63">
    <cfRule type="duplicateValues" dxfId="1254" priority="2684"/>
  </conditionalFormatting>
  <conditionalFormatting sqref="E60:E63">
    <cfRule type="duplicateValues" dxfId="1253" priority="2683"/>
  </conditionalFormatting>
  <conditionalFormatting sqref="E60:E63">
    <cfRule type="duplicateValues" dxfId="1252" priority="2682"/>
  </conditionalFormatting>
  <conditionalFormatting sqref="E60:E63">
    <cfRule type="duplicateValues" dxfId="1251" priority="2681"/>
  </conditionalFormatting>
  <conditionalFormatting sqref="E60:E63">
    <cfRule type="duplicateValues" dxfId="1250" priority="2679"/>
    <cfRule type="duplicateValues" dxfId="1249" priority="2680"/>
  </conditionalFormatting>
  <conditionalFormatting sqref="E60:E63">
    <cfRule type="duplicateValues" dxfId="1248" priority="2678"/>
  </conditionalFormatting>
  <conditionalFormatting sqref="E60:E63">
    <cfRule type="duplicateValues" dxfId="1247" priority="2675"/>
    <cfRule type="duplicateValues" dxfId="1246" priority="2676"/>
    <cfRule type="duplicateValues" dxfId="1245" priority="2677"/>
  </conditionalFormatting>
  <conditionalFormatting sqref="E60:E63">
    <cfRule type="duplicateValues" dxfId="1244" priority="2674"/>
  </conditionalFormatting>
  <conditionalFormatting sqref="E60:E63">
    <cfRule type="duplicateValues" dxfId="1243" priority="2672"/>
    <cfRule type="duplicateValues" dxfId="1242" priority="2673"/>
  </conditionalFormatting>
  <conditionalFormatting sqref="E60:E63">
    <cfRule type="duplicateValues" dxfId="1241" priority="2671"/>
  </conditionalFormatting>
  <conditionalFormatting sqref="E60:E63">
    <cfRule type="duplicateValues" dxfId="1240" priority="2669"/>
    <cfRule type="duplicateValues" dxfId="1239" priority="2670"/>
  </conditionalFormatting>
  <conditionalFormatting sqref="E60:E63">
    <cfRule type="duplicateValues" dxfId="1238" priority="2667"/>
    <cfRule type="duplicateValues" dxfId="1237" priority="2668"/>
  </conditionalFormatting>
  <conditionalFormatting sqref="E60:E63">
    <cfRule type="duplicateValues" dxfId="1236" priority="2666"/>
  </conditionalFormatting>
  <conditionalFormatting sqref="E60:E63">
    <cfRule type="duplicateValues" dxfId="1235" priority="2665"/>
  </conditionalFormatting>
  <conditionalFormatting sqref="E60:E63">
    <cfRule type="duplicateValues" dxfId="1234" priority="2664"/>
  </conditionalFormatting>
  <conditionalFormatting sqref="E60:E63">
    <cfRule type="duplicateValues" dxfId="1233" priority="2663"/>
  </conditionalFormatting>
  <conditionalFormatting sqref="E60:E63">
    <cfRule type="duplicateValues" dxfId="1232" priority="2662"/>
  </conditionalFormatting>
  <conditionalFormatting sqref="E60:E63">
    <cfRule type="duplicateValues" dxfId="1231" priority="2661"/>
  </conditionalFormatting>
  <conditionalFormatting sqref="E60:E63">
    <cfRule type="duplicateValues" dxfId="1230" priority="2660"/>
  </conditionalFormatting>
  <conditionalFormatting sqref="E60:E63">
    <cfRule type="duplicateValues" dxfId="1229" priority="2658"/>
    <cfRule type="duplicateValues" dxfId="1228" priority="2659"/>
  </conditionalFormatting>
  <conditionalFormatting sqref="E60:E63">
    <cfRule type="duplicateValues" dxfId="1227" priority="2657"/>
  </conditionalFormatting>
  <conditionalFormatting sqref="E60:E63">
    <cfRule type="duplicateValues" dxfId="1226" priority="2654"/>
    <cfRule type="duplicateValues" dxfId="1225" priority="2655"/>
    <cfRule type="duplicateValues" dxfId="1224" priority="2656"/>
  </conditionalFormatting>
  <conditionalFormatting sqref="E60:E63">
    <cfRule type="duplicateValues" dxfId="1223" priority="2653"/>
  </conditionalFormatting>
  <conditionalFormatting sqref="E60:E63">
    <cfRule type="duplicateValues" dxfId="1222" priority="2651"/>
    <cfRule type="duplicateValues" dxfId="1221" priority="2652"/>
  </conditionalFormatting>
  <conditionalFormatting sqref="E60:E63">
    <cfRule type="duplicateValues" dxfId="1220" priority="2650"/>
  </conditionalFormatting>
  <conditionalFormatting sqref="E60:E63">
    <cfRule type="duplicateValues" dxfId="1219" priority="2649"/>
  </conditionalFormatting>
  <conditionalFormatting sqref="E60:E63">
    <cfRule type="duplicateValues" dxfId="1218" priority="2648"/>
  </conditionalFormatting>
  <conditionalFormatting sqref="E60:E63">
    <cfRule type="duplicateValues" dxfId="1217" priority="2646"/>
    <cfRule type="duplicateValues" dxfId="1216" priority="2647"/>
  </conditionalFormatting>
  <conditionalFormatting sqref="E60:E63">
    <cfRule type="duplicateValues" dxfId="1215" priority="2644"/>
    <cfRule type="duplicateValues" dxfId="1214" priority="2645"/>
  </conditionalFormatting>
  <conditionalFormatting sqref="E60:E63">
    <cfRule type="duplicateValues" dxfId="1213" priority="2643"/>
  </conditionalFormatting>
  <conditionalFormatting sqref="E60:E63">
    <cfRule type="duplicateValues" dxfId="1212" priority="2642"/>
  </conditionalFormatting>
  <conditionalFormatting sqref="E60:E63">
    <cfRule type="duplicateValues" dxfId="1211" priority="2641"/>
  </conditionalFormatting>
  <conditionalFormatting sqref="E60:E63">
    <cfRule type="duplicateValues" dxfId="1210" priority="2640"/>
  </conditionalFormatting>
  <conditionalFormatting sqref="E60:E63">
    <cfRule type="duplicateValues" dxfId="1209" priority="2639"/>
  </conditionalFormatting>
  <conditionalFormatting sqref="E60:E63">
    <cfRule type="duplicateValues" dxfId="1208" priority="2638"/>
  </conditionalFormatting>
  <conditionalFormatting sqref="E60:E63">
    <cfRule type="duplicateValues" dxfId="1207" priority="2637"/>
  </conditionalFormatting>
  <conditionalFormatting sqref="E60:E63">
    <cfRule type="duplicateValues" dxfId="1206" priority="2635"/>
    <cfRule type="duplicateValues" dxfId="1205" priority="2636"/>
  </conditionalFormatting>
  <conditionalFormatting sqref="E60:E63">
    <cfRule type="duplicateValues" dxfId="1204" priority="2634"/>
  </conditionalFormatting>
  <conditionalFormatting sqref="E60:E63">
    <cfRule type="duplicateValues" dxfId="1203" priority="2631"/>
    <cfRule type="duplicateValues" dxfId="1202" priority="2632"/>
    <cfRule type="duplicateValues" dxfId="1201" priority="2633"/>
  </conditionalFormatting>
  <conditionalFormatting sqref="E60:E63">
    <cfRule type="duplicateValues" dxfId="1200" priority="2630"/>
  </conditionalFormatting>
  <conditionalFormatting sqref="E60:E63">
    <cfRule type="duplicateValues" dxfId="1199" priority="2628"/>
    <cfRule type="duplicateValues" dxfId="1198" priority="2629"/>
  </conditionalFormatting>
  <conditionalFormatting sqref="E60:E63">
    <cfRule type="duplicateValues" dxfId="1197" priority="2627"/>
  </conditionalFormatting>
  <conditionalFormatting sqref="E60:E63">
    <cfRule type="duplicateValues" dxfId="1196" priority="2626"/>
  </conditionalFormatting>
  <conditionalFormatting sqref="E60:E63">
    <cfRule type="duplicateValues" dxfId="1195" priority="2625"/>
  </conditionalFormatting>
  <conditionalFormatting sqref="E60:E63">
    <cfRule type="duplicateValues" dxfId="1194" priority="2623"/>
    <cfRule type="duplicateValues" dxfId="1193" priority="2624"/>
  </conditionalFormatting>
  <conditionalFormatting sqref="E60:E63">
    <cfRule type="duplicateValues" dxfId="1192" priority="2621"/>
    <cfRule type="duplicateValues" dxfId="1191" priority="2622"/>
  </conditionalFormatting>
  <conditionalFormatting sqref="E60:E63">
    <cfRule type="duplicateValues" dxfId="1190" priority="2620"/>
  </conditionalFormatting>
  <conditionalFormatting sqref="E60:E63">
    <cfRule type="duplicateValues" dxfId="1189" priority="2619"/>
  </conditionalFormatting>
  <conditionalFormatting sqref="E60:E63">
    <cfRule type="duplicateValues" dxfId="1188" priority="2618"/>
  </conditionalFormatting>
  <conditionalFormatting sqref="E60:E63">
    <cfRule type="duplicateValues" dxfId="1187" priority="2617"/>
  </conditionalFormatting>
  <conditionalFormatting sqref="E60:E63">
    <cfRule type="duplicateValues" dxfId="1186" priority="2616"/>
  </conditionalFormatting>
  <conditionalFormatting sqref="E60:E63">
    <cfRule type="duplicateValues" dxfId="1185" priority="2615"/>
  </conditionalFormatting>
  <conditionalFormatting sqref="E60:E63">
    <cfRule type="duplicateValues" dxfId="1184" priority="2614"/>
  </conditionalFormatting>
  <conditionalFormatting sqref="E60:E63">
    <cfRule type="duplicateValues" dxfId="1183" priority="2612"/>
    <cfRule type="duplicateValues" dxfId="1182" priority="2613"/>
  </conditionalFormatting>
  <conditionalFormatting sqref="E60:E63">
    <cfRule type="duplicateValues" dxfId="1181" priority="2611"/>
  </conditionalFormatting>
  <conditionalFormatting sqref="E60:E63">
    <cfRule type="duplicateValues" dxfId="1180" priority="2608"/>
    <cfRule type="duplicateValues" dxfId="1179" priority="2609"/>
    <cfRule type="duplicateValues" dxfId="1178" priority="2610"/>
  </conditionalFormatting>
  <conditionalFormatting sqref="E60:E63">
    <cfRule type="duplicateValues" dxfId="1177" priority="2607"/>
  </conditionalFormatting>
  <conditionalFormatting sqref="E60:E63">
    <cfRule type="duplicateValues" dxfId="1176" priority="2605"/>
    <cfRule type="duplicateValues" dxfId="1175" priority="2606"/>
  </conditionalFormatting>
  <conditionalFormatting sqref="E60:E63">
    <cfRule type="duplicateValues" dxfId="1174" priority="2604"/>
  </conditionalFormatting>
  <conditionalFormatting sqref="E60:E63">
    <cfRule type="duplicateValues" dxfId="1173" priority="2603"/>
  </conditionalFormatting>
  <conditionalFormatting sqref="E64">
    <cfRule type="duplicateValues" dxfId="1172" priority="2512"/>
  </conditionalFormatting>
  <conditionalFormatting sqref="E64">
    <cfRule type="duplicateValues" dxfId="1171" priority="2510"/>
    <cfRule type="duplicateValues" dxfId="1170" priority="2511"/>
  </conditionalFormatting>
  <conditionalFormatting sqref="E64">
    <cfRule type="duplicateValues" dxfId="1169" priority="2508"/>
    <cfRule type="duplicateValues" dxfId="1168" priority="2509"/>
  </conditionalFormatting>
  <conditionalFormatting sqref="E64">
    <cfRule type="duplicateValues" dxfId="1167" priority="2507"/>
  </conditionalFormatting>
  <conditionalFormatting sqref="E64">
    <cfRule type="duplicateValues" dxfId="1166" priority="2506"/>
  </conditionalFormatting>
  <conditionalFormatting sqref="E64">
    <cfRule type="duplicateValues" dxfId="1165" priority="2505"/>
  </conditionalFormatting>
  <conditionalFormatting sqref="E64">
    <cfRule type="duplicateValues" dxfId="1164" priority="2504"/>
  </conditionalFormatting>
  <conditionalFormatting sqref="E64">
    <cfRule type="duplicateValues" dxfId="1163" priority="2503"/>
  </conditionalFormatting>
  <conditionalFormatting sqref="E64">
    <cfRule type="duplicateValues" dxfId="1162" priority="2502"/>
  </conditionalFormatting>
  <conditionalFormatting sqref="E64">
    <cfRule type="duplicateValues" dxfId="1161" priority="2501"/>
  </conditionalFormatting>
  <conditionalFormatting sqref="E64">
    <cfRule type="duplicateValues" dxfId="1160" priority="2499"/>
    <cfRule type="duplicateValues" dxfId="1159" priority="2500"/>
  </conditionalFormatting>
  <conditionalFormatting sqref="E64">
    <cfRule type="duplicateValues" dxfId="1158" priority="2498"/>
  </conditionalFormatting>
  <conditionalFormatting sqref="E64">
    <cfRule type="duplicateValues" dxfId="1157" priority="2495"/>
    <cfRule type="duplicateValues" dxfId="1156" priority="2496"/>
    <cfRule type="duplicateValues" dxfId="1155" priority="2497"/>
  </conditionalFormatting>
  <conditionalFormatting sqref="E64">
    <cfRule type="duplicateValues" dxfId="1154" priority="2494"/>
  </conditionalFormatting>
  <conditionalFormatting sqref="E64">
    <cfRule type="duplicateValues" dxfId="1153" priority="2492"/>
    <cfRule type="duplicateValues" dxfId="1152" priority="2493"/>
  </conditionalFormatting>
  <conditionalFormatting sqref="E64">
    <cfRule type="duplicateValues" dxfId="1151" priority="2491"/>
  </conditionalFormatting>
  <conditionalFormatting sqref="E64">
    <cfRule type="duplicateValues" dxfId="1150" priority="2489"/>
    <cfRule type="duplicateValues" dxfId="1149" priority="2490"/>
  </conditionalFormatting>
  <conditionalFormatting sqref="E64">
    <cfRule type="duplicateValues" dxfId="1148" priority="2487"/>
    <cfRule type="duplicateValues" dxfId="1147" priority="2488"/>
  </conditionalFormatting>
  <conditionalFormatting sqref="E64">
    <cfRule type="duplicateValues" dxfId="1146" priority="2486"/>
  </conditionalFormatting>
  <conditionalFormatting sqref="E64">
    <cfRule type="duplicateValues" dxfId="1145" priority="2485"/>
  </conditionalFormatting>
  <conditionalFormatting sqref="E64">
    <cfRule type="duplicateValues" dxfId="1144" priority="2484"/>
  </conditionalFormatting>
  <conditionalFormatting sqref="E64">
    <cfRule type="duplicateValues" dxfId="1143" priority="2483"/>
  </conditionalFormatting>
  <conditionalFormatting sqref="E64">
    <cfRule type="duplicateValues" dxfId="1142" priority="2482"/>
  </conditionalFormatting>
  <conditionalFormatting sqref="E64">
    <cfRule type="duplicateValues" dxfId="1141" priority="2481"/>
  </conditionalFormatting>
  <conditionalFormatting sqref="E64">
    <cfRule type="duplicateValues" dxfId="1140" priority="2480"/>
  </conditionalFormatting>
  <conditionalFormatting sqref="E64">
    <cfRule type="duplicateValues" dxfId="1139" priority="2478"/>
    <cfRule type="duplicateValues" dxfId="1138" priority="2479"/>
  </conditionalFormatting>
  <conditionalFormatting sqref="E64">
    <cfRule type="duplicateValues" dxfId="1137" priority="2477"/>
  </conditionalFormatting>
  <conditionalFormatting sqref="E64">
    <cfRule type="duplicateValues" dxfId="1136" priority="2474"/>
    <cfRule type="duplicateValues" dxfId="1135" priority="2475"/>
    <cfRule type="duplicateValues" dxfId="1134" priority="2476"/>
  </conditionalFormatting>
  <conditionalFormatting sqref="E64">
    <cfRule type="duplicateValues" dxfId="1133" priority="2473"/>
  </conditionalFormatting>
  <conditionalFormatting sqref="E64">
    <cfRule type="duplicateValues" dxfId="1132" priority="2471"/>
    <cfRule type="duplicateValues" dxfId="1131" priority="2472"/>
  </conditionalFormatting>
  <conditionalFormatting sqref="E64">
    <cfRule type="duplicateValues" dxfId="1130" priority="2470"/>
  </conditionalFormatting>
  <conditionalFormatting sqref="E64">
    <cfRule type="duplicateValues" dxfId="1129" priority="2469"/>
  </conditionalFormatting>
  <conditionalFormatting sqref="E64">
    <cfRule type="duplicateValues" dxfId="1128" priority="2468"/>
  </conditionalFormatting>
  <conditionalFormatting sqref="E64">
    <cfRule type="duplicateValues" dxfId="1127" priority="2466"/>
    <cfRule type="duplicateValues" dxfId="1126" priority="2467"/>
  </conditionalFormatting>
  <conditionalFormatting sqref="E64">
    <cfRule type="duplicateValues" dxfId="1125" priority="2464"/>
    <cfRule type="duplicateValues" dxfId="1124" priority="2465"/>
  </conditionalFormatting>
  <conditionalFormatting sqref="E64">
    <cfRule type="duplicateValues" dxfId="1123" priority="2463"/>
  </conditionalFormatting>
  <conditionalFormatting sqref="E64">
    <cfRule type="duplicateValues" dxfId="1122" priority="2462"/>
  </conditionalFormatting>
  <conditionalFormatting sqref="E64">
    <cfRule type="duplicateValues" dxfId="1121" priority="2461"/>
  </conditionalFormatting>
  <conditionalFormatting sqref="E64">
    <cfRule type="duplicateValues" dxfId="1120" priority="2460"/>
  </conditionalFormatting>
  <conditionalFormatting sqref="E64">
    <cfRule type="duplicateValues" dxfId="1119" priority="2459"/>
  </conditionalFormatting>
  <conditionalFormatting sqref="E64">
    <cfRule type="duplicateValues" dxfId="1118" priority="2458"/>
  </conditionalFormatting>
  <conditionalFormatting sqref="E64">
    <cfRule type="duplicateValues" dxfId="1117" priority="2457"/>
  </conditionalFormatting>
  <conditionalFormatting sqref="E64">
    <cfRule type="duplicateValues" dxfId="1116" priority="2455"/>
    <cfRule type="duplicateValues" dxfId="1115" priority="2456"/>
  </conditionalFormatting>
  <conditionalFormatting sqref="E64">
    <cfRule type="duplicateValues" dxfId="1114" priority="2454"/>
  </conditionalFormatting>
  <conditionalFormatting sqref="E64">
    <cfRule type="duplicateValues" dxfId="1113" priority="2451"/>
    <cfRule type="duplicateValues" dxfId="1112" priority="2452"/>
    <cfRule type="duplicateValues" dxfId="1111" priority="2453"/>
  </conditionalFormatting>
  <conditionalFormatting sqref="E64">
    <cfRule type="duplicateValues" dxfId="1110" priority="2450"/>
  </conditionalFormatting>
  <conditionalFormatting sqref="E64">
    <cfRule type="duplicateValues" dxfId="1109" priority="2448"/>
    <cfRule type="duplicateValues" dxfId="1108" priority="2449"/>
  </conditionalFormatting>
  <conditionalFormatting sqref="E64">
    <cfRule type="duplicateValues" dxfId="1107" priority="2447"/>
  </conditionalFormatting>
  <conditionalFormatting sqref="E64">
    <cfRule type="duplicateValues" dxfId="1106" priority="2446"/>
  </conditionalFormatting>
  <conditionalFormatting sqref="E64">
    <cfRule type="duplicateValues" dxfId="1105" priority="2445"/>
  </conditionalFormatting>
  <conditionalFormatting sqref="E64">
    <cfRule type="duplicateValues" dxfId="1104" priority="2443"/>
    <cfRule type="duplicateValues" dxfId="1103" priority="2444"/>
  </conditionalFormatting>
  <conditionalFormatting sqref="E64">
    <cfRule type="duplicateValues" dxfId="1102" priority="2441"/>
    <cfRule type="duplicateValues" dxfId="1101" priority="2442"/>
  </conditionalFormatting>
  <conditionalFormatting sqref="E64">
    <cfRule type="duplicateValues" dxfId="1100" priority="2440"/>
  </conditionalFormatting>
  <conditionalFormatting sqref="E64">
    <cfRule type="duplicateValues" dxfId="1099" priority="2439"/>
  </conditionalFormatting>
  <conditionalFormatting sqref="E64">
    <cfRule type="duplicateValues" dxfId="1098" priority="2438"/>
  </conditionalFormatting>
  <conditionalFormatting sqref="E64">
    <cfRule type="duplicateValues" dxfId="1097" priority="2437"/>
  </conditionalFormatting>
  <conditionalFormatting sqref="E64">
    <cfRule type="duplicateValues" dxfId="1096" priority="2436"/>
  </conditionalFormatting>
  <conditionalFormatting sqref="E64">
    <cfRule type="duplicateValues" dxfId="1095" priority="2435"/>
  </conditionalFormatting>
  <conditionalFormatting sqref="E64">
    <cfRule type="duplicateValues" dxfId="1094" priority="2434"/>
  </conditionalFormatting>
  <conditionalFormatting sqref="E64">
    <cfRule type="duplicateValues" dxfId="1093" priority="2432"/>
    <cfRule type="duplicateValues" dxfId="1092" priority="2433"/>
  </conditionalFormatting>
  <conditionalFormatting sqref="E64">
    <cfRule type="duplicateValues" dxfId="1091" priority="2431"/>
  </conditionalFormatting>
  <conditionalFormatting sqref="E64">
    <cfRule type="duplicateValues" dxfId="1090" priority="2428"/>
    <cfRule type="duplicateValues" dxfId="1089" priority="2429"/>
    <cfRule type="duplicateValues" dxfId="1088" priority="2430"/>
  </conditionalFormatting>
  <conditionalFormatting sqref="E64">
    <cfRule type="duplicateValues" dxfId="1087" priority="2427"/>
  </conditionalFormatting>
  <conditionalFormatting sqref="E64">
    <cfRule type="duplicateValues" dxfId="1086" priority="2425"/>
    <cfRule type="duplicateValues" dxfId="1085" priority="2426"/>
  </conditionalFormatting>
  <conditionalFormatting sqref="E64">
    <cfRule type="duplicateValues" dxfId="1084" priority="2424"/>
  </conditionalFormatting>
  <conditionalFormatting sqref="E64">
    <cfRule type="duplicateValues" dxfId="1083" priority="2423"/>
  </conditionalFormatting>
  <conditionalFormatting sqref="B71:B89">
    <cfRule type="duplicateValues" dxfId="1082" priority="2422"/>
  </conditionalFormatting>
  <conditionalFormatting sqref="B71:B89">
    <cfRule type="duplicateValues" dxfId="1081" priority="2421"/>
  </conditionalFormatting>
  <conditionalFormatting sqref="B71:B89">
    <cfRule type="duplicateValues" dxfId="1080" priority="2419"/>
    <cfRule type="duplicateValues" dxfId="1079" priority="2420"/>
  </conditionalFormatting>
  <conditionalFormatting sqref="B71:B89">
    <cfRule type="duplicateValues" dxfId="1078" priority="2416"/>
    <cfRule type="duplicateValues" dxfId="1077" priority="2417"/>
    <cfRule type="duplicateValues" dxfId="1076" priority="2418"/>
  </conditionalFormatting>
  <conditionalFormatting sqref="B71:B89">
    <cfRule type="duplicateValues" dxfId="1075" priority="2415"/>
  </conditionalFormatting>
  <conditionalFormatting sqref="B71:B89">
    <cfRule type="duplicateValues" dxfId="1074" priority="2414"/>
  </conditionalFormatting>
  <conditionalFormatting sqref="B71:B89">
    <cfRule type="duplicateValues" dxfId="1073" priority="2413"/>
  </conditionalFormatting>
  <conditionalFormatting sqref="B71:B89">
    <cfRule type="duplicateValues" dxfId="1072" priority="2412"/>
  </conditionalFormatting>
  <conditionalFormatting sqref="B71:B89">
    <cfRule type="duplicateValues" dxfId="1071" priority="2411"/>
  </conditionalFormatting>
  <conditionalFormatting sqref="B71:B89">
    <cfRule type="duplicateValues" dxfId="1070" priority="2410"/>
  </conditionalFormatting>
  <conditionalFormatting sqref="B71:B89">
    <cfRule type="duplicateValues" dxfId="1069" priority="2408"/>
    <cfRule type="duplicateValues" dxfId="1068" priority="2409"/>
  </conditionalFormatting>
  <conditionalFormatting sqref="B71:B89">
    <cfRule type="duplicateValues" dxfId="1067" priority="2407"/>
  </conditionalFormatting>
  <conditionalFormatting sqref="B71:B89">
    <cfRule type="duplicateValues" dxfId="1066" priority="2406"/>
  </conditionalFormatting>
  <conditionalFormatting sqref="B71:B89">
    <cfRule type="duplicateValues" dxfId="1065" priority="2405"/>
  </conditionalFormatting>
  <conditionalFormatting sqref="B71:B89">
    <cfRule type="duplicateValues" dxfId="1064" priority="2403"/>
    <cfRule type="duplicateValues" dxfId="1063" priority="2404"/>
  </conditionalFormatting>
  <conditionalFormatting sqref="B71:B89">
    <cfRule type="duplicateValues" dxfId="1062" priority="2402"/>
  </conditionalFormatting>
  <conditionalFormatting sqref="B71:B89">
    <cfRule type="duplicateValues" dxfId="1061" priority="2400"/>
    <cfRule type="duplicateValues" dxfId="1060" priority="2401"/>
  </conditionalFormatting>
  <conditionalFormatting sqref="B71:B89">
    <cfRule type="duplicateValues" dxfId="1059" priority="2397"/>
    <cfRule type="duplicateValues" dxfId="1058" priority="2398"/>
    <cfRule type="duplicateValues" dxfId="1057" priority="2399"/>
  </conditionalFormatting>
  <conditionalFormatting sqref="B71:B89">
    <cfRule type="duplicateValues" dxfId="1056" priority="2396"/>
  </conditionalFormatting>
  <conditionalFormatting sqref="B71:B89">
    <cfRule type="duplicateValues" dxfId="1055" priority="2395"/>
  </conditionalFormatting>
  <conditionalFormatting sqref="B71:B89">
    <cfRule type="duplicateValues" dxfId="1054" priority="2394"/>
  </conditionalFormatting>
  <conditionalFormatting sqref="B71:B89">
    <cfRule type="duplicateValues" dxfId="1053" priority="2393"/>
  </conditionalFormatting>
  <conditionalFormatting sqref="B71:B89">
    <cfRule type="duplicateValues" dxfId="1052" priority="2391"/>
    <cfRule type="duplicateValues" dxfId="1051" priority="2392"/>
  </conditionalFormatting>
  <conditionalFormatting sqref="B71:B89">
    <cfRule type="duplicateValues" dxfId="1050" priority="2390"/>
  </conditionalFormatting>
  <conditionalFormatting sqref="E71:E77">
    <cfRule type="duplicateValues" dxfId="1049" priority="2389"/>
  </conditionalFormatting>
  <conditionalFormatting sqref="E71:E77">
    <cfRule type="duplicateValues" dxfId="1048" priority="2387"/>
    <cfRule type="duplicateValues" dxfId="1047" priority="2388"/>
  </conditionalFormatting>
  <conditionalFormatting sqref="E71:E77">
    <cfRule type="duplicateValues" dxfId="1046" priority="2385"/>
    <cfRule type="duplicateValues" dxfId="1045" priority="2386"/>
  </conditionalFormatting>
  <conditionalFormatting sqref="E71:E77">
    <cfRule type="duplicateValues" dxfId="1044" priority="2384"/>
  </conditionalFormatting>
  <conditionalFormatting sqref="E71:E77">
    <cfRule type="duplicateValues" dxfId="1043" priority="2383"/>
  </conditionalFormatting>
  <conditionalFormatting sqref="E71:E77">
    <cfRule type="duplicateValues" dxfId="1042" priority="2382"/>
  </conditionalFormatting>
  <conditionalFormatting sqref="E71:E77">
    <cfRule type="duplicateValues" dxfId="1041" priority="2381"/>
  </conditionalFormatting>
  <conditionalFormatting sqref="E71:E77">
    <cfRule type="duplicateValues" dxfId="1040" priority="2380"/>
  </conditionalFormatting>
  <conditionalFormatting sqref="E71:E77">
    <cfRule type="duplicateValues" dxfId="1039" priority="2379"/>
  </conditionalFormatting>
  <conditionalFormatting sqref="E71:E77">
    <cfRule type="duplicateValues" dxfId="1038" priority="2378"/>
  </conditionalFormatting>
  <conditionalFormatting sqref="E71:E77">
    <cfRule type="duplicateValues" dxfId="1037" priority="2376"/>
    <cfRule type="duplicateValues" dxfId="1036" priority="2377"/>
  </conditionalFormatting>
  <conditionalFormatting sqref="E71:E77">
    <cfRule type="duplicateValues" dxfId="1035" priority="2375"/>
  </conditionalFormatting>
  <conditionalFormatting sqref="E71:E77">
    <cfRule type="duplicateValues" dxfId="1034" priority="2372"/>
    <cfRule type="duplicateValues" dxfId="1033" priority="2373"/>
    <cfRule type="duplicateValues" dxfId="1032" priority="2374"/>
  </conditionalFormatting>
  <conditionalFormatting sqref="E71:E77">
    <cfRule type="duplicateValues" dxfId="1031" priority="2371"/>
  </conditionalFormatting>
  <conditionalFormatting sqref="E71:E77">
    <cfRule type="duplicateValues" dxfId="1030" priority="2369"/>
    <cfRule type="duplicateValues" dxfId="1029" priority="2370"/>
  </conditionalFormatting>
  <conditionalFormatting sqref="E71:E77">
    <cfRule type="duplicateValues" dxfId="1028" priority="2368"/>
  </conditionalFormatting>
  <conditionalFormatting sqref="E71:E77">
    <cfRule type="duplicateValues" dxfId="1027" priority="2366"/>
    <cfRule type="duplicateValues" dxfId="1026" priority="2367"/>
  </conditionalFormatting>
  <conditionalFormatting sqref="E71:E77">
    <cfRule type="duplicateValues" dxfId="1025" priority="2364"/>
    <cfRule type="duplicateValues" dxfId="1024" priority="2365"/>
  </conditionalFormatting>
  <conditionalFormatting sqref="E71:E77">
    <cfRule type="duplicateValues" dxfId="1023" priority="2363"/>
  </conditionalFormatting>
  <conditionalFormatting sqref="E71:E77">
    <cfRule type="duplicateValues" dxfId="1022" priority="2362"/>
  </conditionalFormatting>
  <conditionalFormatting sqref="E71:E77">
    <cfRule type="duplicateValues" dxfId="1021" priority="2361"/>
  </conditionalFormatting>
  <conditionalFormatting sqref="E71:E77">
    <cfRule type="duplicateValues" dxfId="1020" priority="2360"/>
  </conditionalFormatting>
  <conditionalFormatting sqref="E71:E77">
    <cfRule type="duplicateValues" dxfId="1019" priority="2359"/>
  </conditionalFormatting>
  <conditionalFormatting sqref="E71:E77">
    <cfRule type="duplicateValues" dxfId="1018" priority="2358"/>
  </conditionalFormatting>
  <conditionalFormatting sqref="E71:E77">
    <cfRule type="duplicateValues" dxfId="1017" priority="2357"/>
  </conditionalFormatting>
  <conditionalFormatting sqref="E71:E77">
    <cfRule type="duplicateValues" dxfId="1016" priority="2355"/>
    <cfRule type="duplicateValues" dxfId="1015" priority="2356"/>
  </conditionalFormatting>
  <conditionalFormatting sqref="E71:E77">
    <cfRule type="duplicateValues" dxfId="1014" priority="2354"/>
  </conditionalFormatting>
  <conditionalFormatting sqref="E71:E77">
    <cfRule type="duplicateValues" dxfId="1013" priority="2351"/>
    <cfRule type="duplicateValues" dxfId="1012" priority="2352"/>
    <cfRule type="duplicateValues" dxfId="1011" priority="2353"/>
  </conditionalFormatting>
  <conditionalFormatting sqref="E71:E77">
    <cfRule type="duplicateValues" dxfId="1010" priority="2350"/>
  </conditionalFormatting>
  <conditionalFormatting sqref="E71:E77">
    <cfRule type="duplicateValues" dxfId="1009" priority="2348"/>
    <cfRule type="duplicateValues" dxfId="1008" priority="2349"/>
  </conditionalFormatting>
  <conditionalFormatting sqref="E71:E77">
    <cfRule type="duplicateValues" dxfId="1007" priority="2347"/>
  </conditionalFormatting>
  <conditionalFormatting sqref="E71:E77">
    <cfRule type="duplicateValues" dxfId="1006" priority="2346"/>
  </conditionalFormatting>
  <conditionalFormatting sqref="E71:E77">
    <cfRule type="duplicateValues" dxfId="1005" priority="2345"/>
  </conditionalFormatting>
  <conditionalFormatting sqref="E71:E77">
    <cfRule type="duplicateValues" dxfId="1004" priority="2343"/>
    <cfRule type="duplicateValues" dxfId="1003" priority="2344"/>
  </conditionalFormatting>
  <conditionalFormatting sqref="E71:E77">
    <cfRule type="duplicateValues" dxfId="1002" priority="2341"/>
    <cfRule type="duplicateValues" dxfId="1001" priority="2342"/>
  </conditionalFormatting>
  <conditionalFormatting sqref="E71:E77">
    <cfRule type="duplicateValues" dxfId="1000" priority="2340"/>
  </conditionalFormatting>
  <conditionalFormatting sqref="E71:E77">
    <cfRule type="duplicateValues" dxfId="999" priority="2339"/>
  </conditionalFormatting>
  <conditionalFormatting sqref="E71:E77">
    <cfRule type="duplicateValues" dxfId="998" priority="2338"/>
  </conditionalFormatting>
  <conditionalFormatting sqref="E71:E77">
    <cfRule type="duplicateValues" dxfId="997" priority="2337"/>
  </conditionalFormatting>
  <conditionalFormatting sqref="E71:E77">
    <cfRule type="duplicateValues" dxfId="996" priority="2336"/>
  </conditionalFormatting>
  <conditionalFormatting sqref="E71:E77">
    <cfRule type="duplicateValues" dxfId="995" priority="2335"/>
  </conditionalFormatting>
  <conditionalFormatting sqref="E71:E77">
    <cfRule type="duplicateValues" dxfId="994" priority="2334"/>
  </conditionalFormatting>
  <conditionalFormatting sqref="E71:E77">
    <cfRule type="duplicateValues" dxfId="993" priority="2332"/>
    <cfRule type="duplicateValues" dxfId="992" priority="2333"/>
  </conditionalFormatting>
  <conditionalFormatting sqref="E71:E77">
    <cfRule type="duplicateValues" dxfId="991" priority="2331"/>
  </conditionalFormatting>
  <conditionalFormatting sqref="E71:E77">
    <cfRule type="duplicateValues" dxfId="990" priority="2328"/>
    <cfRule type="duplicateValues" dxfId="989" priority="2329"/>
    <cfRule type="duplicateValues" dxfId="988" priority="2330"/>
  </conditionalFormatting>
  <conditionalFormatting sqref="E71:E77">
    <cfRule type="duplicateValues" dxfId="987" priority="2327"/>
  </conditionalFormatting>
  <conditionalFormatting sqref="E71:E77">
    <cfRule type="duplicateValues" dxfId="986" priority="2325"/>
    <cfRule type="duplicateValues" dxfId="985" priority="2326"/>
  </conditionalFormatting>
  <conditionalFormatting sqref="E71:E77">
    <cfRule type="duplicateValues" dxfId="984" priority="2324"/>
  </conditionalFormatting>
  <conditionalFormatting sqref="E71:E77">
    <cfRule type="duplicateValues" dxfId="983" priority="2323"/>
  </conditionalFormatting>
  <conditionalFormatting sqref="E71:E77">
    <cfRule type="duplicateValues" dxfId="982" priority="2322"/>
  </conditionalFormatting>
  <conditionalFormatting sqref="E71:E77">
    <cfRule type="duplicateValues" dxfId="981" priority="2320"/>
    <cfRule type="duplicateValues" dxfId="980" priority="2321"/>
  </conditionalFormatting>
  <conditionalFormatting sqref="E71:E77">
    <cfRule type="duplicateValues" dxfId="979" priority="2318"/>
    <cfRule type="duplicateValues" dxfId="978" priority="2319"/>
  </conditionalFormatting>
  <conditionalFormatting sqref="E71:E77">
    <cfRule type="duplicateValues" dxfId="977" priority="2317"/>
  </conditionalFormatting>
  <conditionalFormatting sqref="E71:E77">
    <cfRule type="duplicateValues" dxfId="976" priority="2316"/>
  </conditionalFormatting>
  <conditionalFormatting sqref="E71:E77">
    <cfRule type="duplicateValues" dxfId="975" priority="2315"/>
  </conditionalFormatting>
  <conditionalFormatting sqref="E71:E77">
    <cfRule type="duplicateValues" dxfId="974" priority="2314"/>
  </conditionalFormatting>
  <conditionalFormatting sqref="E71:E77">
    <cfRule type="duplicateValues" dxfId="973" priority="2313"/>
  </conditionalFormatting>
  <conditionalFormatting sqref="E71:E77">
    <cfRule type="duplicateValues" dxfId="972" priority="2312"/>
  </conditionalFormatting>
  <conditionalFormatting sqref="E71:E77">
    <cfRule type="duplicateValues" dxfId="971" priority="2311"/>
  </conditionalFormatting>
  <conditionalFormatting sqref="E71:E77">
    <cfRule type="duplicateValues" dxfId="970" priority="2309"/>
    <cfRule type="duplicateValues" dxfId="969" priority="2310"/>
  </conditionalFormatting>
  <conditionalFormatting sqref="E71:E77">
    <cfRule type="duplicateValues" dxfId="968" priority="2308"/>
  </conditionalFormatting>
  <conditionalFormatting sqref="E71:E77">
    <cfRule type="duplicateValues" dxfId="967" priority="2305"/>
    <cfRule type="duplicateValues" dxfId="966" priority="2306"/>
    <cfRule type="duplicateValues" dxfId="965" priority="2307"/>
  </conditionalFormatting>
  <conditionalFormatting sqref="E71:E77">
    <cfRule type="duplicateValues" dxfId="964" priority="2304"/>
  </conditionalFormatting>
  <conditionalFormatting sqref="E71:E77">
    <cfRule type="duplicateValues" dxfId="963" priority="2302"/>
    <cfRule type="duplicateValues" dxfId="962" priority="2303"/>
  </conditionalFormatting>
  <conditionalFormatting sqref="E71:E77">
    <cfRule type="duplicateValues" dxfId="961" priority="2301"/>
  </conditionalFormatting>
  <conditionalFormatting sqref="E71:E77">
    <cfRule type="duplicateValues" dxfId="960" priority="2300"/>
  </conditionalFormatting>
  <conditionalFormatting sqref="E79:E89">
    <cfRule type="duplicateValues" dxfId="959" priority="2298"/>
    <cfRule type="duplicateValues" dxfId="958" priority="2299"/>
  </conditionalFormatting>
  <conditionalFormatting sqref="E79:E89">
    <cfRule type="duplicateValues" dxfId="957" priority="2297"/>
  </conditionalFormatting>
  <conditionalFormatting sqref="E79:E89">
    <cfRule type="duplicateValues" dxfId="956" priority="2296"/>
  </conditionalFormatting>
  <conditionalFormatting sqref="E79:E89">
    <cfRule type="duplicateValues" dxfId="955" priority="2294"/>
    <cfRule type="duplicateValues" dxfId="954" priority="2295"/>
  </conditionalFormatting>
  <conditionalFormatting sqref="E79:E89">
    <cfRule type="duplicateValues" dxfId="953" priority="2292"/>
    <cfRule type="duplicateValues" dxfId="952" priority="2293"/>
  </conditionalFormatting>
  <conditionalFormatting sqref="E79:E89">
    <cfRule type="duplicateValues" dxfId="951" priority="2291"/>
  </conditionalFormatting>
  <conditionalFormatting sqref="E79:E89">
    <cfRule type="duplicateValues" dxfId="950" priority="2290"/>
  </conditionalFormatting>
  <conditionalFormatting sqref="E79:E89">
    <cfRule type="duplicateValues" dxfId="949" priority="2289"/>
  </conditionalFormatting>
  <conditionalFormatting sqref="E79:E89">
    <cfRule type="duplicateValues" dxfId="948" priority="2288"/>
  </conditionalFormatting>
  <conditionalFormatting sqref="E79:E89">
    <cfRule type="duplicateValues" dxfId="947" priority="2287"/>
  </conditionalFormatting>
  <conditionalFormatting sqref="E79:E89">
    <cfRule type="duplicateValues" dxfId="946" priority="2286"/>
  </conditionalFormatting>
  <conditionalFormatting sqref="E79:E89">
    <cfRule type="duplicateValues" dxfId="945" priority="2285"/>
  </conditionalFormatting>
  <conditionalFormatting sqref="E79:E89">
    <cfRule type="duplicateValues" dxfId="944" priority="2283"/>
    <cfRule type="duplicateValues" dxfId="943" priority="2284"/>
  </conditionalFormatting>
  <conditionalFormatting sqref="E79:E89">
    <cfRule type="duplicateValues" dxfId="942" priority="2282"/>
  </conditionalFormatting>
  <conditionalFormatting sqref="E79:E89">
    <cfRule type="duplicateValues" dxfId="941" priority="2279"/>
    <cfRule type="duplicateValues" dxfId="940" priority="2280"/>
    <cfRule type="duplicateValues" dxfId="939" priority="2281"/>
  </conditionalFormatting>
  <conditionalFormatting sqref="E79:E89">
    <cfRule type="duplicateValues" dxfId="938" priority="2278"/>
  </conditionalFormatting>
  <conditionalFormatting sqref="E79:E89">
    <cfRule type="duplicateValues" dxfId="937" priority="2276"/>
    <cfRule type="duplicateValues" dxfId="936" priority="2277"/>
  </conditionalFormatting>
  <conditionalFormatting sqref="E79:E89">
    <cfRule type="duplicateValues" dxfId="935" priority="2275"/>
  </conditionalFormatting>
  <conditionalFormatting sqref="E79:E89">
    <cfRule type="duplicateValues" dxfId="934" priority="2273"/>
    <cfRule type="duplicateValues" dxfId="933" priority="2274"/>
  </conditionalFormatting>
  <conditionalFormatting sqref="E79:E89">
    <cfRule type="duplicateValues" dxfId="932" priority="2271"/>
    <cfRule type="duplicateValues" dxfId="931" priority="2272"/>
  </conditionalFormatting>
  <conditionalFormatting sqref="E79:E89">
    <cfRule type="duplicateValues" dxfId="930" priority="2270"/>
  </conditionalFormatting>
  <conditionalFormatting sqref="E79:E89">
    <cfRule type="duplicateValues" dxfId="929" priority="2269"/>
  </conditionalFormatting>
  <conditionalFormatting sqref="E79:E89">
    <cfRule type="duplicateValues" dxfId="928" priority="2268"/>
  </conditionalFormatting>
  <conditionalFormatting sqref="E79:E89">
    <cfRule type="duplicateValues" dxfId="927" priority="2267"/>
  </conditionalFormatting>
  <conditionalFormatting sqref="E79:E89">
    <cfRule type="duplicateValues" dxfId="926" priority="2266"/>
  </conditionalFormatting>
  <conditionalFormatting sqref="E79:E89">
    <cfRule type="duplicateValues" dxfId="925" priority="2265"/>
  </conditionalFormatting>
  <conditionalFormatting sqref="E79:E89">
    <cfRule type="duplicateValues" dxfId="924" priority="2264"/>
  </conditionalFormatting>
  <conditionalFormatting sqref="E79:E89">
    <cfRule type="duplicateValues" dxfId="923" priority="2262"/>
    <cfRule type="duplicateValues" dxfId="922" priority="2263"/>
  </conditionalFormatting>
  <conditionalFormatting sqref="E79:E89">
    <cfRule type="duplicateValues" dxfId="921" priority="2261"/>
  </conditionalFormatting>
  <conditionalFormatting sqref="E79:E89">
    <cfRule type="duplicateValues" dxfId="920" priority="2258"/>
    <cfRule type="duplicateValues" dxfId="919" priority="2259"/>
    <cfRule type="duplicateValues" dxfId="918" priority="2260"/>
  </conditionalFormatting>
  <conditionalFormatting sqref="E79:E89">
    <cfRule type="duplicateValues" dxfId="917" priority="2257"/>
  </conditionalFormatting>
  <conditionalFormatting sqref="E79:E89">
    <cfRule type="duplicateValues" dxfId="916" priority="2255"/>
    <cfRule type="duplicateValues" dxfId="915" priority="2256"/>
  </conditionalFormatting>
  <conditionalFormatting sqref="E79:E89">
    <cfRule type="duplicateValues" dxfId="914" priority="2254"/>
  </conditionalFormatting>
  <conditionalFormatting sqref="E79:E89">
    <cfRule type="duplicateValues" dxfId="913" priority="2253"/>
  </conditionalFormatting>
  <conditionalFormatting sqref="E79:E89">
    <cfRule type="duplicateValues" dxfId="912" priority="2252"/>
  </conditionalFormatting>
  <conditionalFormatting sqref="E79:E89">
    <cfRule type="duplicateValues" dxfId="911" priority="2250"/>
    <cfRule type="duplicateValues" dxfId="910" priority="2251"/>
  </conditionalFormatting>
  <conditionalFormatting sqref="E79:E89">
    <cfRule type="duplicateValues" dxfId="909" priority="2248"/>
    <cfRule type="duplicateValues" dxfId="908" priority="2249"/>
  </conditionalFormatting>
  <conditionalFormatting sqref="E79:E89">
    <cfRule type="duplicateValues" dxfId="907" priority="2247"/>
  </conditionalFormatting>
  <conditionalFormatting sqref="E79:E89">
    <cfRule type="duplicateValues" dxfId="906" priority="2246"/>
  </conditionalFormatting>
  <conditionalFormatting sqref="E79:E89">
    <cfRule type="duplicateValues" dxfId="905" priority="2245"/>
  </conditionalFormatting>
  <conditionalFormatting sqref="E79:E89">
    <cfRule type="duplicateValues" dxfId="904" priority="2244"/>
  </conditionalFormatting>
  <conditionalFormatting sqref="E79:E89">
    <cfRule type="duplicateValues" dxfId="903" priority="2243"/>
  </conditionalFormatting>
  <conditionalFormatting sqref="E79:E89">
    <cfRule type="duplicateValues" dxfId="902" priority="2242"/>
  </conditionalFormatting>
  <conditionalFormatting sqref="E79:E89">
    <cfRule type="duplicateValues" dxfId="901" priority="2241"/>
  </conditionalFormatting>
  <conditionalFormatting sqref="E79:E89">
    <cfRule type="duplicateValues" dxfId="900" priority="2239"/>
    <cfRule type="duplicateValues" dxfId="899" priority="2240"/>
  </conditionalFormatting>
  <conditionalFormatting sqref="E79:E89">
    <cfRule type="duplicateValues" dxfId="898" priority="2238"/>
  </conditionalFormatting>
  <conditionalFormatting sqref="E79:E89">
    <cfRule type="duplicateValues" dxfId="897" priority="2235"/>
    <cfRule type="duplicateValues" dxfId="896" priority="2236"/>
    <cfRule type="duplicateValues" dxfId="895" priority="2237"/>
  </conditionalFormatting>
  <conditionalFormatting sqref="E79:E89">
    <cfRule type="duplicateValues" dxfId="894" priority="2234"/>
  </conditionalFormatting>
  <conditionalFormatting sqref="E79:E89">
    <cfRule type="duplicateValues" dxfId="893" priority="2232"/>
    <cfRule type="duplicateValues" dxfId="892" priority="2233"/>
  </conditionalFormatting>
  <conditionalFormatting sqref="E79:E89">
    <cfRule type="duplicateValues" dxfId="891" priority="2231"/>
  </conditionalFormatting>
  <conditionalFormatting sqref="E79:E89">
    <cfRule type="duplicateValues" dxfId="890" priority="2230"/>
  </conditionalFormatting>
  <conditionalFormatting sqref="E79:E89">
    <cfRule type="duplicateValues" dxfId="889" priority="2229"/>
  </conditionalFormatting>
  <conditionalFormatting sqref="E79:E89">
    <cfRule type="duplicateValues" dxfId="888" priority="2227"/>
    <cfRule type="duplicateValues" dxfId="887" priority="2228"/>
  </conditionalFormatting>
  <conditionalFormatting sqref="E79:E89">
    <cfRule type="duplicateValues" dxfId="886" priority="2225"/>
    <cfRule type="duplicateValues" dxfId="885" priority="2226"/>
  </conditionalFormatting>
  <conditionalFormatting sqref="E79:E89">
    <cfRule type="duplicateValues" dxfId="884" priority="2224"/>
  </conditionalFormatting>
  <conditionalFormatting sqref="E79:E89">
    <cfRule type="duplicateValues" dxfId="883" priority="2223"/>
  </conditionalFormatting>
  <conditionalFormatting sqref="E79:E89">
    <cfRule type="duplicateValues" dxfId="882" priority="2222"/>
  </conditionalFormatting>
  <conditionalFormatting sqref="E79:E89">
    <cfRule type="duplicateValues" dxfId="881" priority="2221"/>
  </conditionalFormatting>
  <conditionalFormatting sqref="E79:E89">
    <cfRule type="duplicateValues" dxfId="880" priority="2220"/>
  </conditionalFormatting>
  <conditionalFormatting sqref="E79:E89">
    <cfRule type="duplicateValues" dxfId="879" priority="2219"/>
  </conditionalFormatting>
  <conditionalFormatting sqref="E79:E89">
    <cfRule type="duplicateValues" dxfId="878" priority="2218"/>
  </conditionalFormatting>
  <conditionalFormatting sqref="E79:E89">
    <cfRule type="duplicateValues" dxfId="877" priority="2216"/>
    <cfRule type="duplicateValues" dxfId="876" priority="2217"/>
  </conditionalFormatting>
  <conditionalFormatting sqref="E79:E89">
    <cfRule type="duplicateValues" dxfId="875" priority="2215"/>
  </conditionalFormatting>
  <conditionalFormatting sqref="E79:E89">
    <cfRule type="duplicateValues" dxfId="874" priority="2212"/>
    <cfRule type="duplicateValues" dxfId="873" priority="2213"/>
    <cfRule type="duplicateValues" dxfId="872" priority="2214"/>
  </conditionalFormatting>
  <conditionalFormatting sqref="E79:E89">
    <cfRule type="duplicateValues" dxfId="871" priority="2211"/>
  </conditionalFormatting>
  <conditionalFormatting sqref="E79:E89">
    <cfRule type="duplicateValues" dxfId="870" priority="2209"/>
    <cfRule type="duplicateValues" dxfId="869" priority="2210"/>
  </conditionalFormatting>
  <conditionalFormatting sqref="E79:E89">
    <cfRule type="duplicateValues" dxfId="868" priority="2208"/>
  </conditionalFormatting>
  <conditionalFormatting sqref="E79:E89">
    <cfRule type="duplicateValues" dxfId="867" priority="2207"/>
  </conditionalFormatting>
  <conditionalFormatting sqref="E78">
    <cfRule type="duplicateValues" dxfId="866" priority="2205"/>
    <cfRule type="duplicateValues" dxfId="865" priority="2206"/>
  </conditionalFormatting>
  <conditionalFormatting sqref="E78">
    <cfRule type="duplicateValues" dxfId="864" priority="2204"/>
  </conditionalFormatting>
  <conditionalFormatting sqref="E78">
    <cfRule type="duplicateValues" dxfId="863" priority="2203"/>
  </conditionalFormatting>
  <conditionalFormatting sqref="E78">
    <cfRule type="duplicateValues" dxfId="862" priority="2201"/>
    <cfRule type="duplicateValues" dxfId="861" priority="2202"/>
  </conditionalFormatting>
  <conditionalFormatting sqref="E78">
    <cfRule type="duplicateValues" dxfId="860" priority="2199"/>
    <cfRule type="duplicateValues" dxfId="859" priority="2200"/>
  </conditionalFormatting>
  <conditionalFormatting sqref="E78">
    <cfRule type="duplicateValues" dxfId="858" priority="2198"/>
  </conditionalFormatting>
  <conditionalFormatting sqref="E78">
    <cfRule type="duplicateValues" dxfId="857" priority="2197"/>
  </conditionalFormatting>
  <conditionalFormatting sqref="E78">
    <cfRule type="duplicateValues" dxfId="856" priority="2196"/>
  </conditionalFormatting>
  <conditionalFormatting sqref="E78">
    <cfRule type="duplicateValues" dxfId="855" priority="2195"/>
  </conditionalFormatting>
  <conditionalFormatting sqref="E78">
    <cfRule type="duplicateValues" dxfId="854" priority="2194"/>
  </conditionalFormatting>
  <conditionalFormatting sqref="E78">
    <cfRule type="duplicateValues" dxfId="853" priority="2193"/>
  </conditionalFormatting>
  <conditionalFormatting sqref="E78">
    <cfRule type="duplicateValues" dxfId="852" priority="2192"/>
  </conditionalFormatting>
  <conditionalFormatting sqref="E78">
    <cfRule type="duplicateValues" dxfId="851" priority="2190"/>
    <cfRule type="duplicateValues" dxfId="850" priority="2191"/>
  </conditionalFormatting>
  <conditionalFormatting sqref="E78">
    <cfRule type="duplicateValues" dxfId="849" priority="2189"/>
  </conditionalFormatting>
  <conditionalFormatting sqref="E78">
    <cfRule type="duplicateValues" dxfId="848" priority="2186"/>
    <cfRule type="duplicateValues" dxfId="847" priority="2187"/>
    <cfRule type="duplicateValues" dxfId="846" priority="2188"/>
  </conditionalFormatting>
  <conditionalFormatting sqref="E78">
    <cfRule type="duplicateValues" dxfId="845" priority="2185"/>
  </conditionalFormatting>
  <conditionalFormatting sqref="E78">
    <cfRule type="duplicateValues" dxfId="844" priority="2183"/>
    <cfRule type="duplicateValues" dxfId="843" priority="2184"/>
  </conditionalFormatting>
  <conditionalFormatting sqref="E78">
    <cfRule type="duplicateValues" dxfId="842" priority="2182"/>
  </conditionalFormatting>
  <conditionalFormatting sqref="E78">
    <cfRule type="duplicateValues" dxfId="841" priority="2180"/>
    <cfRule type="duplicateValues" dxfId="840" priority="2181"/>
  </conditionalFormatting>
  <conditionalFormatting sqref="E78">
    <cfRule type="duplicateValues" dxfId="839" priority="2178"/>
    <cfRule type="duplicateValues" dxfId="838" priority="2179"/>
  </conditionalFormatting>
  <conditionalFormatting sqref="E78">
    <cfRule type="duplicateValues" dxfId="837" priority="2177"/>
  </conditionalFormatting>
  <conditionalFormatting sqref="E78">
    <cfRule type="duplicateValues" dxfId="836" priority="2176"/>
  </conditionalFormatting>
  <conditionalFormatting sqref="E78">
    <cfRule type="duplicateValues" dxfId="835" priority="2175"/>
  </conditionalFormatting>
  <conditionalFormatting sqref="E78">
    <cfRule type="duplicateValues" dxfId="834" priority="2174"/>
  </conditionalFormatting>
  <conditionalFormatting sqref="E78">
    <cfRule type="duplicateValues" dxfId="833" priority="2173"/>
  </conditionalFormatting>
  <conditionalFormatting sqref="E78">
    <cfRule type="duplicateValues" dxfId="832" priority="2172"/>
  </conditionalFormatting>
  <conditionalFormatting sqref="E78">
    <cfRule type="duplicateValues" dxfId="831" priority="2171"/>
  </conditionalFormatting>
  <conditionalFormatting sqref="E78">
    <cfRule type="duplicateValues" dxfId="830" priority="2169"/>
    <cfRule type="duplicateValues" dxfId="829" priority="2170"/>
  </conditionalFormatting>
  <conditionalFormatting sqref="E78">
    <cfRule type="duplicateValues" dxfId="828" priority="2168"/>
  </conditionalFormatting>
  <conditionalFormatting sqref="E78">
    <cfRule type="duplicateValues" dxfId="827" priority="2165"/>
    <cfRule type="duplicateValues" dxfId="826" priority="2166"/>
    <cfRule type="duplicateValues" dxfId="825" priority="2167"/>
  </conditionalFormatting>
  <conditionalFormatting sqref="E78">
    <cfRule type="duplicateValues" dxfId="824" priority="2164"/>
  </conditionalFormatting>
  <conditionalFormatting sqref="E78">
    <cfRule type="duplicateValues" dxfId="823" priority="2162"/>
    <cfRule type="duplicateValues" dxfId="822" priority="2163"/>
  </conditionalFormatting>
  <conditionalFormatting sqref="E78">
    <cfRule type="duplicateValues" dxfId="821" priority="2161"/>
  </conditionalFormatting>
  <conditionalFormatting sqref="E78">
    <cfRule type="duplicateValues" dxfId="820" priority="2160"/>
  </conditionalFormatting>
  <conditionalFormatting sqref="E78">
    <cfRule type="duplicateValues" dxfId="819" priority="2159"/>
  </conditionalFormatting>
  <conditionalFormatting sqref="E78">
    <cfRule type="duplicateValues" dxfId="818" priority="2157"/>
    <cfRule type="duplicateValues" dxfId="817" priority="2158"/>
  </conditionalFormatting>
  <conditionalFormatting sqref="E78">
    <cfRule type="duplicateValues" dxfId="816" priority="2155"/>
    <cfRule type="duplicateValues" dxfId="815" priority="2156"/>
  </conditionalFormatting>
  <conditionalFormatting sqref="E78">
    <cfRule type="duplicateValues" dxfId="814" priority="2154"/>
  </conditionalFormatting>
  <conditionalFormatting sqref="E78">
    <cfRule type="duplicateValues" dxfId="813" priority="2153"/>
  </conditionalFormatting>
  <conditionalFormatting sqref="E78">
    <cfRule type="duplicateValues" dxfId="812" priority="2152"/>
  </conditionalFormatting>
  <conditionalFormatting sqref="E78">
    <cfRule type="duplicateValues" dxfId="811" priority="2151"/>
  </conditionalFormatting>
  <conditionalFormatting sqref="E78">
    <cfRule type="duplicateValues" dxfId="810" priority="2150"/>
  </conditionalFormatting>
  <conditionalFormatting sqref="E78">
    <cfRule type="duplicateValues" dxfId="809" priority="2149"/>
  </conditionalFormatting>
  <conditionalFormatting sqref="E78">
    <cfRule type="duplicateValues" dxfId="808" priority="2148"/>
  </conditionalFormatting>
  <conditionalFormatting sqref="E78">
    <cfRule type="duplicateValues" dxfId="807" priority="2146"/>
    <cfRule type="duplicateValues" dxfId="806" priority="2147"/>
  </conditionalFormatting>
  <conditionalFormatting sqref="E78">
    <cfRule type="duplicateValues" dxfId="805" priority="2145"/>
  </conditionalFormatting>
  <conditionalFormatting sqref="E78">
    <cfRule type="duplicateValues" dxfId="804" priority="2142"/>
    <cfRule type="duplicateValues" dxfId="803" priority="2143"/>
    <cfRule type="duplicateValues" dxfId="802" priority="2144"/>
  </conditionalFormatting>
  <conditionalFormatting sqref="E78">
    <cfRule type="duplicateValues" dxfId="801" priority="2141"/>
  </conditionalFormatting>
  <conditionalFormatting sqref="E78">
    <cfRule type="duplicateValues" dxfId="800" priority="2139"/>
    <cfRule type="duplicateValues" dxfId="799" priority="2140"/>
  </conditionalFormatting>
  <conditionalFormatting sqref="E78">
    <cfRule type="duplicateValues" dxfId="798" priority="2138"/>
  </conditionalFormatting>
  <conditionalFormatting sqref="E78">
    <cfRule type="duplicateValues" dxfId="797" priority="2137"/>
  </conditionalFormatting>
  <conditionalFormatting sqref="E78">
    <cfRule type="duplicateValues" dxfId="796" priority="2136"/>
  </conditionalFormatting>
  <conditionalFormatting sqref="E78">
    <cfRule type="duplicateValues" dxfId="795" priority="2134"/>
    <cfRule type="duplicateValues" dxfId="794" priority="2135"/>
  </conditionalFormatting>
  <conditionalFormatting sqref="E78">
    <cfRule type="duplicateValues" dxfId="793" priority="2132"/>
    <cfRule type="duplicateValues" dxfId="792" priority="2133"/>
  </conditionalFormatting>
  <conditionalFormatting sqref="E78">
    <cfRule type="duplicateValues" dxfId="791" priority="2131"/>
  </conditionalFormatting>
  <conditionalFormatting sqref="E78">
    <cfRule type="duplicateValues" dxfId="790" priority="2130"/>
  </conditionalFormatting>
  <conditionalFormatting sqref="E78">
    <cfRule type="duplicateValues" dxfId="789" priority="2129"/>
  </conditionalFormatting>
  <conditionalFormatting sqref="E78">
    <cfRule type="duplicateValues" dxfId="788" priority="2128"/>
  </conditionalFormatting>
  <conditionalFormatting sqref="E78">
    <cfRule type="duplicateValues" dxfId="787" priority="2127"/>
  </conditionalFormatting>
  <conditionalFormatting sqref="E78">
    <cfRule type="duplicateValues" dxfId="786" priority="2126"/>
  </conditionalFormatting>
  <conditionalFormatting sqref="E78">
    <cfRule type="duplicateValues" dxfId="785" priority="2125"/>
  </conditionalFormatting>
  <conditionalFormatting sqref="E78">
    <cfRule type="duplicateValues" dxfId="784" priority="2123"/>
    <cfRule type="duplicateValues" dxfId="783" priority="2124"/>
  </conditionalFormatting>
  <conditionalFormatting sqref="E78">
    <cfRule type="duplicateValues" dxfId="782" priority="2122"/>
  </conditionalFormatting>
  <conditionalFormatting sqref="E78">
    <cfRule type="duplicateValues" dxfId="781" priority="2119"/>
    <cfRule type="duplicateValues" dxfId="780" priority="2120"/>
    <cfRule type="duplicateValues" dxfId="779" priority="2121"/>
  </conditionalFormatting>
  <conditionalFormatting sqref="E78">
    <cfRule type="duplicateValues" dxfId="778" priority="2118"/>
  </conditionalFormatting>
  <conditionalFormatting sqref="E78">
    <cfRule type="duplicateValues" dxfId="777" priority="2116"/>
    <cfRule type="duplicateValues" dxfId="776" priority="2117"/>
  </conditionalFormatting>
  <conditionalFormatting sqref="E78">
    <cfRule type="duplicateValues" dxfId="775" priority="2115"/>
  </conditionalFormatting>
  <conditionalFormatting sqref="E78">
    <cfRule type="duplicateValues" dxfId="774" priority="2114"/>
  </conditionalFormatting>
  <conditionalFormatting sqref="B90:B111">
    <cfRule type="duplicateValues" dxfId="773" priority="2113"/>
  </conditionalFormatting>
  <conditionalFormatting sqref="B90:B111">
    <cfRule type="duplicateValues" dxfId="772" priority="2112"/>
  </conditionalFormatting>
  <conditionalFormatting sqref="B90:B111">
    <cfRule type="duplicateValues" dxfId="771" priority="2110"/>
    <cfRule type="duplicateValues" dxfId="770" priority="2111"/>
  </conditionalFormatting>
  <conditionalFormatting sqref="B90:B111">
    <cfRule type="duplicateValues" dxfId="769" priority="2107"/>
    <cfRule type="duplicateValues" dxfId="768" priority="2108"/>
    <cfRule type="duplicateValues" dxfId="767" priority="2109"/>
  </conditionalFormatting>
  <conditionalFormatting sqref="B90:B111">
    <cfRule type="duplicateValues" dxfId="766" priority="2106"/>
  </conditionalFormatting>
  <conditionalFormatting sqref="B90:B111">
    <cfRule type="duplicateValues" dxfId="765" priority="2105"/>
  </conditionalFormatting>
  <conditionalFormatting sqref="B90:B111">
    <cfRule type="duplicateValues" dxfId="764" priority="2104"/>
  </conditionalFormatting>
  <conditionalFormatting sqref="B90:B111">
    <cfRule type="duplicateValues" dxfId="763" priority="2103"/>
  </conditionalFormatting>
  <conditionalFormatting sqref="B90:B111">
    <cfRule type="duplicateValues" dxfId="762" priority="2102"/>
  </conditionalFormatting>
  <conditionalFormatting sqref="B90:B111">
    <cfRule type="duplicateValues" dxfId="761" priority="2101"/>
  </conditionalFormatting>
  <conditionalFormatting sqref="B90:B111">
    <cfRule type="duplicateValues" dxfId="760" priority="2099"/>
    <cfRule type="duplicateValues" dxfId="759" priority="2100"/>
  </conditionalFormatting>
  <conditionalFormatting sqref="B90:B111">
    <cfRule type="duplicateValues" dxfId="758" priority="2098"/>
  </conditionalFormatting>
  <conditionalFormatting sqref="B90:B111">
    <cfRule type="duplicateValues" dxfId="757" priority="2097"/>
  </conditionalFormatting>
  <conditionalFormatting sqref="B90:B111">
    <cfRule type="duplicateValues" dxfId="756" priority="2096"/>
  </conditionalFormatting>
  <conditionalFormatting sqref="B90:B111">
    <cfRule type="duplicateValues" dxfId="755" priority="2094"/>
    <cfRule type="duplicateValues" dxfId="754" priority="2095"/>
  </conditionalFormatting>
  <conditionalFormatting sqref="B90:B111">
    <cfRule type="duplicateValues" dxfId="753" priority="2093"/>
  </conditionalFormatting>
  <conditionalFormatting sqref="B90:B111">
    <cfRule type="duplicateValues" dxfId="752" priority="2091"/>
    <cfRule type="duplicateValues" dxfId="751" priority="2092"/>
  </conditionalFormatting>
  <conditionalFormatting sqref="B90:B111">
    <cfRule type="duplicateValues" dxfId="750" priority="2088"/>
    <cfRule type="duplicateValues" dxfId="749" priority="2089"/>
    <cfRule type="duplicateValues" dxfId="748" priority="2090"/>
  </conditionalFormatting>
  <conditionalFormatting sqref="B90:B111">
    <cfRule type="duplicateValues" dxfId="747" priority="2087"/>
  </conditionalFormatting>
  <conditionalFormatting sqref="B90:B111">
    <cfRule type="duplicateValues" dxfId="746" priority="2086"/>
  </conditionalFormatting>
  <conditionalFormatting sqref="B90:B111">
    <cfRule type="duplicateValues" dxfId="745" priority="2085"/>
  </conditionalFormatting>
  <conditionalFormatting sqref="B90:B111">
    <cfRule type="duplicateValues" dxfId="744" priority="2084"/>
  </conditionalFormatting>
  <conditionalFormatting sqref="B90:B111">
    <cfRule type="duplicateValues" dxfId="743" priority="2082"/>
    <cfRule type="duplicateValues" dxfId="742" priority="2083"/>
  </conditionalFormatting>
  <conditionalFormatting sqref="B90:B111">
    <cfRule type="duplicateValues" dxfId="741" priority="2081"/>
  </conditionalFormatting>
  <conditionalFormatting sqref="E90:E91">
    <cfRule type="duplicateValues" dxfId="740" priority="2079"/>
    <cfRule type="duplicateValues" dxfId="739" priority="2080"/>
  </conditionalFormatting>
  <conditionalFormatting sqref="E90:E91">
    <cfRule type="duplicateValues" dxfId="738" priority="2078"/>
  </conditionalFormatting>
  <conditionalFormatting sqref="E90:E91">
    <cfRule type="duplicateValues" dxfId="737" priority="2077"/>
  </conditionalFormatting>
  <conditionalFormatting sqref="E90:E91">
    <cfRule type="duplicateValues" dxfId="736" priority="2075"/>
    <cfRule type="duplicateValues" dxfId="735" priority="2076"/>
  </conditionalFormatting>
  <conditionalFormatting sqref="E90:E91">
    <cfRule type="duplicateValues" dxfId="734" priority="2073"/>
    <cfRule type="duplicateValues" dxfId="733" priority="2074"/>
  </conditionalFormatting>
  <conditionalFormatting sqref="E90:E91">
    <cfRule type="duplicateValues" dxfId="732" priority="2072"/>
  </conditionalFormatting>
  <conditionalFormatting sqref="E90:E91">
    <cfRule type="duplicateValues" dxfId="731" priority="2071"/>
  </conditionalFormatting>
  <conditionalFormatting sqref="E90:E91">
    <cfRule type="duplicateValues" dxfId="730" priority="2070"/>
  </conditionalFormatting>
  <conditionalFormatting sqref="E90:E91">
    <cfRule type="duplicateValues" dxfId="729" priority="2069"/>
  </conditionalFormatting>
  <conditionalFormatting sqref="E90:E91">
    <cfRule type="duplicateValues" dxfId="728" priority="2068"/>
  </conditionalFormatting>
  <conditionalFormatting sqref="E90:E91">
    <cfRule type="duplicateValues" dxfId="727" priority="2067"/>
  </conditionalFormatting>
  <conditionalFormatting sqref="E90:E91">
    <cfRule type="duplicateValues" dxfId="726" priority="2066"/>
  </conditionalFormatting>
  <conditionalFormatting sqref="E90:E91">
    <cfRule type="duplicateValues" dxfId="725" priority="2064"/>
    <cfRule type="duplicateValues" dxfId="724" priority="2065"/>
  </conditionalFormatting>
  <conditionalFormatting sqref="E90:E91">
    <cfRule type="duplicateValues" dxfId="723" priority="2063"/>
  </conditionalFormatting>
  <conditionalFormatting sqref="E90:E91">
    <cfRule type="duplicateValues" dxfId="722" priority="2060"/>
    <cfRule type="duplicateValues" dxfId="721" priority="2061"/>
    <cfRule type="duplicateValues" dxfId="720" priority="2062"/>
  </conditionalFormatting>
  <conditionalFormatting sqref="E90:E91">
    <cfRule type="duplicateValues" dxfId="719" priority="2059"/>
  </conditionalFormatting>
  <conditionalFormatting sqref="E90:E91">
    <cfRule type="duplicateValues" dxfId="718" priority="2057"/>
    <cfRule type="duplicateValues" dxfId="717" priority="2058"/>
  </conditionalFormatting>
  <conditionalFormatting sqref="E90:E91">
    <cfRule type="duplicateValues" dxfId="716" priority="2056"/>
  </conditionalFormatting>
  <conditionalFormatting sqref="E90:E91">
    <cfRule type="duplicateValues" dxfId="715" priority="2054"/>
    <cfRule type="duplicateValues" dxfId="714" priority="2055"/>
  </conditionalFormatting>
  <conditionalFormatting sqref="E90:E91">
    <cfRule type="duplicateValues" dxfId="713" priority="2052"/>
    <cfRule type="duplicateValues" dxfId="712" priority="2053"/>
  </conditionalFormatting>
  <conditionalFormatting sqref="E90:E91">
    <cfRule type="duplicateValues" dxfId="711" priority="2051"/>
  </conditionalFormatting>
  <conditionalFormatting sqref="E90:E91">
    <cfRule type="duplicateValues" dxfId="710" priority="2050"/>
  </conditionalFormatting>
  <conditionalFormatting sqref="E90:E91">
    <cfRule type="duplicateValues" dxfId="709" priority="2049"/>
  </conditionalFormatting>
  <conditionalFormatting sqref="E90:E91">
    <cfRule type="duplicateValues" dxfId="708" priority="2048"/>
  </conditionalFormatting>
  <conditionalFormatting sqref="E90:E91">
    <cfRule type="duplicateValues" dxfId="707" priority="2047"/>
  </conditionalFormatting>
  <conditionalFormatting sqref="E90:E91">
    <cfRule type="duplicateValues" dxfId="706" priority="2046"/>
  </conditionalFormatting>
  <conditionalFormatting sqref="E90:E91">
    <cfRule type="duplicateValues" dxfId="705" priority="2045"/>
  </conditionalFormatting>
  <conditionalFormatting sqref="E90:E91">
    <cfRule type="duplicateValues" dxfId="704" priority="2043"/>
    <cfRule type="duplicateValues" dxfId="703" priority="2044"/>
  </conditionalFormatting>
  <conditionalFormatting sqref="E90:E91">
    <cfRule type="duplicateValues" dxfId="702" priority="2042"/>
  </conditionalFormatting>
  <conditionalFormatting sqref="E90:E91">
    <cfRule type="duplicateValues" dxfId="701" priority="2039"/>
    <cfRule type="duplicateValues" dxfId="700" priority="2040"/>
    <cfRule type="duplicateValues" dxfId="699" priority="2041"/>
  </conditionalFormatting>
  <conditionalFormatting sqref="E90:E91">
    <cfRule type="duplicateValues" dxfId="698" priority="2038"/>
  </conditionalFormatting>
  <conditionalFormatting sqref="E90:E91">
    <cfRule type="duplicateValues" dxfId="697" priority="2036"/>
    <cfRule type="duplicateValues" dxfId="696" priority="2037"/>
  </conditionalFormatting>
  <conditionalFormatting sqref="E90:E91">
    <cfRule type="duplicateValues" dxfId="695" priority="2035"/>
  </conditionalFormatting>
  <conditionalFormatting sqref="E90:E91">
    <cfRule type="duplicateValues" dxfId="694" priority="2034"/>
  </conditionalFormatting>
  <conditionalFormatting sqref="E90:E91">
    <cfRule type="duplicateValues" dxfId="693" priority="2033"/>
  </conditionalFormatting>
  <conditionalFormatting sqref="E90:E91">
    <cfRule type="duplicateValues" dxfId="692" priority="2031"/>
    <cfRule type="duplicateValues" dxfId="691" priority="2032"/>
  </conditionalFormatting>
  <conditionalFormatting sqref="E90:E91">
    <cfRule type="duplicateValues" dxfId="690" priority="2029"/>
    <cfRule type="duplicateValues" dxfId="689" priority="2030"/>
  </conditionalFormatting>
  <conditionalFormatting sqref="E90:E91">
    <cfRule type="duplicateValues" dxfId="688" priority="2028"/>
  </conditionalFormatting>
  <conditionalFormatting sqref="E90:E91">
    <cfRule type="duplicateValues" dxfId="687" priority="2027"/>
  </conditionalFormatting>
  <conditionalFormatting sqref="E90:E91">
    <cfRule type="duplicateValues" dxfId="686" priority="2026"/>
  </conditionalFormatting>
  <conditionalFormatting sqref="E90:E91">
    <cfRule type="duplicateValues" dxfId="685" priority="2025"/>
  </conditionalFormatting>
  <conditionalFormatting sqref="E90:E91">
    <cfRule type="duplicateValues" dxfId="684" priority="2024"/>
  </conditionalFormatting>
  <conditionalFormatting sqref="E90:E91">
    <cfRule type="duplicateValues" dxfId="683" priority="2023"/>
  </conditionalFormatting>
  <conditionalFormatting sqref="E90:E91">
    <cfRule type="duplicateValues" dxfId="682" priority="2022"/>
  </conditionalFormatting>
  <conditionalFormatting sqref="E90:E91">
    <cfRule type="duplicateValues" dxfId="681" priority="2020"/>
    <cfRule type="duplicateValues" dxfId="680" priority="2021"/>
  </conditionalFormatting>
  <conditionalFormatting sqref="E90:E91">
    <cfRule type="duplicateValues" dxfId="679" priority="2019"/>
  </conditionalFormatting>
  <conditionalFormatting sqref="E90:E91">
    <cfRule type="duplicateValues" dxfId="678" priority="2016"/>
    <cfRule type="duplicateValues" dxfId="677" priority="2017"/>
    <cfRule type="duplicateValues" dxfId="676" priority="2018"/>
  </conditionalFormatting>
  <conditionalFormatting sqref="E90:E91">
    <cfRule type="duplicateValues" dxfId="675" priority="2015"/>
  </conditionalFormatting>
  <conditionalFormatting sqref="E90:E91">
    <cfRule type="duplicateValues" dxfId="674" priority="2013"/>
    <cfRule type="duplicateValues" dxfId="673" priority="2014"/>
  </conditionalFormatting>
  <conditionalFormatting sqref="E90:E91">
    <cfRule type="duplicateValues" dxfId="672" priority="2012"/>
  </conditionalFormatting>
  <conditionalFormatting sqref="E90:E91">
    <cfRule type="duplicateValues" dxfId="671" priority="2011"/>
  </conditionalFormatting>
  <conditionalFormatting sqref="E90:E91">
    <cfRule type="duplicateValues" dxfId="670" priority="2010"/>
  </conditionalFormatting>
  <conditionalFormatting sqref="E90:E91">
    <cfRule type="duplicateValues" dxfId="669" priority="2008"/>
    <cfRule type="duplicateValues" dxfId="668" priority="2009"/>
  </conditionalFormatting>
  <conditionalFormatting sqref="E90:E91">
    <cfRule type="duplicateValues" dxfId="667" priority="2006"/>
    <cfRule type="duplicateValues" dxfId="666" priority="2007"/>
  </conditionalFormatting>
  <conditionalFormatting sqref="E90:E91">
    <cfRule type="duplicateValues" dxfId="665" priority="2005"/>
  </conditionalFormatting>
  <conditionalFormatting sqref="E90:E91">
    <cfRule type="duplicateValues" dxfId="664" priority="2004"/>
  </conditionalFormatting>
  <conditionalFormatting sqref="E90:E91">
    <cfRule type="duplicateValues" dxfId="663" priority="2003"/>
  </conditionalFormatting>
  <conditionalFormatting sqref="E90:E91">
    <cfRule type="duplicateValues" dxfId="662" priority="2002"/>
  </conditionalFormatting>
  <conditionalFormatting sqref="E90:E91">
    <cfRule type="duplicateValues" dxfId="661" priority="2001"/>
  </conditionalFormatting>
  <conditionalFormatting sqref="E90:E91">
    <cfRule type="duplicateValues" dxfId="660" priority="2000"/>
  </conditionalFormatting>
  <conditionalFormatting sqref="E90:E91">
    <cfRule type="duplicateValues" dxfId="659" priority="1999"/>
  </conditionalFormatting>
  <conditionalFormatting sqref="E90:E91">
    <cfRule type="duplicateValues" dxfId="658" priority="1997"/>
    <cfRule type="duplicateValues" dxfId="657" priority="1998"/>
  </conditionalFormatting>
  <conditionalFormatting sqref="E90:E91">
    <cfRule type="duplicateValues" dxfId="656" priority="1996"/>
  </conditionalFormatting>
  <conditionalFormatting sqref="E90:E91">
    <cfRule type="duplicateValues" dxfId="655" priority="1993"/>
    <cfRule type="duplicateValues" dxfId="654" priority="1994"/>
    <cfRule type="duplicateValues" dxfId="653" priority="1995"/>
  </conditionalFormatting>
  <conditionalFormatting sqref="E90:E91">
    <cfRule type="duplicateValues" dxfId="652" priority="1992"/>
  </conditionalFormatting>
  <conditionalFormatting sqref="E90:E91">
    <cfRule type="duplicateValues" dxfId="651" priority="1990"/>
    <cfRule type="duplicateValues" dxfId="650" priority="1991"/>
  </conditionalFormatting>
  <conditionalFormatting sqref="E90:E91">
    <cfRule type="duplicateValues" dxfId="649" priority="1989"/>
  </conditionalFormatting>
  <conditionalFormatting sqref="E90:E91">
    <cfRule type="duplicateValues" dxfId="648" priority="1988"/>
  </conditionalFormatting>
  <conditionalFormatting sqref="E92:E110">
    <cfRule type="duplicateValues" dxfId="647" priority="1986"/>
    <cfRule type="duplicateValues" dxfId="646" priority="1987"/>
  </conditionalFormatting>
  <conditionalFormatting sqref="E92:E110">
    <cfRule type="duplicateValues" dxfId="645" priority="1985"/>
  </conditionalFormatting>
  <conditionalFormatting sqref="E92:E110">
    <cfRule type="duplicateValues" dxfId="644" priority="1984"/>
  </conditionalFormatting>
  <conditionalFormatting sqref="E92:E110">
    <cfRule type="duplicateValues" dxfId="643" priority="1982"/>
    <cfRule type="duplicateValues" dxfId="642" priority="1983"/>
  </conditionalFormatting>
  <conditionalFormatting sqref="E92:E110">
    <cfRule type="duplicateValues" dxfId="641" priority="1980"/>
    <cfRule type="duplicateValues" dxfId="640" priority="1981"/>
  </conditionalFormatting>
  <conditionalFormatting sqref="E92:E110">
    <cfRule type="duplicateValues" dxfId="639" priority="1979"/>
  </conditionalFormatting>
  <conditionalFormatting sqref="E92:E110">
    <cfRule type="duplicateValues" dxfId="638" priority="1978"/>
  </conditionalFormatting>
  <conditionalFormatting sqref="E92:E110">
    <cfRule type="duplicateValues" dxfId="637" priority="1977"/>
  </conditionalFormatting>
  <conditionalFormatting sqref="E92:E110">
    <cfRule type="duplicateValues" dxfId="636" priority="1976"/>
  </conditionalFormatting>
  <conditionalFormatting sqref="E92:E110">
    <cfRule type="duplicateValues" dxfId="635" priority="1975"/>
  </conditionalFormatting>
  <conditionalFormatting sqref="E92:E110">
    <cfRule type="duplicateValues" dxfId="634" priority="1974"/>
  </conditionalFormatting>
  <conditionalFormatting sqref="E92:E110">
    <cfRule type="duplicateValues" dxfId="633" priority="1973"/>
  </conditionalFormatting>
  <conditionalFormatting sqref="E92:E110">
    <cfRule type="duplicateValues" dxfId="632" priority="1971"/>
    <cfRule type="duplicateValues" dxfId="631" priority="1972"/>
  </conditionalFormatting>
  <conditionalFormatting sqref="E92:E110">
    <cfRule type="duplicateValues" dxfId="630" priority="1970"/>
  </conditionalFormatting>
  <conditionalFormatting sqref="E92:E110">
    <cfRule type="duplicateValues" dxfId="629" priority="1967"/>
    <cfRule type="duplicateValues" dxfId="628" priority="1968"/>
    <cfRule type="duplicateValues" dxfId="627" priority="1969"/>
  </conditionalFormatting>
  <conditionalFormatting sqref="E92:E110">
    <cfRule type="duplicateValues" dxfId="626" priority="1966"/>
  </conditionalFormatting>
  <conditionalFormatting sqref="E92:E110">
    <cfRule type="duplicateValues" dxfId="625" priority="1964"/>
    <cfRule type="duplicateValues" dxfId="624" priority="1965"/>
  </conditionalFormatting>
  <conditionalFormatting sqref="E92:E110">
    <cfRule type="duplicateValues" dxfId="623" priority="1963"/>
  </conditionalFormatting>
  <conditionalFormatting sqref="E92:E110">
    <cfRule type="duplicateValues" dxfId="622" priority="1961"/>
    <cfRule type="duplicateValues" dxfId="621" priority="1962"/>
  </conditionalFormatting>
  <conditionalFormatting sqref="E92:E110">
    <cfRule type="duplicateValues" dxfId="620" priority="1959"/>
    <cfRule type="duplicateValues" dxfId="619" priority="1960"/>
  </conditionalFormatting>
  <conditionalFormatting sqref="E92:E110">
    <cfRule type="duplicateValues" dxfId="618" priority="1958"/>
  </conditionalFormatting>
  <conditionalFormatting sqref="E92:E110">
    <cfRule type="duplicateValues" dxfId="617" priority="1957"/>
  </conditionalFormatting>
  <conditionalFormatting sqref="E92:E110">
    <cfRule type="duplicateValues" dxfId="616" priority="1956"/>
  </conditionalFormatting>
  <conditionalFormatting sqref="E92:E110">
    <cfRule type="duplicateValues" dxfId="615" priority="1955"/>
  </conditionalFormatting>
  <conditionalFormatting sqref="E92:E110">
    <cfRule type="duplicateValues" dxfId="614" priority="1954"/>
  </conditionalFormatting>
  <conditionalFormatting sqref="E92:E110">
    <cfRule type="duplicateValues" dxfId="613" priority="1953"/>
  </conditionalFormatting>
  <conditionalFormatting sqref="E92:E110">
    <cfRule type="duplicateValues" dxfId="612" priority="1952"/>
  </conditionalFormatting>
  <conditionalFormatting sqref="E92:E110">
    <cfRule type="duplicateValues" dxfId="611" priority="1950"/>
    <cfRule type="duplicateValues" dxfId="610" priority="1951"/>
  </conditionalFormatting>
  <conditionalFormatting sqref="E92:E110">
    <cfRule type="duplicateValues" dxfId="609" priority="1949"/>
  </conditionalFormatting>
  <conditionalFormatting sqref="E92:E110">
    <cfRule type="duplicateValues" dxfId="608" priority="1946"/>
    <cfRule type="duplicateValues" dxfId="607" priority="1947"/>
    <cfRule type="duplicateValues" dxfId="606" priority="1948"/>
  </conditionalFormatting>
  <conditionalFormatting sqref="E92:E110">
    <cfRule type="duplicateValues" dxfId="605" priority="1945"/>
  </conditionalFormatting>
  <conditionalFormatting sqref="E92:E110">
    <cfRule type="duplicateValues" dxfId="604" priority="1943"/>
    <cfRule type="duplicateValues" dxfId="603" priority="1944"/>
  </conditionalFormatting>
  <conditionalFormatting sqref="E92:E110">
    <cfRule type="duplicateValues" dxfId="602" priority="1942"/>
  </conditionalFormatting>
  <conditionalFormatting sqref="E92:E110">
    <cfRule type="duplicateValues" dxfId="601" priority="1941"/>
  </conditionalFormatting>
  <conditionalFormatting sqref="E92:E110">
    <cfRule type="duplicateValues" dxfId="600" priority="1940"/>
  </conditionalFormatting>
  <conditionalFormatting sqref="E92:E110">
    <cfRule type="duplicateValues" dxfId="599" priority="1938"/>
    <cfRule type="duplicateValues" dxfId="598" priority="1939"/>
  </conditionalFormatting>
  <conditionalFormatting sqref="E92:E110">
    <cfRule type="duplicateValues" dxfId="597" priority="1936"/>
    <cfRule type="duplicateValues" dxfId="596" priority="1937"/>
  </conditionalFormatting>
  <conditionalFormatting sqref="E92:E110">
    <cfRule type="duplicateValues" dxfId="595" priority="1935"/>
  </conditionalFormatting>
  <conditionalFormatting sqref="E92:E110">
    <cfRule type="duplicateValues" dxfId="594" priority="1934"/>
  </conditionalFormatting>
  <conditionalFormatting sqref="E92:E110">
    <cfRule type="duplicateValues" dxfId="593" priority="1933"/>
  </conditionalFormatting>
  <conditionalFormatting sqref="E92:E110">
    <cfRule type="duplicateValues" dxfId="592" priority="1932"/>
  </conditionalFormatting>
  <conditionalFormatting sqref="E92:E110">
    <cfRule type="duplicateValues" dxfId="591" priority="1931"/>
  </conditionalFormatting>
  <conditionalFormatting sqref="E92:E110">
    <cfRule type="duplicateValues" dxfId="590" priority="1930"/>
  </conditionalFormatting>
  <conditionalFormatting sqref="E92:E110">
    <cfRule type="duplicateValues" dxfId="589" priority="1929"/>
  </conditionalFormatting>
  <conditionalFormatting sqref="E92:E110">
    <cfRule type="duplicateValues" dxfId="588" priority="1927"/>
    <cfRule type="duplicateValues" dxfId="587" priority="1928"/>
  </conditionalFormatting>
  <conditionalFormatting sqref="E92:E110">
    <cfRule type="duplicateValues" dxfId="586" priority="1926"/>
  </conditionalFormatting>
  <conditionalFormatting sqref="E92:E110">
    <cfRule type="duplicateValues" dxfId="585" priority="1923"/>
    <cfRule type="duplicateValues" dxfId="584" priority="1924"/>
    <cfRule type="duplicateValues" dxfId="583" priority="1925"/>
  </conditionalFormatting>
  <conditionalFormatting sqref="E92:E110">
    <cfRule type="duplicateValues" dxfId="582" priority="1922"/>
  </conditionalFormatting>
  <conditionalFormatting sqref="E92:E110">
    <cfRule type="duplicateValues" dxfId="581" priority="1920"/>
    <cfRule type="duplicateValues" dxfId="580" priority="1921"/>
  </conditionalFormatting>
  <conditionalFormatting sqref="E92:E110">
    <cfRule type="duplicateValues" dxfId="579" priority="1919"/>
  </conditionalFormatting>
  <conditionalFormatting sqref="E92:E110">
    <cfRule type="duplicateValues" dxfId="578" priority="1918"/>
  </conditionalFormatting>
  <conditionalFormatting sqref="E92:E110">
    <cfRule type="duplicateValues" dxfId="577" priority="1917"/>
  </conditionalFormatting>
  <conditionalFormatting sqref="E92:E110">
    <cfRule type="duplicateValues" dxfId="576" priority="1915"/>
    <cfRule type="duplicateValues" dxfId="575" priority="1916"/>
  </conditionalFormatting>
  <conditionalFormatting sqref="E92:E110">
    <cfRule type="duplicateValues" dxfId="574" priority="1913"/>
    <cfRule type="duplicateValues" dxfId="573" priority="1914"/>
  </conditionalFormatting>
  <conditionalFormatting sqref="E92:E110">
    <cfRule type="duplicateValues" dxfId="572" priority="1912"/>
  </conditionalFormatting>
  <conditionalFormatting sqref="E92:E110">
    <cfRule type="duplicateValues" dxfId="571" priority="1911"/>
  </conditionalFormatting>
  <conditionalFormatting sqref="E92:E110">
    <cfRule type="duplicateValues" dxfId="570" priority="1910"/>
  </conditionalFormatting>
  <conditionalFormatting sqref="E92:E110">
    <cfRule type="duplicateValues" dxfId="569" priority="1909"/>
  </conditionalFormatting>
  <conditionalFormatting sqref="E92:E110">
    <cfRule type="duplicateValues" dxfId="568" priority="1908"/>
  </conditionalFormatting>
  <conditionalFormatting sqref="E92:E110">
    <cfRule type="duplicateValues" dxfId="567" priority="1907"/>
  </conditionalFormatting>
  <conditionalFormatting sqref="E92:E110">
    <cfRule type="duplicateValues" dxfId="566" priority="1906"/>
  </conditionalFormatting>
  <conditionalFormatting sqref="E92:E110">
    <cfRule type="duplicateValues" dxfId="565" priority="1904"/>
    <cfRule type="duplicateValues" dxfId="564" priority="1905"/>
  </conditionalFormatting>
  <conditionalFormatting sqref="E92:E110">
    <cfRule type="duplicateValues" dxfId="563" priority="1903"/>
  </conditionalFormatting>
  <conditionalFormatting sqref="E92:E110">
    <cfRule type="duplicateValues" dxfId="562" priority="1900"/>
    <cfRule type="duplicateValues" dxfId="561" priority="1901"/>
    <cfRule type="duplicateValues" dxfId="560" priority="1902"/>
  </conditionalFormatting>
  <conditionalFormatting sqref="E92:E110">
    <cfRule type="duplicateValues" dxfId="559" priority="1899"/>
  </conditionalFormatting>
  <conditionalFormatting sqref="E92:E110">
    <cfRule type="duplicateValues" dxfId="558" priority="1897"/>
    <cfRule type="duplicateValues" dxfId="557" priority="1898"/>
  </conditionalFormatting>
  <conditionalFormatting sqref="E92:E110">
    <cfRule type="duplicateValues" dxfId="556" priority="1896"/>
  </conditionalFormatting>
  <conditionalFormatting sqref="E92:E110">
    <cfRule type="duplicateValues" dxfId="555" priority="1895"/>
  </conditionalFormatting>
  <conditionalFormatting sqref="E5:E59">
    <cfRule type="duplicateValues" dxfId="554" priority="132560"/>
  </conditionalFormatting>
  <conditionalFormatting sqref="E5:E59">
    <cfRule type="duplicateValues" dxfId="553" priority="132561"/>
    <cfRule type="duplicateValues" dxfId="552" priority="132562"/>
  </conditionalFormatting>
  <conditionalFormatting sqref="E5:E59">
    <cfRule type="duplicateValues" dxfId="551" priority="132563"/>
    <cfRule type="duplicateValues" dxfId="550" priority="132564"/>
    <cfRule type="duplicateValues" dxfId="549" priority="132565"/>
  </conditionalFormatting>
  <conditionalFormatting sqref="B5:B23">
    <cfRule type="duplicateValues" dxfId="548" priority="132566"/>
  </conditionalFormatting>
  <conditionalFormatting sqref="B5:B23">
    <cfRule type="duplicateValues" dxfId="547" priority="132567"/>
    <cfRule type="duplicateValues" dxfId="546" priority="132568"/>
  </conditionalFormatting>
  <conditionalFormatting sqref="B5:B23">
    <cfRule type="duplicateValues" dxfId="545" priority="132569"/>
    <cfRule type="duplicateValues" dxfId="544" priority="132570"/>
    <cfRule type="duplicateValues" dxfId="543" priority="132571"/>
  </conditionalFormatting>
  <conditionalFormatting sqref="E62:E77">
    <cfRule type="duplicateValues" dxfId="542" priority="132624"/>
    <cfRule type="duplicateValues" dxfId="541" priority="132625"/>
  </conditionalFormatting>
  <conditionalFormatting sqref="E62:E77">
    <cfRule type="duplicateValues" dxfId="540" priority="132628"/>
  </conditionalFormatting>
  <conditionalFormatting sqref="B60:B70">
    <cfRule type="duplicateValues" dxfId="539" priority="132630"/>
  </conditionalFormatting>
  <conditionalFormatting sqref="B60:B70">
    <cfRule type="duplicateValues" dxfId="538" priority="132634"/>
    <cfRule type="duplicateValues" dxfId="537" priority="132635"/>
  </conditionalFormatting>
  <conditionalFormatting sqref="B60:B70">
    <cfRule type="duplicateValues" dxfId="536" priority="132638"/>
    <cfRule type="duplicateValues" dxfId="535" priority="132639"/>
    <cfRule type="duplicateValues" dxfId="534" priority="132640"/>
  </conditionalFormatting>
  <conditionalFormatting sqref="E65:E70">
    <cfRule type="duplicateValues" dxfId="533" priority="132696"/>
  </conditionalFormatting>
  <conditionalFormatting sqref="E65:E70">
    <cfRule type="duplicateValues" dxfId="532" priority="132697"/>
    <cfRule type="duplicateValues" dxfId="531" priority="132698"/>
  </conditionalFormatting>
  <conditionalFormatting sqref="E65:E70">
    <cfRule type="duplicateValues" dxfId="530" priority="132711"/>
    <cfRule type="duplicateValues" dxfId="529" priority="132712"/>
    <cfRule type="duplicateValues" dxfId="528" priority="132713"/>
  </conditionalFormatting>
  <conditionalFormatting sqref="E112:E116">
    <cfRule type="duplicateValues" dxfId="527" priority="1894"/>
  </conditionalFormatting>
  <conditionalFormatting sqref="E112:E116">
    <cfRule type="duplicateValues" dxfId="526" priority="1892"/>
    <cfRule type="duplicateValues" dxfId="525" priority="1893"/>
  </conditionalFormatting>
  <conditionalFormatting sqref="E112:E116">
    <cfRule type="duplicateValues" dxfId="524" priority="1890"/>
    <cfRule type="duplicateValues" dxfId="523" priority="1891"/>
  </conditionalFormatting>
  <conditionalFormatting sqref="E112:E116">
    <cfRule type="duplicateValues" dxfId="522" priority="1889"/>
  </conditionalFormatting>
  <conditionalFormatting sqref="B112:B116">
    <cfRule type="duplicateValues" dxfId="521" priority="1888"/>
  </conditionalFormatting>
  <conditionalFormatting sqref="B112:B116">
    <cfRule type="duplicateValues" dxfId="520" priority="1887"/>
  </conditionalFormatting>
  <conditionalFormatting sqref="B112:B116">
    <cfRule type="duplicateValues" dxfId="519" priority="1885"/>
    <cfRule type="duplicateValues" dxfId="518" priority="1886"/>
  </conditionalFormatting>
  <conditionalFormatting sqref="E112:E116">
    <cfRule type="duplicateValues" dxfId="517" priority="1882"/>
    <cfRule type="duplicateValues" dxfId="516" priority="1883"/>
    <cfRule type="duplicateValues" dxfId="515" priority="1884"/>
  </conditionalFormatting>
  <conditionalFormatting sqref="B112:B116">
    <cfRule type="duplicateValues" dxfId="514" priority="1879"/>
    <cfRule type="duplicateValues" dxfId="513" priority="1880"/>
    <cfRule type="duplicateValues" dxfId="512" priority="1881"/>
  </conditionalFormatting>
  <conditionalFormatting sqref="E112:E116">
    <cfRule type="duplicateValues" dxfId="511" priority="1878"/>
  </conditionalFormatting>
  <conditionalFormatting sqref="B112:B116">
    <cfRule type="duplicateValues" dxfId="510" priority="1876"/>
    <cfRule type="duplicateValues" dxfId="509" priority="1877"/>
  </conditionalFormatting>
  <conditionalFormatting sqref="B112:B116">
    <cfRule type="duplicateValues" dxfId="508" priority="1875"/>
  </conditionalFormatting>
  <conditionalFormatting sqref="B112:B116">
    <cfRule type="duplicateValues" dxfId="507" priority="1874"/>
  </conditionalFormatting>
  <conditionalFormatting sqref="B112:B116">
    <cfRule type="duplicateValues" dxfId="506" priority="1873"/>
  </conditionalFormatting>
  <conditionalFormatting sqref="B112:B116">
    <cfRule type="duplicateValues" dxfId="505" priority="1871"/>
    <cfRule type="duplicateValues" dxfId="504" priority="1872"/>
  </conditionalFormatting>
  <conditionalFormatting sqref="B112:B116">
    <cfRule type="duplicateValues" dxfId="503" priority="1868"/>
    <cfRule type="duplicateValues" dxfId="502" priority="1869"/>
    <cfRule type="duplicateValues" dxfId="501" priority="1870"/>
  </conditionalFormatting>
  <conditionalFormatting sqref="B112:B116">
    <cfRule type="duplicateValues" dxfId="500" priority="1867"/>
  </conditionalFormatting>
  <conditionalFormatting sqref="B112:B116">
    <cfRule type="duplicateValues" dxfId="499" priority="1866"/>
  </conditionalFormatting>
  <conditionalFormatting sqref="B112:B116">
    <cfRule type="duplicateValues" dxfId="498" priority="1865"/>
  </conditionalFormatting>
  <conditionalFormatting sqref="B112:B116">
    <cfRule type="duplicateValues" dxfId="497" priority="1864"/>
  </conditionalFormatting>
  <conditionalFormatting sqref="B112:B116">
    <cfRule type="duplicateValues" dxfId="496" priority="1863"/>
  </conditionalFormatting>
  <conditionalFormatting sqref="B112:B116">
    <cfRule type="duplicateValues" dxfId="495" priority="1862"/>
  </conditionalFormatting>
  <conditionalFormatting sqref="B112:B116">
    <cfRule type="duplicateValues" dxfId="494" priority="1860"/>
    <cfRule type="duplicateValues" dxfId="493" priority="1861"/>
  </conditionalFormatting>
  <conditionalFormatting sqref="B112:B116">
    <cfRule type="duplicateValues" dxfId="492" priority="1859"/>
  </conditionalFormatting>
  <conditionalFormatting sqref="B112:B116">
    <cfRule type="duplicateValues" dxfId="491" priority="1858"/>
  </conditionalFormatting>
  <conditionalFormatting sqref="B112:B116">
    <cfRule type="duplicateValues" dxfId="490" priority="1857"/>
  </conditionalFormatting>
  <conditionalFormatting sqref="B112:B116">
    <cfRule type="duplicateValues" dxfId="489" priority="1855"/>
    <cfRule type="duplicateValues" dxfId="488" priority="1856"/>
  </conditionalFormatting>
  <conditionalFormatting sqref="B112:B116">
    <cfRule type="duplicateValues" dxfId="487" priority="1854"/>
  </conditionalFormatting>
  <conditionalFormatting sqref="B112:B116">
    <cfRule type="duplicateValues" dxfId="486" priority="1852"/>
    <cfRule type="duplicateValues" dxfId="485" priority="1853"/>
  </conditionalFormatting>
  <conditionalFormatting sqref="B112:B116">
    <cfRule type="duplicateValues" dxfId="484" priority="1849"/>
    <cfRule type="duplicateValues" dxfId="483" priority="1850"/>
    <cfRule type="duplicateValues" dxfId="482" priority="1851"/>
  </conditionalFormatting>
  <conditionalFormatting sqref="B112:B116">
    <cfRule type="duplicateValues" dxfId="481" priority="1848"/>
  </conditionalFormatting>
  <conditionalFormatting sqref="B112:B116">
    <cfRule type="duplicateValues" dxfId="480" priority="1847"/>
  </conditionalFormatting>
  <conditionalFormatting sqref="B112:B116">
    <cfRule type="duplicateValues" dxfId="479" priority="1846"/>
  </conditionalFormatting>
  <conditionalFormatting sqref="B112:B116">
    <cfRule type="duplicateValues" dxfId="478" priority="1845"/>
  </conditionalFormatting>
  <conditionalFormatting sqref="B112:B116">
    <cfRule type="duplicateValues" dxfId="477" priority="1843"/>
    <cfRule type="duplicateValues" dxfId="476" priority="1844"/>
  </conditionalFormatting>
  <conditionalFormatting sqref="B112:B116">
    <cfRule type="duplicateValues" dxfId="475" priority="1842"/>
  </conditionalFormatting>
  <conditionalFormatting sqref="B93:B111 B27 B1:B4 B184:B1048576">
    <cfRule type="duplicateValues" dxfId="474" priority="132729"/>
  </conditionalFormatting>
  <conditionalFormatting sqref="B93:B111 B27 B184:B1048576">
    <cfRule type="duplicateValues" dxfId="473" priority="132735"/>
  </conditionalFormatting>
  <conditionalFormatting sqref="B93:B111 B27 B1:B4 B184:B1048576">
    <cfRule type="duplicateValues" dxfId="472" priority="132740"/>
    <cfRule type="duplicateValues" dxfId="471" priority="132741"/>
  </conditionalFormatting>
  <conditionalFormatting sqref="B93:B111 B27 B1:B4 B184:B1048576">
    <cfRule type="duplicateValues" dxfId="470" priority="132761"/>
    <cfRule type="duplicateValues" dxfId="469" priority="132762"/>
    <cfRule type="duplicateValues" dxfId="468" priority="132763"/>
  </conditionalFormatting>
  <conditionalFormatting sqref="B93:B111 B1:B27 B184:B1048576">
    <cfRule type="duplicateValues" dxfId="467" priority="132781"/>
    <cfRule type="duplicateValues" dxfId="466" priority="132782"/>
  </conditionalFormatting>
  <conditionalFormatting sqref="B93:B111 B1:B48 B184:B1048576">
    <cfRule type="duplicateValues" dxfId="465" priority="132791"/>
  </conditionalFormatting>
  <conditionalFormatting sqref="E117:E128">
    <cfRule type="duplicateValues" dxfId="464" priority="1018"/>
  </conditionalFormatting>
  <conditionalFormatting sqref="E117:E128">
    <cfRule type="duplicateValues" dxfId="463" priority="1016"/>
    <cfRule type="duplicateValues" dxfId="462" priority="1017"/>
  </conditionalFormatting>
  <conditionalFormatting sqref="E117:E128">
    <cfRule type="duplicateValues" dxfId="461" priority="1014"/>
    <cfRule type="duplicateValues" dxfId="460" priority="1015"/>
  </conditionalFormatting>
  <conditionalFormatting sqref="E117:E128">
    <cfRule type="duplicateValues" dxfId="459" priority="1013"/>
  </conditionalFormatting>
  <conditionalFormatting sqref="B117:B128">
    <cfRule type="duplicateValues" dxfId="458" priority="1012"/>
  </conditionalFormatting>
  <conditionalFormatting sqref="B117:B128">
    <cfRule type="duplicateValues" dxfId="457" priority="1011"/>
  </conditionalFormatting>
  <conditionalFormatting sqref="B117:B128">
    <cfRule type="duplicateValues" dxfId="456" priority="1009"/>
    <cfRule type="duplicateValues" dxfId="455" priority="1010"/>
  </conditionalFormatting>
  <conditionalFormatting sqref="E117:E128">
    <cfRule type="duplicateValues" dxfId="454" priority="1006"/>
    <cfRule type="duplicateValues" dxfId="453" priority="1007"/>
    <cfRule type="duplicateValues" dxfId="452" priority="1008"/>
  </conditionalFormatting>
  <conditionalFormatting sqref="B117:B128">
    <cfRule type="duplicateValues" dxfId="451" priority="1003"/>
    <cfRule type="duplicateValues" dxfId="450" priority="1004"/>
    <cfRule type="duplicateValues" dxfId="449" priority="1005"/>
  </conditionalFormatting>
  <conditionalFormatting sqref="E117:E128">
    <cfRule type="duplicateValues" dxfId="448" priority="1002"/>
  </conditionalFormatting>
  <conditionalFormatting sqref="B117:B128">
    <cfRule type="duplicateValues" dxfId="447" priority="1000"/>
    <cfRule type="duplicateValues" dxfId="446" priority="1001"/>
  </conditionalFormatting>
  <conditionalFormatting sqref="B117:B128">
    <cfRule type="duplicateValues" dxfId="445" priority="999"/>
  </conditionalFormatting>
  <conditionalFormatting sqref="B117:B128">
    <cfRule type="duplicateValues" dxfId="444" priority="998"/>
  </conditionalFormatting>
  <conditionalFormatting sqref="B117:B128">
    <cfRule type="duplicateValues" dxfId="443" priority="997"/>
  </conditionalFormatting>
  <conditionalFormatting sqref="B117:B128">
    <cfRule type="duplicateValues" dxfId="442" priority="995"/>
    <cfRule type="duplicateValues" dxfId="441" priority="996"/>
  </conditionalFormatting>
  <conditionalFormatting sqref="B117:B128">
    <cfRule type="duplicateValues" dxfId="440" priority="992"/>
    <cfRule type="duplicateValues" dxfId="439" priority="993"/>
    <cfRule type="duplicateValues" dxfId="438" priority="994"/>
  </conditionalFormatting>
  <conditionalFormatting sqref="B117:B128">
    <cfRule type="duplicateValues" dxfId="437" priority="991"/>
  </conditionalFormatting>
  <conditionalFormatting sqref="B117:B128">
    <cfRule type="duplicateValues" dxfId="436" priority="990"/>
  </conditionalFormatting>
  <conditionalFormatting sqref="B117:B128">
    <cfRule type="duplicateValues" dxfId="435" priority="989"/>
  </conditionalFormatting>
  <conditionalFormatting sqref="B117:B128">
    <cfRule type="duplicateValues" dxfId="434" priority="988"/>
  </conditionalFormatting>
  <conditionalFormatting sqref="B117:B128">
    <cfRule type="duplicateValues" dxfId="433" priority="987"/>
  </conditionalFormatting>
  <conditionalFormatting sqref="B117:B128">
    <cfRule type="duplicateValues" dxfId="432" priority="986"/>
  </conditionalFormatting>
  <conditionalFormatting sqref="B117:B128">
    <cfRule type="duplicateValues" dxfId="431" priority="984"/>
    <cfRule type="duplicateValues" dxfId="430" priority="985"/>
  </conditionalFormatting>
  <conditionalFormatting sqref="B117:B128">
    <cfRule type="duplicateValues" dxfId="429" priority="983"/>
  </conditionalFormatting>
  <conditionalFormatting sqref="B117:B128">
    <cfRule type="duplicateValues" dxfId="428" priority="982"/>
  </conditionalFormatting>
  <conditionalFormatting sqref="B117:B128">
    <cfRule type="duplicateValues" dxfId="427" priority="981"/>
  </conditionalFormatting>
  <conditionalFormatting sqref="B117:B128">
    <cfRule type="duplicateValues" dxfId="426" priority="979"/>
    <cfRule type="duplicateValues" dxfId="425" priority="980"/>
  </conditionalFormatting>
  <conditionalFormatting sqref="B117:B128">
    <cfRule type="duplicateValues" dxfId="424" priority="978"/>
  </conditionalFormatting>
  <conditionalFormatting sqref="B117:B128">
    <cfRule type="duplicateValues" dxfId="423" priority="976"/>
    <cfRule type="duplicateValues" dxfId="422" priority="977"/>
  </conditionalFormatting>
  <conditionalFormatting sqref="B117:B128">
    <cfRule type="duplicateValues" dxfId="421" priority="973"/>
    <cfRule type="duplicateValues" dxfId="420" priority="974"/>
    <cfRule type="duplicateValues" dxfId="419" priority="975"/>
  </conditionalFormatting>
  <conditionalFormatting sqref="B117:B128">
    <cfRule type="duplicateValues" dxfId="418" priority="972"/>
  </conditionalFormatting>
  <conditionalFormatting sqref="B117:B128">
    <cfRule type="duplicateValues" dxfId="417" priority="971"/>
  </conditionalFormatting>
  <conditionalFormatting sqref="B117:B128">
    <cfRule type="duplicateValues" dxfId="416" priority="970"/>
  </conditionalFormatting>
  <conditionalFormatting sqref="B117:B128">
    <cfRule type="duplicateValues" dxfId="415" priority="969"/>
  </conditionalFormatting>
  <conditionalFormatting sqref="B117:B128">
    <cfRule type="duplicateValues" dxfId="414" priority="967"/>
    <cfRule type="duplicateValues" dxfId="413" priority="968"/>
  </conditionalFormatting>
  <conditionalFormatting sqref="B117:B128">
    <cfRule type="duplicateValues" dxfId="412" priority="966"/>
  </conditionalFormatting>
  <conditionalFormatting sqref="E129:E134">
    <cfRule type="duplicateValues" dxfId="411" priority="965"/>
  </conditionalFormatting>
  <conditionalFormatting sqref="E129:E134">
    <cfRule type="duplicateValues" dxfId="410" priority="963"/>
    <cfRule type="duplicateValues" dxfId="409" priority="964"/>
  </conditionalFormatting>
  <conditionalFormatting sqref="E129:E134">
    <cfRule type="duplicateValues" dxfId="408" priority="961"/>
    <cfRule type="duplicateValues" dxfId="407" priority="962"/>
  </conditionalFormatting>
  <conditionalFormatting sqref="E129:E134">
    <cfRule type="duplicateValues" dxfId="406" priority="960"/>
  </conditionalFormatting>
  <conditionalFormatting sqref="B129:B134">
    <cfRule type="duplicateValues" dxfId="405" priority="959"/>
  </conditionalFormatting>
  <conditionalFormatting sqref="B129:B134">
    <cfRule type="duplicateValues" dxfId="404" priority="958"/>
  </conditionalFormatting>
  <conditionalFormatting sqref="B129:B134">
    <cfRule type="duplicateValues" dxfId="403" priority="956"/>
    <cfRule type="duplicateValues" dxfId="402" priority="957"/>
  </conditionalFormatting>
  <conditionalFormatting sqref="E129:E134">
    <cfRule type="duplicateValues" dxfId="401" priority="953"/>
    <cfRule type="duplicateValues" dxfId="400" priority="954"/>
    <cfRule type="duplicateValues" dxfId="399" priority="955"/>
  </conditionalFormatting>
  <conditionalFormatting sqref="B129:B134">
    <cfRule type="duplicateValues" dxfId="398" priority="950"/>
    <cfRule type="duplicateValues" dxfId="397" priority="951"/>
    <cfRule type="duplicateValues" dxfId="396" priority="952"/>
  </conditionalFormatting>
  <conditionalFormatting sqref="E129:E134">
    <cfRule type="duplicateValues" dxfId="395" priority="949"/>
  </conditionalFormatting>
  <conditionalFormatting sqref="B129:B134">
    <cfRule type="duplicateValues" dxfId="394" priority="947"/>
    <cfRule type="duplicateValues" dxfId="393" priority="948"/>
  </conditionalFormatting>
  <conditionalFormatting sqref="B129:B134">
    <cfRule type="duplicateValues" dxfId="392" priority="946"/>
  </conditionalFormatting>
  <conditionalFormatting sqref="B129:B134">
    <cfRule type="duplicateValues" dxfId="391" priority="945"/>
  </conditionalFormatting>
  <conditionalFormatting sqref="B129:B134">
    <cfRule type="duplicateValues" dxfId="390" priority="944"/>
  </conditionalFormatting>
  <conditionalFormatting sqref="B129:B134">
    <cfRule type="duplicateValues" dxfId="389" priority="942"/>
    <cfRule type="duplicateValues" dxfId="388" priority="943"/>
  </conditionalFormatting>
  <conditionalFormatting sqref="B129:B134">
    <cfRule type="duplicateValues" dxfId="387" priority="939"/>
    <cfRule type="duplicateValues" dxfId="386" priority="940"/>
    <cfRule type="duplicateValues" dxfId="385" priority="941"/>
  </conditionalFormatting>
  <conditionalFormatting sqref="B129:B134">
    <cfRule type="duplicateValues" dxfId="384" priority="938"/>
  </conditionalFormatting>
  <conditionalFormatting sqref="B129:B134">
    <cfRule type="duplicateValues" dxfId="383" priority="937"/>
  </conditionalFormatting>
  <conditionalFormatting sqref="B129:B134">
    <cfRule type="duplicateValues" dxfId="382" priority="936"/>
  </conditionalFormatting>
  <conditionalFormatting sqref="B129:B134">
    <cfRule type="duplicateValues" dxfId="381" priority="935"/>
  </conditionalFormatting>
  <conditionalFormatting sqref="B129:B134">
    <cfRule type="duplicateValues" dxfId="380" priority="934"/>
  </conditionalFormatting>
  <conditionalFormatting sqref="B129:B134">
    <cfRule type="duplicateValues" dxfId="379" priority="933"/>
  </conditionalFormatting>
  <conditionalFormatting sqref="B129:B134">
    <cfRule type="duplicateValues" dxfId="378" priority="931"/>
    <cfRule type="duplicateValues" dxfId="377" priority="932"/>
  </conditionalFormatting>
  <conditionalFormatting sqref="B129:B134">
    <cfRule type="duplicateValues" dxfId="376" priority="930"/>
  </conditionalFormatting>
  <conditionalFormatting sqref="B129:B134">
    <cfRule type="duplicateValues" dxfId="375" priority="929"/>
  </conditionalFormatting>
  <conditionalFormatting sqref="B129:B134">
    <cfRule type="duplicateValues" dxfId="374" priority="928"/>
  </conditionalFormatting>
  <conditionalFormatting sqref="B129:B134">
    <cfRule type="duplicateValues" dxfId="373" priority="926"/>
    <cfRule type="duplicateValues" dxfId="372" priority="927"/>
  </conditionalFormatting>
  <conditionalFormatting sqref="B129:B134">
    <cfRule type="duplicateValues" dxfId="371" priority="925"/>
  </conditionalFormatting>
  <conditionalFormatting sqref="B129:B134">
    <cfRule type="duplicateValues" dxfId="370" priority="923"/>
    <cfRule type="duplicateValues" dxfId="369" priority="924"/>
  </conditionalFormatting>
  <conditionalFormatting sqref="B129:B134">
    <cfRule type="duplicateValues" dxfId="368" priority="920"/>
    <cfRule type="duplicateValues" dxfId="367" priority="921"/>
    <cfRule type="duplicateValues" dxfId="366" priority="922"/>
  </conditionalFormatting>
  <conditionalFormatting sqref="B129:B134">
    <cfRule type="duplicateValues" dxfId="365" priority="919"/>
  </conditionalFormatting>
  <conditionalFormatting sqref="B129:B134">
    <cfRule type="duplicateValues" dxfId="364" priority="918"/>
  </conditionalFormatting>
  <conditionalFormatting sqref="B129:B134">
    <cfRule type="duplicateValues" dxfId="363" priority="917"/>
  </conditionalFormatting>
  <conditionalFormatting sqref="B129:B134">
    <cfRule type="duplicateValues" dxfId="362" priority="916"/>
  </conditionalFormatting>
  <conditionalFormatting sqref="B129:B134">
    <cfRule type="duplicateValues" dxfId="361" priority="914"/>
    <cfRule type="duplicateValues" dxfId="360" priority="915"/>
  </conditionalFormatting>
  <conditionalFormatting sqref="B129:B134">
    <cfRule type="duplicateValues" dxfId="359" priority="913"/>
  </conditionalFormatting>
  <conditionalFormatting sqref="B135:B169">
    <cfRule type="duplicateValues" dxfId="358" priority="160"/>
  </conditionalFormatting>
  <conditionalFormatting sqref="B135:B169">
    <cfRule type="duplicateValues" dxfId="357" priority="159"/>
  </conditionalFormatting>
  <conditionalFormatting sqref="B135:B169">
    <cfRule type="duplicateValues" dxfId="356" priority="157"/>
    <cfRule type="duplicateValues" dxfId="355" priority="158"/>
  </conditionalFormatting>
  <conditionalFormatting sqref="B135:B169">
    <cfRule type="duplicateValues" dxfId="354" priority="154"/>
    <cfRule type="duplicateValues" dxfId="353" priority="155"/>
    <cfRule type="duplicateValues" dxfId="352" priority="156"/>
  </conditionalFormatting>
  <conditionalFormatting sqref="B135:B169">
    <cfRule type="duplicateValues" dxfId="351" priority="152"/>
    <cfRule type="duplicateValues" dxfId="350" priority="153"/>
  </conditionalFormatting>
  <conditionalFormatting sqref="B135:B169">
    <cfRule type="duplicateValues" dxfId="349" priority="151"/>
  </conditionalFormatting>
  <conditionalFormatting sqref="B135:B169">
    <cfRule type="duplicateValues" dxfId="348" priority="150"/>
  </conditionalFormatting>
  <conditionalFormatting sqref="B135:B169">
    <cfRule type="duplicateValues" dxfId="347" priority="149"/>
  </conditionalFormatting>
  <conditionalFormatting sqref="B135:B169">
    <cfRule type="duplicateValues" dxfId="346" priority="147"/>
    <cfRule type="duplicateValues" dxfId="345" priority="148"/>
  </conditionalFormatting>
  <conditionalFormatting sqref="B135:B169">
    <cfRule type="duplicateValues" dxfId="344" priority="144"/>
    <cfRule type="duplicateValues" dxfId="343" priority="145"/>
    <cfRule type="duplicateValues" dxfId="342" priority="146"/>
  </conditionalFormatting>
  <conditionalFormatting sqref="B135:B169">
    <cfRule type="duplicateValues" dxfId="341" priority="143"/>
  </conditionalFormatting>
  <conditionalFormatting sqref="B135:B169">
    <cfRule type="duplicateValues" dxfId="340" priority="142"/>
  </conditionalFormatting>
  <conditionalFormatting sqref="B135:B169">
    <cfRule type="duplicateValues" dxfId="339" priority="141"/>
  </conditionalFormatting>
  <conditionalFormatting sqref="B135:B169">
    <cfRule type="duplicateValues" dxfId="338" priority="140"/>
  </conditionalFormatting>
  <conditionalFormatting sqref="B135:B169">
    <cfRule type="duplicateValues" dxfId="337" priority="139"/>
  </conditionalFormatting>
  <conditionalFormatting sqref="B135:B169">
    <cfRule type="duplicateValues" dxfId="336" priority="138"/>
  </conditionalFormatting>
  <conditionalFormatting sqref="B135:B169">
    <cfRule type="duplicateValues" dxfId="335" priority="136"/>
    <cfRule type="duplicateValues" dxfId="334" priority="137"/>
  </conditionalFormatting>
  <conditionalFormatting sqref="B135:B169">
    <cfRule type="duplicateValues" dxfId="333" priority="135"/>
  </conditionalFormatting>
  <conditionalFormatting sqref="B135:B169">
    <cfRule type="duplicateValues" dxfId="332" priority="134"/>
  </conditionalFormatting>
  <conditionalFormatting sqref="B135:B169">
    <cfRule type="duplicateValues" dxfId="331" priority="133"/>
  </conditionalFormatting>
  <conditionalFormatting sqref="B135:B169">
    <cfRule type="duplicateValues" dxfId="330" priority="131"/>
    <cfRule type="duplicateValues" dxfId="329" priority="132"/>
  </conditionalFormatting>
  <conditionalFormatting sqref="B135:B169">
    <cfRule type="duplicateValues" dxfId="328" priority="130"/>
  </conditionalFormatting>
  <conditionalFormatting sqref="B135:B169">
    <cfRule type="duplicateValues" dxfId="327" priority="128"/>
    <cfRule type="duplicateValues" dxfId="326" priority="129"/>
  </conditionalFormatting>
  <conditionalFormatting sqref="B135:B169">
    <cfRule type="duplicateValues" dxfId="325" priority="125"/>
    <cfRule type="duplicateValues" dxfId="324" priority="126"/>
    <cfRule type="duplicateValues" dxfId="323" priority="127"/>
  </conditionalFormatting>
  <conditionalFormatting sqref="B135:B169">
    <cfRule type="duplicateValues" dxfId="322" priority="124"/>
  </conditionalFormatting>
  <conditionalFormatting sqref="B135:B169">
    <cfRule type="duplicateValues" dxfId="321" priority="123"/>
  </conditionalFormatting>
  <conditionalFormatting sqref="B135:B169">
    <cfRule type="duplicateValues" dxfId="320" priority="122"/>
  </conditionalFormatting>
  <conditionalFormatting sqref="B135:B169">
    <cfRule type="duplicateValues" dxfId="319" priority="121"/>
  </conditionalFormatting>
  <conditionalFormatting sqref="B135:B169">
    <cfRule type="duplicateValues" dxfId="318" priority="119"/>
    <cfRule type="duplicateValues" dxfId="317" priority="120"/>
  </conditionalFormatting>
  <conditionalFormatting sqref="B135:B169">
    <cfRule type="duplicateValues" dxfId="316" priority="118"/>
  </conditionalFormatting>
  <conditionalFormatting sqref="E135:E169">
    <cfRule type="duplicateValues" dxfId="315" priority="117"/>
  </conditionalFormatting>
  <conditionalFormatting sqref="E135:E169">
    <cfRule type="duplicateValues" dxfId="314" priority="115"/>
    <cfRule type="duplicateValues" dxfId="313" priority="116"/>
  </conditionalFormatting>
  <conditionalFormatting sqref="E135:E169">
    <cfRule type="duplicateValues" dxfId="312" priority="113"/>
    <cfRule type="duplicateValues" dxfId="311" priority="114"/>
  </conditionalFormatting>
  <conditionalFormatting sqref="E135:E169">
    <cfRule type="duplicateValues" dxfId="310" priority="112"/>
  </conditionalFormatting>
  <conditionalFormatting sqref="E135:E169">
    <cfRule type="duplicateValues" dxfId="309" priority="109"/>
    <cfRule type="duplicateValues" dxfId="308" priority="110"/>
    <cfRule type="duplicateValues" dxfId="307" priority="111"/>
  </conditionalFormatting>
  <conditionalFormatting sqref="E135:E169">
    <cfRule type="duplicateValues" dxfId="306" priority="108"/>
  </conditionalFormatting>
  <conditionalFormatting sqref="B170">
    <cfRule type="duplicateValues" dxfId="305" priority="107"/>
  </conditionalFormatting>
  <conditionalFormatting sqref="B170">
    <cfRule type="duplicateValues" dxfId="304" priority="106"/>
  </conditionalFormatting>
  <conditionalFormatting sqref="B170">
    <cfRule type="duplicateValues" dxfId="303" priority="104"/>
    <cfRule type="duplicateValues" dxfId="302" priority="105"/>
  </conditionalFormatting>
  <conditionalFormatting sqref="B170">
    <cfRule type="duplicateValues" dxfId="301" priority="101"/>
    <cfRule type="duplicateValues" dxfId="300" priority="102"/>
    <cfRule type="duplicateValues" dxfId="299" priority="103"/>
  </conditionalFormatting>
  <conditionalFormatting sqref="B170">
    <cfRule type="duplicateValues" dxfId="298" priority="99"/>
    <cfRule type="duplicateValues" dxfId="297" priority="100"/>
  </conditionalFormatting>
  <conditionalFormatting sqref="B170">
    <cfRule type="duplicateValues" dxfId="296" priority="98"/>
  </conditionalFormatting>
  <conditionalFormatting sqref="B170">
    <cfRule type="duplicateValues" dxfId="295" priority="97"/>
  </conditionalFormatting>
  <conditionalFormatting sqref="B170">
    <cfRule type="duplicateValues" dxfId="294" priority="96"/>
  </conditionalFormatting>
  <conditionalFormatting sqref="B170">
    <cfRule type="duplicateValues" dxfId="293" priority="94"/>
    <cfRule type="duplicateValues" dxfId="292" priority="95"/>
  </conditionalFormatting>
  <conditionalFormatting sqref="B170">
    <cfRule type="duplicateValues" dxfId="291" priority="91"/>
    <cfRule type="duplicateValues" dxfId="290" priority="92"/>
    <cfRule type="duplicateValues" dxfId="289" priority="93"/>
  </conditionalFormatting>
  <conditionalFormatting sqref="B170">
    <cfRule type="duplicateValues" dxfId="288" priority="90"/>
  </conditionalFormatting>
  <conditionalFormatting sqref="B170">
    <cfRule type="duplicateValues" dxfId="287" priority="89"/>
  </conditionalFormatting>
  <conditionalFormatting sqref="B170">
    <cfRule type="duplicateValues" dxfId="286" priority="88"/>
  </conditionalFormatting>
  <conditionalFormatting sqref="B170">
    <cfRule type="duplicateValues" dxfId="285" priority="87"/>
  </conditionalFormatting>
  <conditionalFormatting sqref="B170">
    <cfRule type="duplicateValues" dxfId="284" priority="86"/>
  </conditionalFormatting>
  <conditionalFormatting sqref="B170">
    <cfRule type="duplicateValues" dxfId="283" priority="85"/>
  </conditionalFormatting>
  <conditionalFormatting sqref="B170">
    <cfRule type="duplicateValues" dxfId="282" priority="83"/>
    <cfRule type="duplicateValues" dxfId="281" priority="84"/>
  </conditionalFormatting>
  <conditionalFormatting sqref="B170">
    <cfRule type="duplicateValues" dxfId="280" priority="82"/>
  </conditionalFormatting>
  <conditionalFormatting sqref="B170">
    <cfRule type="duplicateValues" dxfId="279" priority="81"/>
  </conditionalFormatting>
  <conditionalFormatting sqref="B170">
    <cfRule type="duplicateValues" dxfId="278" priority="80"/>
  </conditionalFormatting>
  <conditionalFormatting sqref="B170">
    <cfRule type="duplicateValues" dxfId="277" priority="78"/>
    <cfRule type="duplicateValues" dxfId="276" priority="79"/>
  </conditionalFormatting>
  <conditionalFormatting sqref="B170">
    <cfRule type="duplicateValues" dxfId="275" priority="77"/>
  </conditionalFormatting>
  <conditionalFormatting sqref="B170">
    <cfRule type="duplicateValues" dxfId="274" priority="75"/>
    <cfRule type="duplicateValues" dxfId="273" priority="76"/>
  </conditionalFormatting>
  <conditionalFormatting sqref="B170">
    <cfRule type="duplicateValues" dxfId="272" priority="72"/>
    <cfRule type="duplicateValues" dxfId="271" priority="73"/>
    <cfRule type="duplicateValues" dxfId="270" priority="74"/>
  </conditionalFormatting>
  <conditionalFormatting sqref="B170">
    <cfRule type="duplicateValues" dxfId="269" priority="71"/>
  </conditionalFormatting>
  <conditionalFormatting sqref="B170">
    <cfRule type="duplicateValues" dxfId="268" priority="70"/>
  </conditionalFormatting>
  <conditionalFormatting sqref="B170">
    <cfRule type="duplicateValues" dxfId="267" priority="69"/>
  </conditionalFormatting>
  <conditionalFormatting sqref="B170">
    <cfRule type="duplicateValues" dxfId="266" priority="68"/>
  </conditionalFormatting>
  <conditionalFormatting sqref="B170">
    <cfRule type="duplicateValues" dxfId="265" priority="66"/>
    <cfRule type="duplicateValues" dxfId="264" priority="67"/>
  </conditionalFormatting>
  <conditionalFormatting sqref="B170">
    <cfRule type="duplicateValues" dxfId="263" priority="65"/>
  </conditionalFormatting>
  <conditionalFormatting sqref="E170">
    <cfRule type="duplicateValues" dxfId="262" priority="64"/>
  </conditionalFormatting>
  <conditionalFormatting sqref="E170">
    <cfRule type="duplicateValues" dxfId="261" priority="62"/>
    <cfRule type="duplicateValues" dxfId="260" priority="63"/>
  </conditionalFormatting>
  <conditionalFormatting sqref="E170">
    <cfRule type="duplicateValues" dxfId="259" priority="60"/>
    <cfRule type="duplicateValues" dxfId="258" priority="61"/>
  </conditionalFormatting>
  <conditionalFormatting sqref="E170">
    <cfRule type="duplicateValues" dxfId="257" priority="59"/>
  </conditionalFormatting>
  <conditionalFormatting sqref="E170">
    <cfRule type="duplicateValues" dxfId="256" priority="56"/>
    <cfRule type="duplicateValues" dxfId="255" priority="57"/>
    <cfRule type="duplicateValues" dxfId="254" priority="58"/>
  </conditionalFormatting>
  <conditionalFormatting sqref="E170">
    <cfRule type="duplicateValues" dxfId="253" priority="55"/>
  </conditionalFormatting>
  <conditionalFormatting sqref="B171:B183">
    <cfRule type="duplicateValues" dxfId="252" priority="54"/>
  </conditionalFormatting>
  <conditionalFormatting sqref="B171:B183">
    <cfRule type="duplicateValues" dxfId="251" priority="53"/>
  </conditionalFormatting>
  <conditionalFormatting sqref="B171:B183">
    <cfRule type="duplicateValues" dxfId="250" priority="51"/>
    <cfRule type="duplicateValues" dxfId="249" priority="52"/>
  </conditionalFormatting>
  <conditionalFormatting sqref="B171:B183">
    <cfRule type="duplicateValues" dxfId="248" priority="48"/>
    <cfRule type="duplicateValues" dxfId="247" priority="49"/>
    <cfRule type="duplicateValues" dxfId="246" priority="50"/>
  </conditionalFormatting>
  <conditionalFormatting sqref="B171:B183">
    <cfRule type="duplicateValues" dxfId="245" priority="46"/>
    <cfRule type="duplicateValues" dxfId="244" priority="47"/>
  </conditionalFormatting>
  <conditionalFormatting sqref="B171:B183">
    <cfRule type="duplicateValues" dxfId="243" priority="45"/>
  </conditionalFormatting>
  <conditionalFormatting sqref="B171:B183">
    <cfRule type="duplicateValues" dxfId="242" priority="44"/>
  </conditionalFormatting>
  <conditionalFormatting sqref="B171:B183">
    <cfRule type="duplicateValues" dxfId="241" priority="43"/>
  </conditionalFormatting>
  <conditionalFormatting sqref="B171:B183">
    <cfRule type="duplicateValues" dxfId="240" priority="41"/>
    <cfRule type="duplicateValues" dxfId="239" priority="42"/>
  </conditionalFormatting>
  <conditionalFormatting sqref="B171:B183">
    <cfRule type="duplicateValues" dxfId="238" priority="38"/>
    <cfRule type="duplicateValues" dxfId="237" priority="39"/>
    <cfRule type="duplicateValues" dxfId="236" priority="40"/>
  </conditionalFormatting>
  <conditionalFormatting sqref="B171:B183">
    <cfRule type="duplicateValues" dxfId="235" priority="37"/>
  </conditionalFormatting>
  <conditionalFormatting sqref="B171:B183">
    <cfRule type="duplicateValues" dxfId="234" priority="36"/>
  </conditionalFormatting>
  <conditionalFormatting sqref="B171:B183">
    <cfRule type="duplicateValues" dxfId="233" priority="35"/>
  </conditionalFormatting>
  <conditionalFormatting sqref="B171:B183">
    <cfRule type="duplicateValues" dxfId="232" priority="34"/>
  </conditionalFormatting>
  <conditionalFormatting sqref="B171:B183">
    <cfRule type="duplicateValues" dxfId="231" priority="33"/>
  </conditionalFormatting>
  <conditionalFormatting sqref="B171:B183">
    <cfRule type="duplicateValues" dxfId="230" priority="32"/>
  </conditionalFormatting>
  <conditionalFormatting sqref="B171:B183">
    <cfRule type="duplicateValues" dxfId="229" priority="30"/>
    <cfRule type="duplicateValues" dxfId="228" priority="31"/>
  </conditionalFormatting>
  <conditionalFormatting sqref="B171:B183">
    <cfRule type="duplicateValues" dxfId="227" priority="29"/>
  </conditionalFormatting>
  <conditionalFormatting sqref="B171:B183">
    <cfRule type="duplicateValues" dxfId="226" priority="28"/>
  </conditionalFormatting>
  <conditionalFormatting sqref="B171:B183">
    <cfRule type="duplicateValues" dxfId="225" priority="27"/>
  </conditionalFormatting>
  <conditionalFormatting sqref="B171:B183">
    <cfRule type="duplicateValues" dxfId="224" priority="25"/>
    <cfRule type="duplicateValues" dxfId="223" priority="26"/>
  </conditionalFormatting>
  <conditionalFormatting sqref="B171:B183">
    <cfRule type="duplicateValues" dxfId="222" priority="24"/>
  </conditionalFormatting>
  <conditionalFormatting sqref="B171:B183">
    <cfRule type="duplicateValues" dxfId="221" priority="22"/>
    <cfRule type="duplicateValues" dxfId="220" priority="23"/>
  </conditionalFormatting>
  <conditionalFormatting sqref="B171:B183">
    <cfRule type="duplicateValues" dxfId="219" priority="19"/>
    <cfRule type="duplicateValues" dxfId="218" priority="20"/>
    <cfRule type="duplicateValues" dxfId="217" priority="21"/>
  </conditionalFormatting>
  <conditionalFormatting sqref="B171:B183">
    <cfRule type="duplicateValues" dxfId="216" priority="18"/>
  </conditionalFormatting>
  <conditionalFormatting sqref="B171:B183">
    <cfRule type="duplicateValues" dxfId="215" priority="17"/>
  </conditionalFormatting>
  <conditionalFormatting sqref="B171:B183">
    <cfRule type="duplicateValues" dxfId="214" priority="16"/>
  </conditionalFormatting>
  <conditionalFormatting sqref="B171:B183">
    <cfRule type="duplicateValues" dxfId="213" priority="15"/>
  </conditionalFormatting>
  <conditionalFormatting sqref="B171:B183">
    <cfRule type="duplicateValues" dxfId="212" priority="13"/>
    <cfRule type="duplicateValues" dxfId="211" priority="14"/>
  </conditionalFormatting>
  <conditionalFormatting sqref="B171:B183">
    <cfRule type="duplicateValues" dxfId="210" priority="12"/>
  </conditionalFormatting>
  <conditionalFormatting sqref="E171:E183">
    <cfRule type="duplicateValues" dxfId="209" priority="11"/>
  </conditionalFormatting>
  <conditionalFormatting sqref="E171:E183">
    <cfRule type="duplicateValues" dxfId="208" priority="9"/>
    <cfRule type="duplicateValues" dxfId="207" priority="10"/>
  </conditionalFormatting>
  <conditionalFormatting sqref="E171:E183">
    <cfRule type="duplicateValues" dxfId="206" priority="7"/>
    <cfRule type="duplicateValues" dxfId="205" priority="8"/>
  </conditionalFormatting>
  <conditionalFormatting sqref="E171:E183">
    <cfRule type="duplicateValues" dxfId="204" priority="6"/>
  </conditionalFormatting>
  <conditionalFormatting sqref="E171:E183">
    <cfRule type="duplicateValues" dxfId="203" priority="3"/>
    <cfRule type="duplicateValues" dxfId="202" priority="4"/>
    <cfRule type="duplicateValues" dxfId="201" priority="5"/>
  </conditionalFormatting>
  <conditionalFormatting sqref="E171:E183">
    <cfRule type="duplicateValues" dxfId="200" priority="2"/>
  </conditionalFormatting>
  <conditionalFormatting sqref="E1:E1048576">
    <cfRule type="duplicateValues" dxfId="199" priority="1"/>
  </conditionalFormatting>
  <hyperlinks>
    <hyperlink ref="B117" r:id="rId7" display="http://s460-helpdesk/CAisd/pdmweb.exe?OP=SEARCH+FACTORY=in+SKIPLIST=1+QBE.EQ.id=3544390"/>
    <hyperlink ref="B116" r:id="rId8" display="http://s460-helpdesk/CAisd/pdmweb.exe?OP=SEARCH+FACTORY=in+SKIPLIST=1+QBE.EQ.id=3544389"/>
    <hyperlink ref="B115" r:id="rId9" display="http://s460-helpdesk/CAisd/pdmweb.exe?OP=SEARCH+FACTORY=in+SKIPLIST=1+QBE.EQ.id=3544388"/>
    <hyperlink ref="B114" r:id="rId10" display="http://s460-helpdesk/CAisd/pdmweb.exe?OP=SEARCH+FACTORY=in+SKIPLIST=1+QBE.EQ.id=3544387"/>
    <hyperlink ref="B113" r:id="rId11" display="http://s460-helpdesk/CAisd/pdmweb.exe?OP=SEARCH+FACTORY=in+SKIPLIST=1+QBE.EQ.id=3544386"/>
    <hyperlink ref="B133" r:id="rId12" display="http://s460-helpdesk/CAisd/pdmweb.exe?OP=SEARCH+FACTORY=in+SKIPLIST=1+QBE.EQ.id=3544410"/>
    <hyperlink ref="B132" r:id="rId13" display="http://s460-helpdesk/CAisd/pdmweb.exe?OP=SEARCH+FACTORY=in+SKIPLIST=1+QBE.EQ.id=3544409"/>
    <hyperlink ref="B127" r:id="rId14" display="http://s460-helpdesk/CAisd/pdmweb.exe?OP=SEARCH+FACTORY=in+SKIPLIST=1+QBE.EQ.id=3544404"/>
    <hyperlink ref="B126" r:id="rId15" display="http://s460-helpdesk/CAisd/pdmweb.exe?OP=SEARCH+FACTORY=in+SKIPLIST=1+QBE.EQ.id=3544403"/>
    <hyperlink ref="B125" r:id="rId16" display="http://s460-helpdesk/CAisd/pdmweb.exe?OP=SEARCH+FACTORY=in+SKIPLIST=1+QBE.EQ.id=3544402"/>
    <hyperlink ref="B124" r:id="rId17" display="http://s460-helpdesk/CAisd/pdmweb.exe?OP=SEARCH+FACTORY=in+SKIPLIST=1+QBE.EQ.id=3544401"/>
    <hyperlink ref="B123" r:id="rId18" display="http://s460-helpdesk/CAisd/pdmweb.exe?OP=SEARCH+FACTORY=in+SKIPLIST=1+QBE.EQ.id=3544400"/>
    <hyperlink ref="B122" r:id="rId19" display="http://s460-helpdesk/CAisd/pdmweb.exe?OP=SEARCH+FACTORY=in+SKIPLIST=1+QBE.EQ.id=3544399"/>
    <hyperlink ref="B121" r:id="rId20" display="http://s460-helpdesk/CAisd/pdmweb.exe?OP=SEARCH+FACTORY=in+SKIPLIST=1+QBE.EQ.id=3544398"/>
    <hyperlink ref="B120" r:id="rId21" display="http://s460-helpdesk/CAisd/pdmweb.exe?OP=SEARCH+FACTORY=in+SKIPLIST=1+QBE.EQ.id=3544397"/>
    <hyperlink ref="B119" r:id="rId22" display="http://s460-helpdesk/CAisd/pdmweb.exe?OP=SEARCH+FACTORY=in+SKIPLIST=1+QBE.EQ.id=3544396"/>
    <hyperlink ref="B118" r:id="rId23" display="http://s460-helpdesk/CAisd/pdmweb.exe?OP=SEARCH+FACTORY=in+SKIPLIST=1+QBE.EQ.id=3544395"/>
    <hyperlink ref="B138" r:id="rId24" display="http://s460-helpdesk/CAisd/pdmweb.exe?OP=SEARCH+FACTORY=in+SKIPLIST=1+QBE.EQ.id=3544415"/>
    <hyperlink ref="B137" r:id="rId25" display="http://s460-helpdesk/CAisd/pdmweb.exe?OP=SEARCH+FACTORY=in+SKIPLIST=1+QBE.EQ.id=3544414"/>
    <hyperlink ref="B131" r:id="rId26" display="http://s460-helpdesk/CAisd/pdmweb.exe?OP=SEARCH+FACTORY=in+SKIPLIST=1+QBE.EQ.id=3544408"/>
    <hyperlink ref="B130" r:id="rId27" display="http://s460-helpdesk/CAisd/pdmweb.exe?OP=SEARCH+FACTORY=in+SKIPLIST=1+QBE.EQ.id=3544407"/>
    <hyperlink ref="B129" r:id="rId28" display="http://s460-helpdesk/CAisd/pdmweb.exe?OP=SEARCH+FACTORY=in+SKIPLIST=1+QBE.EQ.id=3544406"/>
    <hyperlink ref="B128" r:id="rId29" display="http://s460-helpdesk/CAisd/pdmweb.exe?OP=SEARCH+FACTORY=in+SKIPLIST=1+QBE.EQ.id=3544405"/>
    <hyperlink ref="D6" r:id="rId30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zoomScale="85" zoomScaleNormal="85" workbookViewId="0">
      <selection activeCell="A13" sqref="A1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46" t="s">
        <v>2158</v>
      </c>
      <c r="B1" s="147"/>
      <c r="C1" s="147"/>
      <c r="D1" s="147"/>
      <c r="E1" s="148"/>
    </row>
    <row r="2" spans="1:5" ht="25.5" customHeight="1" x14ac:dyDescent="0.25">
      <c r="A2" s="149" t="s">
        <v>2470</v>
      </c>
      <c r="B2" s="150"/>
      <c r="C2" s="150"/>
      <c r="D2" s="150"/>
      <c r="E2" s="151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44282.708333333336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44283.25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52" t="s">
        <v>2425</v>
      </c>
      <c r="B7" s="153"/>
      <c r="C7" s="153"/>
      <c r="D7" s="153"/>
      <c r="E7" s="154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75"/>
      <c r="B9" s="122"/>
      <c r="C9" s="122" t="e">
        <f>VLOOKUP(B9,'[1]LISTADO ATM'!$A$2:$B$822,2,0)</f>
        <v>#N/A</v>
      </c>
      <c r="D9" s="124" t="s">
        <v>2521</v>
      </c>
      <c r="E9" s="125"/>
    </row>
    <row r="10" spans="1:5" ht="18.75" thickBot="1" x14ac:dyDescent="0.3">
      <c r="A10" s="120" t="s">
        <v>2499</v>
      </c>
      <c r="B10" s="101">
        <f>COUNT(B9:B9)</f>
        <v>0</v>
      </c>
      <c r="C10" s="155"/>
      <c r="D10" s="156"/>
      <c r="E10" s="157"/>
    </row>
    <row r="11" spans="1:5" x14ac:dyDescent="0.25">
      <c r="E11" s="99"/>
    </row>
    <row r="12" spans="1:5" ht="18" customHeight="1" x14ac:dyDescent="0.25">
      <c r="A12" s="152" t="s">
        <v>2500</v>
      </c>
      <c r="B12" s="153"/>
      <c r="C12" s="153"/>
      <c r="D12" s="153"/>
      <c r="E12" s="154"/>
    </row>
    <row r="13" spans="1:5" ht="18" x14ac:dyDescent="0.25">
      <c r="A13" s="96" t="s">
        <v>15</v>
      </c>
      <c r="B13" s="96" t="s">
        <v>2426</v>
      </c>
      <c r="C13" s="96" t="s">
        <v>46</v>
      </c>
      <c r="D13" s="106" t="s">
        <v>2429</v>
      </c>
      <c r="E13" s="102" t="s">
        <v>2427</v>
      </c>
    </row>
    <row r="14" spans="1:5" ht="18" x14ac:dyDescent="0.25">
      <c r="A14" s="122" t="e">
        <f>VLOOKUP(B14,'[1]LISTADO ATM'!$A$2:$C$822,3,0)</f>
        <v>#N/A</v>
      </c>
      <c r="B14" s="122"/>
      <c r="C14" s="122" t="e">
        <f>VLOOKUP(B14,'[1]LISTADO ATM'!$A$2:$B$822,2,0)</f>
        <v>#N/A</v>
      </c>
      <c r="D14" s="124" t="s">
        <v>2507</v>
      </c>
      <c r="E14" s="125"/>
    </row>
    <row r="15" spans="1:5" ht="18.75" thickBot="1" x14ac:dyDescent="0.3">
      <c r="A15" s="120" t="s">
        <v>2499</v>
      </c>
      <c r="B15" s="101">
        <f>COUNT(B14:B14)</f>
        <v>0</v>
      </c>
      <c r="C15" s="155"/>
      <c r="D15" s="156"/>
      <c r="E15" s="157"/>
    </row>
    <row r="16" spans="1:5" ht="15.75" thickBot="1" x14ac:dyDescent="0.3">
      <c r="E16" s="99"/>
    </row>
    <row r="17" spans="1:5" ht="18.75" customHeight="1" thickBot="1" x14ac:dyDescent="0.3">
      <c r="A17" s="158" t="s">
        <v>2501</v>
      </c>
      <c r="B17" s="159"/>
      <c r="C17" s="159"/>
      <c r="D17" s="159"/>
      <c r="E17" s="160"/>
    </row>
    <row r="18" spans="1:5" ht="18" x14ac:dyDescent="0.25">
      <c r="A18" s="96" t="s">
        <v>15</v>
      </c>
      <c r="B18" s="96" t="s">
        <v>2426</v>
      </c>
      <c r="C18" s="97" t="s">
        <v>46</v>
      </c>
      <c r="D18" s="97" t="s">
        <v>2429</v>
      </c>
      <c r="E18" s="106" t="s">
        <v>2427</v>
      </c>
    </row>
    <row r="19" spans="1:5" ht="18" x14ac:dyDescent="0.25">
      <c r="A19" s="119" t="str">
        <f>VLOOKUP(B19,'[1]LISTADO ATM'!$A$2:$C$822,3,0)</f>
        <v>SUR</v>
      </c>
      <c r="B19" s="122">
        <v>252</v>
      </c>
      <c r="C19" s="122" t="str">
        <f>VLOOKUP(B19,'[1]LISTADO ATM'!$A$2:$B$822,2,0)</f>
        <v xml:space="preserve">ATM Banco Agrícola (Barahona) </v>
      </c>
      <c r="D19" s="126" t="s">
        <v>2451</v>
      </c>
      <c r="E19" s="111">
        <v>335836002</v>
      </c>
    </row>
    <row r="20" spans="1:5" ht="18" x14ac:dyDescent="0.25">
      <c r="A20" s="119" t="str">
        <f>VLOOKUP(B20,'[1]LISTADO ATM'!$A$2:$C$822,3,0)</f>
        <v>DISTRITO NACIONAL</v>
      </c>
      <c r="B20" s="122">
        <v>153</v>
      </c>
      <c r="C20" s="122" t="str">
        <f>VLOOKUP(B20,'[1]LISTADO ATM'!$A$2:$B$822,2,0)</f>
        <v xml:space="preserve">ATM Rehabilitación </v>
      </c>
      <c r="D20" s="126" t="s">
        <v>2451</v>
      </c>
      <c r="E20" s="111">
        <v>335836037</v>
      </c>
    </row>
    <row r="21" spans="1:5" ht="18" x14ac:dyDescent="0.25">
      <c r="A21" s="119" t="str">
        <f>VLOOKUP(B21,'[1]LISTADO ATM'!$A$2:$C$822,3,0)</f>
        <v>SUR</v>
      </c>
      <c r="B21" s="122">
        <v>249</v>
      </c>
      <c r="C21" s="122" t="str">
        <f>VLOOKUP(B21,'[1]LISTADO ATM'!$A$2:$B$822,2,0)</f>
        <v xml:space="preserve">ATM Banco Agrícola Neiba </v>
      </c>
      <c r="D21" s="126" t="s">
        <v>2451</v>
      </c>
      <c r="E21" s="111">
        <v>335836061</v>
      </c>
    </row>
    <row r="22" spans="1:5" ht="18" x14ac:dyDescent="0.25">
      <c r="A22" s="119" t="str">
        <f>VLOOKUP(B22,'[1]LISTADO ATM'!$A$2:$C$822,3,0)</f>
        <v>ESTE</v>
      </c>
      <c r="B22" s="122">
        <v>631</v>
      </c>
      <c r="C22" s="122" t="str">
        <f>VLOOKUP(B22,'[1]LISTADO ATM'!$A$2:$B$822,2,0)</f>
        <v xml:space="preserve">ATM ASOCODEQUI (San Pedro) </v>
      </c>
      <c r="D22" s="126" t="s">
        <v>2451</v>
      </c>
      <c r="E22" s="111">
        <v>335836066</v>
      </c>
    </row>
    <row r="23" spans="1:5" ht="18" x14ac:dyDescent="0.25">
      <c r="A23" s="119" t="str">
        <f>VLOOKUP(B23,'[1]LISTADO ATM'!$A$2:$C$822,3,0)</f>
        <v>NORTE</v>
      </c>
      <c r="B23" s="122">
        <v>266</v>
      </c>
      <c r="C23" s="122" t="str">
        <f>VLOOKUP(B23,'[1]LISTADO ATM'!$A$2:$B$822,2,0)</f>
        <v xml:space="preserve">ATM Oficina Villa Francisca </v>
      </c>
      <c r="D23" s="126" t="s">
        <v>2451</v>
      </c>
      <c r="E23" s="111">
        <v>335836072</v>
      </c>
    </row>
    <row r="24" spans="1:5" ht="18" x14ac:dyDescent="0.25">
      <c r="A24" s="119" t="str">
        <f>VLOOKUP(B24,'[1]LISTADO ATM'!$A$2:$C$822,3,0)</f>
        <v>DISTRITO NACIONAL</v>
      </c>
      <c r="B24" s="122">
        <v>416</v>
      </c>
      <c r="C24" s="122" t="str">
        <f>VLOOKUP(B24,'[1]LISTADO ATM'!$A$2:$B$822,2,0)</f>
        <v xml:space="preserve">ATM Autobanco San Martín II </v>
      </c>
      <c r="D24" s="126" t="s">
        <v>2451</v>
      </c>
      <c r="E24" s="111">
        <v>335836179</v>
      </c>
    </row>
    <row r="25" spans="1:5" ht="18" x14ac:dyDescent="0.25">
      <c r="A25" s="119" t="str">
        <f>VLOOKUP(B25,'[1]LISTADO ATM'!$A$2:$C$822,3,0)</f>
        <v>SUR</v>
      </c>
      <c r="B25" s="134">
        <v>825</v>
      </c>
      <c r="C25" s="122" t="str">
        <f>VLOOKUP(B25,'[1]LISTADO ATM'!$A$2:$B$822,2,0)</f>
        <v xml:space="preserve">ATM Estacion Eco Cibeles (Las Matas de Farfán) </v>
      </c>
      <c r="D25" s="126" t="s">
        <v>2451</v>
      </c>
      <c r="E25" s="111">
        <v>335836190</v>
      </c>
    </row>
    <row r="26" spans="1:5" ht="18" x14ac:dyDescent="0.25">
      <c r="A26" s="75" t="str">
        <f>VLOOKUP(B26,'[1]LISTADO ATM'!$A$2:$C$822,3,0)</f>
        <v>ESTE</v>
      </c>
      <c r="B26" s="122">
        <v>1</v>
      </c>
      <c r="C26" s="122" t="str">
        <f>VLOOKUP(B26,'[1]LISTADO ATM'!$A$2:$B$822,2,0)</f>
        <v>ATM S/M San Rafael del Yuma</v>
      </c>
      <c r="D26" s="126" t="s">
        <v>2451</v>
      </c>
      <c r="E26" s="111">
        <v>335835897</v>
      </c>
    </row>
    <row r="27" spans="1:5" ht="18" x14ac:dyDescent="0.25">
      <c r="A27" s="75" t="str">
        <f>VLOOKUP(B27,'[1]LISTADO ATM'!$A$2:$C$822,3,0)</f>
        <v>DISTRITO NACIONAL</v>
      </c>
      <c r="B27" s="122">
        <v>96</v>
      </c>
      <c r="C27" s="122" t="str">
        <f>VLOOKUP(B27,'[1]LISTADO ATM'!$A$2:$B$822,2,0)</f>
        <v>ATM S/M Caribe Av. Charles de Gaulle</v>
      </c>
      <c r="D27" s="126" t="s">
        <v>2451</v>
      </c>
      <c r="E27" s="111">
        <v>335836212</v>
      </c>
    </row>
    <row r="28" spans="1:5" ht="18" x14ac:dyDescent="0.25">
      <c r="A28" s="75" t="str">
        <f>VLOOKUP(B28,'[1]LISTADO ATM'!$A$2:$C$822,3,0)</f>
        <v>DISTRITO NACIONAL</v>
      </c>
      <c r="B28" s="122">
        <v>487</v>
      </c>
      <c r="C28" s="122" t="str">
        <f>VLOOKUP(B28,'[1]LISTADO ATM'!$A$2:$B$822,2,0)</f>
        <v xml:space="preserve">ATM Olé Hainamosa </v>
      </c>
      <c r="D28" s="126" t="s">
        <v>2451</v>
      </c>
      <c r="E28" s="111">
        <v>335836213</v>
      </c>
    </row>
    <row r="29" spans="1:5" ht="18" x14ac:dyDescent="0.25">
      <c r="A29" s="75" t="str">
        <f>VLOOKUP(B29,'[1]LISTADO ATM'!$A$2:$C$822,3,0)</f>
        <v>DISTRITO NACIONAL</v>
      </c>
      <c r="B29" s="122">
        <v>698</v>
      </c>
      <c r="C29" s="122" t="str">
        <f>VLOOKUP(B29,'[1]LISTADO ATM'!$A$2:$B$822,2,0)</f>
        <v>ATM Parador Bellamar</v>
      </c>
      <c r="D29" s="126" t="s">
        <v>2451</v>
      </c>
      <c r="E29" s="111">
        <v>335836216</v>
      </c>
    </row>
    <row r="30" spans="1:5" ht="18" x14ac:dyDescent="0.25">
      <c r="A30" s="75" t="str">
        <f>VLOOKUP(B30,'[1]LISTADO ATM'!$A$2:$C$822,3,0)</f>
        <v>DISTRITO NACIONAL</v>
      </c>
      <c r="B30" s="122">
        <v>26</v>
      </c>
      <c r="C30" s="122" t="str">
        <f>VLOOKUP(B30,'[1]LISTADO ATM'!$A$2:$B$822,2,0)</f>
        <v>ATM S/M Jumbo San Isidro</v>
      </c>
      <c r="D30" s="126" t="s">
        <v>2451</v>
      </c>
      <c r="E30" s="111">
        <v>335836228</v>
      </c>
    </row>
    <row r="31" spans="1:5" ht="18" x14ac:dyDescent="0.25">
      <c r="A31" s="75" t="str">
        <f>VLOOKUP(B31,'[1]LISTADO ATM'!$A$2:$C$822,3,0)</f>
        <v>NORTE</v>
      </c>
      <c r="B31" s="122">
        <v>144</v>
      </c>
      <c r="C31" s="122" t="str">
        <f>VLOOKUP(B31,'[1]LISTADO ATM'!$A$2:$B$822,2,0)</f>
        <v xml:space="preserve">ATM Oficina Villa Altagracia </v>
      </c>
      <c r="D31" s="126" t="s">
        <v>2451</v>
      </c>
      <c r="E31" s="111">
        <v>335836229</v>
      </c>
    </row>
    <row r="32" spans="1:5" ht="18" x14ac:dyDescent="0.25">
      <c r="A32" s="75" t="str">
        <f>VLOOKUP(B32,'[1]LISTADO ATM'!$A$2:$C$822,3,0)</f>
        <v>ESTE</v>
      </c>
      <c r="B32" s="122">
        <v>211</v>
      </c>
      <c r="C32" s="122" t="str">
        <f>VLOOKUP(B32,'[1]LISTADO ATM'!$A$2:$B$822,2,0)</f>
        <v xml:space="preserve">ATM Oficina La Romana I </v>
      </c>
      <c r="D32" s="126" t="s">
        <v>2451</v>
      </c>
      <c r="E32" s="111">
        <v>335836230</v>
      </c>
    </row>
    <row r="33" spans="1:5" ht="18" x14ac:dyDescent="0.25">
      <c r="A33" s="75" t="str">
        <f>VLOOKUP(B33,'[1]LISTADO ATM'!$A$2:$C$822,3,0)</f>
        <v>DISTRITO NACIONAL</v>
      </c>
      <c r="B33" s="122">
        <v>300</v>
      </c>
      <c r="C33" s="122" t="str">
        <f>VLOOKUP(B33,'[1]LISTADO ATM'!$A$2:$B$822,2,0)</f>
        <v xml:space="preserve">ATM S/M Aprezio Los Guaricanos </v>
      </c>
      <c r="D33" s="126" t="s">
        <v>2451</v>
      </c>
      <c r="E33" s="111">
        <v>335836231</v>
      </c>
    </row>
    <row r="34" spans="1:5" ht="18" x14ac:dyDescent="0.25">
      <c r="A34" s="75" t="e">
        <f>VLOOKUP(B34,'[1]LISTADO ATM'!$A$2:$C$822,3,0)</f>
        <v>#N/A</v>
      </c>
      <c r="B34" s="122">
        <v>363</v>
      </c>
      <c r="C34" s="122" t="e">
        <f>VLOOKUP(B34,'[1]LISTADO ATM'!$A$2:$B$822,2,0)</f>
        <v>#N/A</v>
      </c>
      <c r="D34" s="126" t="s">
        <v>2451</v>
      </c>
      <c r="E34" s="111">
        <v>335836232</v>
      </c>
    </row>
    <row r="35" spans="1:5" ht="18" x14ac:dyDescent="0.25">
      <c r="A35" s="75" t="str">
        <f>VLOOKUP(B35,'[1]LISTADO ATM'!$A$2:$C$822,3,0)</f>
        <v>SUR</v>
      </c>
      <c r="B35" s="122">
        <v>512</v>
      </c>
      <c r="C35" s="122" t="str">
        <f>VLOOKUP(B35,'[1]LISTADO ATM'!$A$2:$B$822,2,0)</f>
        <v>ATM Plaza Jesús Ferreira</v>
      </c>
      <c r="D35" s="126" t="s">
        <v>2451</v>
      </c>
      <c r="E35" s="111">
        <v>335836233</v>
      </c>
    </row>
    <row r="36" spans="1:5" ht="18" x14ac:dyDescent="0.25">
      <c r="A36" s="75" t="str">
        <f>VLOOKUP(B36,'[1]LISTADO ATM'!$A$2:$C$822,3,0)</f>
        <v>DISTRITO NACIONAL</v>
      </c>
      <c r="B36" s="122">
        <v>378</v>
      </c>
      <c r="C36" s="122" t="str">
        <f>VLOOKUP(B36,'[1]LISTADO ATM'!$A$2:$B$822,2,0)</f>
        <v>ATM UNP Villa Flores</v>
      </c>
      <c r="D36" s="126" t="s">
        <v>2451</v>
      </c>
      <c r="E36" s="111">
        <v>335836234</v>
      </c>
    </row>
    <row r="37" spans="1:5" ht="18" x14ac:dyDescent="0.25">
      <c r="A37" s="75" t="str">
        <f>VLOOKUP(B37,'[1]LISTADO ATM'!$A$2:$C$822,3,0)</f>
        <v>DISTRITO NACIONAL</v>
      </c>
      <c r="B37" s="122">
        <v>562</v>
      </c>
      <c r="C37" s="122" t="str">
        <f>VLOOKUP(B37,'[1]LISTADO ATM'!$A$2:$B$822,2,0)</f>
        <v xml:space="preserve">ATM S/M Jumbo Carretera Mella </v>
      </c>
      <c r="D37" s="126" t="s">
        <v>2451</v>
      </c>
      <c r="E37" s="111">
        <v>335836235</v>
      </c>
    </row>
    <row r="38" spans="1:5" ht="18" x14ac:dyDescent="0.25">
      <c r="A38" s="75" t="str">
        <f>VLOOKUP(B38,'[1]LISTADO ATM'!$A$2:$C$822,3,0)</f>
        <v>ESTE</v>
      </c>
      <c r="B38" s="122">
        <v>609</v>
      </c>
      <c r="C38" s="122" t="str">
        <f>VLOOKUP(B38,'[1]LISTADO ATM'!$A$2:$B$822,2,0)</f>
        <v xml:space="preserve">ATM S/M Jumbo (San Pedro) </v>
      </c>
      <c r="D38" s="126" t="s">
        <v>2451</v>
      </c>
      <c r="E38" s="111">
        <v>335836236</v>
      </c>
    </row>
    <row r="39" spans="1:5" ht="18" x14ac:dyDescent="0.25">
      <c r="A39" s="75" t="str">
        <f>VLOOKUP(B39,'[1]LISTADO ATM'!$A$2:$C$822,3,0)</f>
        <v>SUR</v>
      </c>
      <c r="B39" s="122">
        <v>733</v>
      </c>
      <c r="C39" s="122" t="str">
        <f>VLOOKUP(B39,'[1]LISTADO ATM'!$A$2:$B$822,2,0)</f>
        <v xml:space="preserve">ATM Zona Franca Perdenales </v>
      </c>
      <c r="D39" s="126" t="s">
        <v>2451</v>
      </c>
      <c r="E39" s="111">
        <v>335836237</v>
      </c>
    </row>
    <row r="40" spans="1:5" ht="18" x14ac:dyDescent="0.25">
      <c r="A40" s="75" t="str">
        <f>VLOOKUP(B40,'[1]LISTADO ATM'!$A$2:$C$822,3,0)</f>
        <v>DISTRITO NACIONAL</v>
      </c>
      <c r="B40" s="122">
        <v>407</v>
      </c>
      <c r="C40" s="122" t="str">
        <f>VLOOKUP(B40,'[1]LISTADO ATM'!$A$2:$B$822,2,0)</f>
        <v xml:space="preserve">ATM Multicentro La Sirena Villa Mella </v>
      </c>
      <c r="D40" s="126" t="s">
        <v>2451</v>
      </c>
      <c r="E40" s="111">
        <v>335836260</v>
      </c>
    </row>
    <row r="41" spans="1:5" ht="18" x14ac:dyDescent="0.25">
      <c r="A41" s="75" t="str">
        <f>VLOOKUP(B41,'[1]LISTADO ATM'!$A$2:$C$822,3,0)</f>
        <v>SUR</v>
      </c>
      <c r="B41" s="122">
        <v>311</v>
      </c>
      <c r="C41" s="122" t="str">
        <f>VLOOKUP(B41,'[1]LISTADO ATM'!$A$2:$B$822,2,0)</f>
        <v>ATM Plaza Eroski</v>
      </c>
      <c r="D41" s="126" t="s">
        <v>2451</v>
      </c>
      <c r="E41" s="111">
        <v>335836262</v>
      </c>
    </row>
    <row r="42" spans="1:5" ht="18" x14ac:dyDescent="0.25">
      <c r="A42" s="75" t="str">
        <f>VLOOKUP(B42,'[1]LISTADO ATM'!$A$2:$C$822,3,0)</f>
        <v>ESTE</v>
      </c>
      <c r="B42" s="122">
        <v>114</v>
      </c>
      <c r="C42" s="122" t="str">
        <f>VLOOKUP(B42,'[1]LISTADO ATM'!$A$2:$B$822,2,0)</f>
        <v xml:space="preserve">ATM Oficina Hato Mayor </v>
      </c>
      <c r="D42" s="126" t="s">
        <v>2451</v>
      </c>
      <c r="E42" s="111">
        <v>335836263</v>
      </c>
    </row>
    <row r="43" spans="1:5" ht="18" x14ac:dyDescent="0.25">
      <c r="A43" s="75" t="str">
        <f>VLOOKUP(B43,'[1]LISTADO ATM'!$A$2:$C$822,3,0)</f>
        <v>DISTRITO NACIONAL</v>
      </c>
      <c r="B43" s="122">
        <v>744</v>
      </c>
      <c r="C43" s="122" t="str">
        <f>VLOOKUP(B43,'[1]LISTADO ATM'!$A$2:$B$822,2,0)</f>
        <v xml:space="preserve">ATM Multicentro La Sirena Venezuela </v>
      </c>
      <c r="D43" s="126" t="s">
        <v>2451</v>
      </c>
      <c r="E43" s="111">
        <v>335836238</v>
      </c>
    </row>
    <row r="44" spans="1:5" ht="18" x14ac:dyDescent="0.25">
      <c r="A44" s="75" t="str">
        <f>VLOOKUP(B44,'[1]LISTADO ATM'!$A$2:$C$822,3,0)</f>
        <v>DISTRITO NACIONAL</v>
      </c>
      <c r="B44" s="122">
        <v>784</v>
      </c>
      <c r="C44" s="122" t="str">
        <f>VLOOKUP(B44,'[1]LISTADO ATM'!$A$2:$B$822,2,0)</f>
        <v xml:space="preserve">ATM Tribunal Superior Electoral </v>
      </c>
      <c r="D44" s="126" t="s">
        <v>2451</v>
      </c>
      <c r="E44" s="111">
        <v>335836211</v>
      </c>
    </row>
    <row r="45" spans="1:5" ht="18" x14ac:dyDescent="0.25">
      <c r="A45" s="75" t="str">
        <f>VLOOKUP(B45,'[1]LISTADO ATM'!$A$2:$C$822,3,0)</f>
        <v>ESTE</v>
      </c>
      <c r="B45" s="122">
        <v>693</v>
      </c>
      <c r="C45" s="122" t="str">
        <f>VLOOKUP(B45,'[1]LISTADO ATM'!$A$2:$B$822,2,0)</f>
        <v>ATM INTL Medical Punta Cana</v>
      </c>
      <c r="D45" s="126" t="s">
        <v>2451</v>
      </c>
      <c r="E45" s="111">
        <v>335836268</v>
      </c>
    </row>
    <row r="46" spans="1:5" ht="18.75" thickBot="1" x14ac:dyDescent="0.3">
      <c r="A46" s="127" t="s">
        <v>2499</v>
      </c>
      <c r="B46" s="101">
        <f>COUNT(B19:B45)</f>
        <v>27</v>
      </c>
      <c r="C46" s="107"/>
      <c r="D46" s="107"/>
      <c r="E46" s="107"/>
    </row>
    <row r="47" spans="1:5" ht="15.75" thickBot="1" x14ac:dyDescent="0.3">
      <c r="E47" s="99"/>
    </row>
    <row r="48" spans="1:5" ht="18.75" customHeight="1" thickBot="1" x14ac:dyDescent="0.3">
      <c r="A48" s="158" t="s">
        <v>2502</v>
      </c>
      <c r="B48" s="159"/>
      <c r="C48" s="159"/>
      <c r="D48" s="159"/>
      <c r="E48" s="160"/>
    </row>
    <row r="49" spans="1:5" ht="18" customHeight="1" x14ac:dyDescent="0.25">
      <c r="A49" s="96" t="s">
        <v>15</v>
      </c>
      <c r="B49" s="96" t="s">
        <v>2426</v>
      </c>
      <c r="C49" s="97" t="s">
        <v>46</v>
      </c>
      <c r="D49" s="97" t="s">
        <v>2429</v>
      </c>
      <c r="E49" s="102" t="s">
        <v>2427</v>
      </c>
    </row>
    <row r="50" spans="1:5" ht="18" x14ac:dyDescent="0.25">
      <c r="A50" s="75" t="str">
        <f>VLOOKUP(B50,'[1]LISTADO ATM'!$A$2:$C$822,3,0)</f>
        <v>NORTE</v>
      </c>
      <c r="B50" s="122">
        <v>752</v>
      </c>
      <c r="C50" s="122" t="str">
        <f>VLOOKUP(B50,'[1]LISTADO ATM'!$A$2:$B$822,2,0)</f>
        <v xml:space="preserve">ATM UNP Las Carolinas (La Vega) </v>
      </c>
      <c r="D50" s="128" t="s">
        <v>2489</v>
      </c>
      <c r="E50" s="111">
        <v>335836214</v>
      </c>
    </row>
    <row r="51" spans="1:5" ht="18" x14ac:dyDescent="0.25">
      <c r="A51" s="75" t="str">
        <f>VLOOKUP(B51,'[1]LISTADO ATM'!$A$2:$C$822,3,0)</f>
        <v>DISTRITO NACIONAL</v>
      </c>
      <c r="B51" s="122">
        <v>522</v>
      </c>
      <c r="C51" s="122" t="str">
        <f>VLOOKUP(B51,'[1]LISTADO ATM'!$A$2:$B$822,2,0)</f>
        <v xml:space="preserve">ATM Oficina Galería 360 </v>
      </c>
      <c r="D51" s="122" t="s">
        <v>2489</v>
      </c>
      <c r="E51" s="111">
        <v>335836247</v>
      </c>
    </row>
    <row r="52" spans="1:5" ht="18" x14ac:dyDescent="0.25">
      <c r="A52" s="75" t="str">
        <f>VLOOKUP(B52,'[1]LISTADO ATM'!$A$2:$C$822,3,0)</f>
        <v>DISTRITO NACIONAL</v>
      </c>
      <c r="B52" s="122">
        <v>884</v>
      </c>
      <c r="C52" s="122" t="str">
        <f>VLOOKUP(B52,'[1]LISTADO ATM'!$A$2:$B$822,2,0)</f>
        <v xml:space="preserve">ATM UNP Olé Sabana Perdida </v>
      </c>
      <c r="D52" s="122" t="s">
        <v>2489</v>
      </c>
      <c r="E52" s="111">
        <v>335836248</v>
      </c>
    </row>
    <row r="53" spans="1:5" ht="18" x14ac:dyDescent="0.25">
      <c r="A53" s="75" t="str">
        <f>VLOOKUP(B53,'[1]LISTADO ATM'!$A$2:$C$822,3,0)</f>
        <v>SUR</v>
      </c>
      <c r="B53" s="122">
        <v>871</v>
      </c>
      <c r="C53" s="122" t="str">
        <f>VLOOKUP(B53,'[1]LISTADO ATM'!$A$2:$B$822,2,0)</f>
        <v>ATM Plaza Cultural San Juan</v>
      </c>
      <c r="D53" s="122" t="s">
        <v>2489</v>
      </c>
      <c r="E53" s="111">
        <v>335836249</v>
      </c>
    </row>
    <row r="54" spans="1:5" ht="18" x14ac:dyDescent="0.25">
      <c r="A54" s="75" t="str">
        <f>VLOOKUP(B54,'[1]LISTADO ATM'!$A$2:$C$822,3,0)</f>
        <v>DISTRITO NACIONAL</v>
      </c>
      <c r="B54" s="122">
        <v>409</v>
      </c>
      <c r="C54" s="122" t="str">
        <f>VLOOKUP(B54,'[1]LISTADO ATM'!$A$2:$B$822,2,0)</f>
        <v xml:space="preserve">ATM Oficina Las Palmas de Herrera I </v>
      </c>
      <c r="D54" s="122" t="s">
        <v>2489</v>
      </c>
      <c r="E54" s="111">
        <v>335836259</v>
      </c>
    </row>
    <row r="55" spans="1:5" ht="18" x14ac:dyDescent="0.25">
      <c r="A55" s="75" t="str">
        <f>VLOOKUP(B55,'[1]LISTADO ATM'!$A$2:$C$822,3,0)</f>
        <v>NORTE</v>
      </c>
      <c r="B55" s="122">
        <v>402</v>
      </c>
      <c r="C55" s="122" t="str">
        <f>VLOOKUP(B55,'[1]LISTADO ATM'!$A$2:$B$822,2,0)</f>
        <v xml:space="preserve">ATM La Sirena La Vega </v>
      </c>
      <c r="D55" s="122" t="s">
        <v>2489</v>
      </c>
      <c r="E55" s="111">
        <v>335836261</v>
      </c>
    </row>
    <row r="56" spans="1:5" ht="18" x14ac:dyDescent="0.25">
      <c r="A56" s="75" t="str">
        <f>VLOOKUP(B56,'[1]LISTADO ATM'!$A$2:$C$822,3,0)</f>
        <v>DISTRITO NACIONAL</v>
      </c>
      <c r="B56" s="122">
        <v>976</v>
      </c>
      <c r="C56" s="122" t="str">
        <f>VLOOKUP(B56,'[1]LISTADO ATM'!$A$2:$B$822,2,0)</f>
        <v xml:space="preserve">ATM Oficina Diamond Plaza I </v>
      </c>
      <c r="D56" s="122" t="s">
        <v>2489</v>
      </c>
      <c r="E56" s="111">
        <v>335836264</v>
      </c>
    </row>
    <row r="57" spans="1:5" ht="18" x14ac:dyDescent="0.25">
      <c r="A57" s="75" t="str">
        <f>VLOOKUP(B57,'[1]LISTADO ATM'!$A$2:$C$822,3,0)</f>
        <v>DISTRITO NACIONAL</v>
      </c>
      <c r="B57" s="122">
        <v>446</v>
      </c>
      <c r="C57" s="122" t="str">
        <f>VLOOKUP(B57,'[1]LISTADO ATM'!$A$2:$B$822,2,0)</f>
        <v>ATM Hipodromo V Centenario</v>
      </c>
      <c r="D57" s="122" t="s">
        <v>2489</v>
      </c>
      <c r="E57" s="111">
        <v>335836267</v>
      </c>
    </row>
    <row r="58" spans="1:5" ht="18.75" customHeight="1" x14ac:dyDescent="0.25">
      <c r="A58" s="75" t="str">
        <f>VLOOKUP(B58,'[1]LISTADO ATM'!$A$2:$C$822,3,0)</f>
        <v>DISTRITO NACIONAL</v>
      </c>
      <c r="B58" s="122">
        <v>801</v>
      </c>
      <c r="C58" s="122" t="str">
        <f>VLOOKUP(B58,'[1]LISTADO ATM'!$A$2:$B$822,2,0)</f>
        <v xml:space="preserve">ATM Galería 360 Food Court </v>
      </c>
      <c r="D58" s="122" t="s">
        <v>2489</v>
      </c>
      <c r="E58" s="111">
        <v>335836269</v>
      </c>
    </row>
    <row r="59" spans="1:5" ht="18" x14ac:dyDescent="0.25">
      <c r="A59" s="75" t="str">
        <f>VLOOKUP(B59,'[1]LISTADO ATM'!$A$2:$C$822,3,0)</f>
        <v>DISTRITO NACIONAL</v>
      </c>
      <c r="B59" s="122">
        <v>957</v>
      </c>
      <c r="C59" s="122" t="str">
        <f>VLOOKUP(B59,'[1]LISTADO ATM'!$A$2:$B$822,2,0)</f>
        <v xml:space="preserve">ATM Oficina Venezuela </v>
      </c>
      <c r="D59" s="122" t="s">
        <v>2489</v>
      </c>
      <c r="E59" s="111">
        <v>335836270</v>
      </c>
    </row>
    <row r="60" spans="1:5" ht="18" customHeight="1" thickBot="1" x14ac:dyDescent="0.3">
      <c r="A60" s="120" t="s">
        <v>2499</v>
      </c>
      <c r="B60" s="101">
        <f>COUNT(B50:B59)</f>
        <v>10</v>
      </c>
      <c r="C60" s="107"/>
      <c r="D60" s="132"/>
      <c r="E60" s="133"/>
    </row>
    <row r="61" spans="1:5" ht="15.75" thickBot="1" x14ac:dyDescent="0.3">
      <c r="E61" s="99"/>
    </row>
    <row r="62" spans="1:5" ht="18" customHeight="1" x14ac:dyDescent="0.25">
      <c r="A62" s="141" t="s">
        <v>2503</v>
      </c>
      <c r="B62" s="142"/>
      <c r="C62" s="142"/>
      <c r="D62" s="142"/>
      <c r="E62" s="143"/>
    </row>
    <row r="63" spans="1:5" ht="18" x14ac:dyDescent="0.25">
      <c r="A63" s="102" t="s">
        <v>15</v>
      </c>
      <c r="B63" s="96" t="s">
        <v>2426</v>
      </c>
      <c r="C63" s="98" t="s">
        <v>46</v>
      </c>
      <c r="D63" s="129" t="s">
        <v>2429</v>
      </c>
      <c r="E63" s="102" t="s">
        <v>2427</v>
      </c>
    </row>
    <row r="64" spans="1:5" ht="18" x14ac:dyDescent="0.25">
      <c r="A64" s="122" t="str">
        <f>VLOOKUP(B64,'[1]LISTADO ATM'!$A$2:$C$822,3,0)</f>
        <v>SUR</v>
      </c>
      <c r="B64" s="122">
        <v>677</v>
      </c>
      <c r="C64" s="122" t="str">
        <f>VLOOKUP(B64,'[1]LISTADO ATM'!$A$2:$B$822,2,0)</f>
        <v>ATM PBG Villa Jaragua</v>
      </c>
      <c r="D64" s="128" t="s">
        <v>2522</v>
      </c>
      <c r="E64" s="125">
        <v>335835690</v>
      </c>
    </row>
    <row r="65" spans="1:5" ht="18" x14ac:dyDescent="0.25">
      <c r="A65" s="122" t="str">
        <f>VLOOKUP(B65,'[1]LISTADO ATM'!$A$2:$C$822,3,0)</f>
        <v>DISTRITO NACIONAL</v>
      </c>
      <c r="B65" s="122">
        <v>54</v>
      </c>
      <c r="C65" s="122" t="str">
        <f>VLOOKUP(B65,'[1]LISTADO ATM'!$A$2:$B$822,2,0)</f>
        <v xml:space="preserve">ATM Autoservicio Galería 360 </v>
      </c>
      <c r="D65" s="128" t="s">
        <v>2522</v>
      </c>
      <c r="E65" s="125">
        <v>335835674</v>
      </c>
    </row>
    <row r="66" spans="1:5" ht="18" x14ac:dyDescent="0.25">
      <c r="A66" s="122" t="str">
        <f>VLOOKUP(B66,'[1]LISTADO ATM'!$A$2:$C$822,3,0)</f>
        <v>DISTRITO NACIONAL</v>
      </c>
      <c r="B66" s="122">
        <v>410</v>
      </c>
      <c r="C66" s="122" t="str">
        <f>VLOOKUP(B66,'[1]LISTADO ATM'!$A$2:$B$822,2,0)</f>
        <v xml:space="preserve">ATM Oficina Las Palmas de Herrera II </v>
      </c>
      <c r="D66" s="128" t="s">
        <v>2522</v>
      </c>
      <c r="E66" s="125">
        <v>335835813</v>
      </c>
    </row>
    <row r="67" spans="1:5" ht="18" x14ac:dyDescent="0.25">
      <c r="A67" s="122" t="str">
        <f>VLOOKUP(B67,'[1]LISTADO ATM'!$A$2:$C$822,3,0)</f>
        <v>NORTE</v>
      </c>
      <c r="B67" s="122">
        <v>8</v>
      </c>
      <c r="C67" s="122" t="str">
        <f>VLOOKUP(B67,'[1]LISTADO ATM'!$A$2:$B$822,2,0)</f>
        <v>ATM Autoservicio Yaque</v>
      </c>
      <c r="D67" s="128" t="s">
        <v>2522</v>
      </c>
      <c r="E67" s="125">
        <v>335835852</v>
      </c>
    </row>
    <row r="68" spans="1:5" ht="18" x14ac:dyDescent="0.25">
      <c r="A68" s="122" t="str">
        <f>VLOOKUP(B68,'[1]LISTADO ATM'!$A$2:$C$822,3,0)</f>
        <v>DISTRITO NACIONAL</v>
      </c>
      <c r="B68" s="122">
        <v>241</v>
      </c>
      <c r="C68" s="122" t="str">
        <f>VLOOKUP(B68,'[1]LISTADO ATM'!$A$2:$B$822,2,0)</f>
        <v xml:space="preserve">ATM Palacio Nacional (Presidencia) </v>
      </c>
      <c r="D68" s="128" t="s">
        <v>2522</v>
      </c>
      <c r="E68" s="125">
        <v>335835853</v>
      </c>
    </row>
    <row r="69" spans="1:5" ht="18.75" customHeight="1" x14ac:dyDescent="0.25">
      <c r="A69" s="122" t="str">
        <f>VLOOKUP(B69,'[1]LISTADO ATM'!$A$2:$C$822,3,0)</f>
        <v>DISTRITO NACIONAL</v>
      </c>
      <c r="B69" s="122">
        <v>966</v>
      </c>
      <c r="C69" s="122" t="str">
        <f>VLOOKUP(B69,'[1]LISTADO ATM'!$A$2:$B$822,2,0)</f>
        <v>ATM Centro Medico Real</v>
      </c>
      <c r="D69" s="128" t="s">
        <v>2522</v>
      </c>
      <c r="E69" s="125" t="s">
        <v>2558</v>
      </c>
    </row>
    <row r="70" spans="1:5" ht="18" x14ac:dyDescent="0.25">
      <c r="A70" s="122" t="str">
        <f>VLOOKUP(B70,'[1]LISTADO ATM'!$A$2:$C$822,3,0)</f>
        <v>NORTE</v>
      </c>
      <c r="B70" s="122">
        <v>732</v>
      </c>
      <c r="C70" s="122" t="str">
        <f>VLOOKUP(B70,'[1]LISTADO ATM'!$A$2:$B$822,2,0)</f>
        <v xml:space="preserve">ATM Molino del Valle (Santiago) </v>
      </c>
      <c r="D70" s="128" t="s">
        <v>2522</v>
      </c>
      <c r="E70" s="125">
        <v>335836091</v>
      </c>
    </row>
    <row r="71" spans="1:5" ht="18" x14ac:dyDescent="0.25">
      <c r="A71" s="122" t="str">
        <f>VLOOKUP(B71,'[1]LISTADO ATM'!$A$2:$C$822,3,0)</f>
        <v>SUR</v>
      </c>
      <c r="B71" s="122">
        <v>5</v>
      </c>
      <c r="C71" s="122" t="str">
        <f>VLOOKUP(B71,'[1]LISTADO ATM'!$A$2:$B$822,2,0)</f>
        <v>ATM Oficina Autoservicio Villa Ofelia (San Juan)</v>
      </c>
      <c r="D71" s="128" t="s">
        <v>2559</v>
      </c>
      <c r="E71" s="125">
        <v>335836206</v>
      </c>
    </row>
    <row r="72" spans="1:5" ht="18" x14ac:dyDescent="0.25">
      <c r="A72" s="122" t="str">
        <f>VLOOKUP(B72,'[1]LISTADO ATM'!$A$2:$C$822,3,0)</f>
        <v>DISTRITO NACIONAL</v>
      </c>
      <c r="B72" s="122">
        <v>113</v>
      </c>
      <c r="C72" s="122" t="str">
        <f>VLOOKUP(B72,'[1]LISTADO ATM'!$A$2:$B$822,2,0)</f>
        <v xml:space="preserve">ATM Autoservicio Atalaya del Mar </v>
      </c>
      <c r="D72" s="128" t="s">
        <v>2559</v>
      </c>
      <c r="E72" s="125">
        <v>335836252</v>
      </c>
    </row>
    <row r="73" spans="1:5" ht="18" x14ac:dyDescent="0.25">
      <c r="A73" s="122" t="str">
        <f>VLOOKUP(B73,'[1]LISTADO ATM'!$A$2:$C$822,3,0)</f>
        <v>NORTE</v>
      </c>
      <c r="B73" s="122">
        <v>142</v>
      </c>
      <c r="C73" s="122" t="str">
        <f>VLOOKUP(B73,'[1]LISTADO ATM'!$A$2:$B$822,2,0)</f>
        <v xml:space="preserve">ATM Centro de Caja Galerías Bonao </v>
      </c>
      <c r="D73" s="128" t="s">
        <v>2522</v>
      </c>
      <c r="E73" s="125">
        <v>335836198</v>
      </c>
    </row>
    <row r="74" spans="1:5" ht="18.75" customHeight="1" x14ac:dyDescent="0.25">
      <c r="A74" s="122" t="str">
        <f>VLOOKUP(B74,'[1]LISTADO ATM'!$A$2:$C$822,3,0)</f>
        <v>DISTRITO NACIONAL</v>
      </c>
      <c r="B74" s="122">
        <v>493</v>
      </c>
      <c r="C74" s="122" t="str">
        <f>VLOOKUP(B74,'[1]LISTADO ATM'!$A$2:$B$822,2,0)</f>
        <v xml:space="preserve">ATM Oficina Haina Occidental II </v>
      </c>
      <c r="D74" s="128" t="s">
        <v>2522</v>
      </c>
      <c r="E74" s="125">
        <v>335835839</v>
      </c>
    </row>
    <row r="75" spans="1:5" ht="18.75" customHeight="1" thickBot="1" x14ac:dyDescent="0.3">
      <c r="A75" s="120" t="s">
        <v>2499</v>
      </c>
      <c r="B75" s="101">
        <f>COUNT(B64:B74)</f>
        <v>11</v>
      </c>
      <c r="C75" s="131"/>
      <c r="D75" s="130"/>
      <c r="E75" s="130"/>
    </row>
    <row r="76" spans="1:5" ht="15.75" thickBot="1" x14ac:dyDescent="0.3">
      <c r="E76" s="99"/>
    </row>
    <row r="77" spans="1:5" ht="18.75" thickBot="1" x14ac:dyDescent="0.3">
      <c r="A77" s="163" t="s">
        <v>2504</v>
      </c>
      <c r="B77" s="164"/>
      <c r="D77" s="99"/>
      <c r="E77" s="99"/>
    </row>
    <row r="78" spans="1:5" ht="18.75" customHeight="1" thickBot="1" x14ac:dyDescent="0.3">
      <c r="A78" s="165">
        <f>+B46+B60+B75</f>
        <v>48</v>
      </c>
      <c r="B78" s="166"/>
    </row>
    <row r="79" spans="1:5" ht="15.75" thickBot="1" x14ac:dyDescent="0.3">
      <c r="E79" s="99"/>
    </row>
    <row r="80" spans="1:5" ht="18.75" thickBot="1" x14ac:dyDescent="0.3">
      <c r="A80" s="158" t="s">
        <v>2505</v>
      </c>
      <c r="B80" s="159"/>
      <c r="C80" s="159"/>
      <c r="D80" s="159"/>
      <c r="E80" s="160"/>
    </row>
    <row r="81" spans="1:5" ht="18" x14ac:dyDescent="0.25">
      <c r="A81" s="102" t="s">
        <v>15</v>
      </c>
      <c r="B81" s="102" t="s">
        <v>2426</v>
      </c>
      <c r="C81" s="98" t="s">
        <v>46</v>
      </c>
      <c r="D81" s="144" t="s">
        <v>2429</v>
      </c>
      <c r="E81" s="145"/>
    </row>
    <row r="82" spans="1:5" ht="18" customHeight="1" x14ac:dyDescent="0.25">
      <c r="A82" s="122" t="str">
        <f>VLOOKUP(B82,'[1]LISTADO ATM'!$A$2:$C$822,3,0)</f>
        <v>DISTRITO NACIONAL</v>
      </c>
      <c r="B82" s="122">
        <v>911</v>
      </c>
      <c r="C82" s="122" t="str">
        <f>VLOOKUP(B82,'[1]LISTADO ATM'!$A$2:$B$822,2,0)</f>
        <v xml:space="preserve">ATM Oficina Venezuela II </v>
      </c>
      <c r="D82" s="161" t="s">
        <v>2524</v>
      </c>
      <c r="E82" s="162"/>
    </row>
    <row r="83" spans="1:5" ht="18" x14ac:dyDescent="0.25">
      <c r="A83" s="122" t="str">
        <f>VLOOKUP(B83,'[1]LISTADO ATM'!$A$2:$C$822,3,0)</f>
        <v>DISTRITO NACIONAL</v>
      </c>
      <c r="B83" s="122">
        <v>578</v>
      </c>
      <c r="C83" s="122" t="str">
        <f>VLOOKUP(B83,'[1]LISTADO ATM'!$A$2:$B$822,2,0)</f>
        <v xml:space="preserve">ATM Procuraduría General de la República </v>
      </c>
      <c r="D83" s="161" t="s">
        <v>2523</v>
      </c>
      <c r="E83" s="162"/>
    </row>
    <row r="84" spans="1:5" ht="18" x14ac:dyDescent="0.25">
      <c r="A84" s="122" t="str">
        <f>VLOOKUP(B84,'[1]LISTADO ATM'!$A$2:$C$822,3,0)</f>
        <v>DISTRITO NACIONAL</v>
      </c>
      <c r="B84" s="122">
        <v>113</v>
      </c>
      <c r="C84" s="122" t="str">
        <f>VLOOKUP(B84,'[1]LISTADO ATM'!$A$2:$B$822,2,0)</f>
        <v xml:space="preserve">ATM Autoservicio Atalaya del Mar </v>
      </c>
      <c r="D84" s="161" t="s">
        <v>2523</v>
      </c>
      <c r="E84" s="162"/>
    </row>
    <row r="85" spans="1:5" ht="18" x14ac:dyDescent="0.25">
      <c r="A85" s="135" t="str">
        <f>VLOOKUP(B85,'[1]LISTADO ATM'!$A$2:$C$822,3,0)</f>
        <v>SUR</v>
      </c>
      <c r="B85" s="122">
        <v>89</v>
      </c>
      <c r="C85" s="122" t="str">
        <f>VLOOKUP(B85,'[1]LISTADO ATM'!$A$2:$B$822,2,0)</f>
        <v xml:space="preserve">ATM UNP El Cercado (San Juan) </v>
      </c>
      <c r="D85" s="161" t="s">
        <v>2523</v>
      </c>
      <c r="E85" s="162"/>
    </row>
    <row r="86" spans="1:5" ht="18" x14ac:dyDescent="0.25">
      <c r="A86" s="135" t="str">
        <f>VLOOKUP(B86,'[1]LISTADO ATM'!$A$2:$C$822,3,0)</f>
        <v>NORTE</v>
      </c>
      <c r="B86" s="122">
        <v>138</v>
      </c>
      <c r="C86" s="122" t="str">
        <f>VLOOKUP(B86,'[1]LISTADO ATM'!$A$2:$B$822,2,0)</f>
        <v xml:space="preserve">ATM UNP Fantino </v>
      </c>
      <c r="D86" s="161" t="s">
        <v>2523</v>
      </c>
      <c r="E86" s="162"/>
    </row>
    <row r="87" spans="1:5" ht="18" x14ac:dyDescent="0.25">
      <c r="A87" s="135" t="str">
        <f>VLOOKUP(B87,'[1]LISTADO ATM'!$A$2:$C$822,3,0)</f>
        <v>DISTRITO NACIONAL</v>
      </c>
      <c r="B87" s="122">
        <v>246</v>
      </c>
      <c r="C87" s="122" t="str">
        <f>VLOOKUP(B87,'[1]LISTADO ATM'!$A$2:$B$822,2,0)</f>
        <v xml:space="preserve">ATM Oficina Torre BR (Lobby) </v>
      </c>
      <c r="D87" s="161" t="s">
        <v>2523</v>
      </c>
      <c r="E87" s="162"/>
    </row>
    <row r="88" spans="1:5" ht="18" x14ac:dyDescent="0.25">
      <c r="A88" s="135" t="str">
        <f>VLOOKUP(B88,'[1]LISTADO ATM'!$A$2:$C$822,3,0)</f>
        <v>NORTE</v>
      </c>
      <c r="B88" s="122">
        <v>332</v>
      </c>
      <c r="C88" s="122" t="str">
        <f>VLOOKUP(B88,'[1]LISTADO ATM'!$A$2:$B$822,2,0)</f>
        <v>ATM Estación Sigma (Cotuí)</v>
      </c>
      <c r="D88" s="161" t="s">
        <v>2523</v>
      </c>
      <c r="E88" s="162"/>
    </row>
    <row r="89" spans="1:5" ht="18" x14ac:dyDescent="0.25">
      <c r="A89" s="135" t="str">
        <f>VLOOKUP(B89,'[1]LISTADO ATM'!$A$2:$C$822,3,0)</f>
        <v>NORTE</v>
      </c>
      <c r="B89" s="122">
        <v>603</v>
      </c>
      <c r="C89" s="122" t="str">
        <f>VLOOKUP(B89,'[1]LISTADO ATM'!$A$2:$B$822,2,0)</f>
        <v xml:space="preserve">ATM Zona Franca (Santiago) II </v>
      </c>
      <c r="D89" s="161" t="s">
        <v>2523</v>
      </c>
      <c r="E89" s="162"/>
    </row>
    <row r="90" spans="1:5" ht="18" x14ac:dyDescent="0.25">
      <c r="A90" s="135" t="str">
        <f>VLOOKUP(B90,'[1]LISTADO ATM'!$A$2:$C$822,3,0)</f>
        <v>DISTRITO NACIONAL</v>
      </c>
      <c r="B90" s="122">
        <v>883</v>
      </c>
      <c r="C90" s="122" t="str">
        <f>VLOOKUP(B90,'[1]LISTADO ATM'!$A$2:$B$822,2,0)</f>
        <v xml:space="preserve">ATM Oficina Filadelfia Plaza </v>
      </c>
      <c r="D90" s="161" t="s">
        <v>2523</v>
      </c>
      <c r="E90" s="162"/>
    </row>
    <row r="91" spans="1:5" ht="18" x14ac:dyDescent="0.25">
      <c r="A91" s="135" t="str">
        <f>VLOOKUP(B91,'[1]LISTADO ATM'!$A$2:$C$822,3,0)</f>
        <v>DISTRITO NACIONAL</v>
      </c>
      <c r="B91" s="122">
        <v>979</v>
      </c>
      <c r="C91" s="122" t="str">
        <f>VLOOKUP(B91,'[1]LISTADO ATM'!$A$2:$B$822,2,0)</f>
        <v xml:space="preserve">ATM Oficina Luperón I </v>
      </c>
      <c r="D91" s="161" t="s">
        <v>2523</v>
      </c>
      <c r="E91" s="162"/>
    </row>
    <row r="92" spans="1:5" ht="18" x14ac:dyDescent="0.25">
      <c r="A92" s="122" t="str">
        <f>VLOOKUP(B92,'[1]LISTADO ATM'!$A$2:$C$822,3,0)</f>
        <v>ESTE</v>
      </c>
      <c r="B92" s="122">
        <v>121</v>
      </c>
      <c r="C92" s="122" t="str">
        <f>VLOOKUP(B92,'[1]LISTADO ATM'!$A$2:$B$822,2,0)</f>
        <v xml:space="preserve">ATM Oficina Bayaguana </v>
      </c>
      <c r="D92" s="161" t="s">
        <v>2523</v>
      </c>
      <c r="E92" s="162"/>
    </row>
    <row r="93" spans="1:5" ht="18" x14ac:dyDescent="0.25">
      <c r="A93" s="135" t="str">
        <f>VLOOKUP(B93,'[1]LISTADO ATM'!$A$2:$C$822,3,0)</f>
        <v>DISTRITO NACIONAL</v>
      </c>
      <c r="B93" s="122">
        <v>314</v>
      </c>
      <c r="C93" s="122" t="str">
        <f>VLOOKUP(B93,'[1]LISTADO ATM'!$A$2:$B$822,2,0)</f>
        <v xml:space="preserve">ATM UNP Cambita Garabito (San Cristóbal) </v>
      </c>
      <c r="D93" s="161" t="s">
        <v>2523</v>
      </c>
      <c r="E93" s="162"/>
    </row>
    <row r="94" spans="1:5" ht="18" x14ac:dyDescent="0.25">
      <c r="A94" s="135" t="str">
        <f>VLOOKUP(B94,'[1]LISTADO ATM'!$A$2:$C$822,3,0)</f>
        <v>NORTE</v>
      </c>
      <c r="B94" s="122">
        <v>315</v>
      </c>
      <c r="C94" s="122" t="str">
        <f>VLOOKUP(B94,'[1]LISTADO ATM'!$A$2:$B$822,2,0)</f>
        <v xml:space="preserve">ATM Oficina Estrella Sadalá </v>
      </c>
      <c r="D94" s="161" t="s">
        <v>2523</v>
      </c>
      <c r="E94" s="162"/>
    </row>
    <row r="95" spans="1:5" ht="18" x14ac:dyDescent="0.25">
      <c r="A95" s="135" t="str">
        <f>VLOOKUP(B95,'[1]LISTADO ATM'!$A$2:$C$822,3,0)</f>
        <v>ESTE</v>
      </c>
      <c r="B95" s="122">
        <v>345</v>
      </c>
      <c r="C95" s="122" t="str">
        <f>VLOOKUP(B95,'[1]LISTADO ATM'!$A$2:$B$822,2,0)</f>
        <v>ATM Ofic. Yamasa II</v>
      </c>
      <c r="D95" s="161" t="s">
        <v>2523</v>
      </c>
      <c r="E95" s="162"/>
    </row>
    <row r="96" spans="1:5" ht="18" x14ac:dyDescent="0.25">
      <c r="A96" s="135" t="str">
        <f>VLOOKUP(B96,'[1]LISTADO ATM'!$A$2:$C$822,3,0)</f>
        <v>NORTE</v>
      </c>
      <c r="B96" s="122">
        <v>633</v>
      </c>
      <c r="C96" s="122" t="str">
        <f>VLOOKUP(B96,'[1]LISTADO ATM'!$A$2:$B$822,2,0)</f>
        <v xml:space="preserve">ATM Autobanco Las Colinas </v>
      </c>
      <c r="D96" s="161" t="s">
        <v>2523</v>
      </c>
      <c r="E96" s="162"/>
    </row>
    <row r="97" spans="1:5" ht="18.75" customHeight="1" x14ac:dyDescent="0.25">
      <c r="A97" s="135" t="str">
        <f>VLOOKUP(B97,'[1]LISTADO ATM'!$A$2:$C$822,3,0)</f>
        <v>ESTE</v>
      </c>
      <c r="B97" s="122">
        <v>673</v>
      </c>
      <c r="C97" s="122" t="str">
        <f>VLOOKUP(B97,'[1]LISTADO ATM'!$A$2:$B$822,2,0)</f>
        <v>ATM Clínica Dr. Cruz Jiminián</v>
      </c>
      <c r="D97" s="161" t="s">
        <v>2523</v>
      </c>
      <c r="E97" s="162"/>
    </row>
    <row r="98" spans="1:5" ht="18.75" customHeight="1" x14ac:dyDescent="0.25">
      <c r="A98" s="135" t="str">
        <f>VLOOKUP(B98,'[1]LISTADO ATM'!$A$2:$C$822,3,0)</f>
        <v>NORTE</v>
      </c>
      <c r="B98" s="122">
        <v>864</v>
      </c>
      <c r="C98" s="122" t="str">
        <f>VLOOKUP(B98,'[1]LISTADO ATM'!$A$2:$B$822,2,0)</f>
        <v xml:space="preserve">ATM Palmares Mall (San Francisco) </v>
      </c>
      <c r="D98" s="161" t="s">
        <v>2524</v>
      </c>
      <c r="E98" s="162"/>
    </row>
    <row r="99" spans="1:5" ht="18" x14ac:dyDescent="0.25">
      <c r="A99" s="135" t="str">
        <f>VLOOKUP(B99,'[1]LISTADO ATM'!$A$2:$C$822,3,0)</f>
        <v>NORTE</v>
      </c>
      <c r="B99" s="122">
        <v>877</v>
      </c>
      <c r="C99" s="122" t="str">
        <f>VLOOKUP(B99,'[1]LISTADO ATM'!$A$2:$B$822,2,0)</f>
        <v xml:space="preserve">ATM Estación Los Samanes (Ranchito, La Vega) </v>
      </c>
      <c r="D99" s="161" t="s">
        <v>2524</v>
      </c>
      <c r="E99" s="162"/>
    </row>
    <row r="100" spans="1:5" ht="18.75" customHeight="1" x14ac:dyDescent="0.25">
      <c r="A100" s="135" t="str">
        <f>VLOOKUP(B100,'[1]LISTADO ATM'!$A$2:$C$822,3,0)</f>
        <v>NORTE</v>
      </c>
      <c r="B100" s="122">
        <v>903</v>
      </c>
      <c r="C100" s="122" t="str">
        <f>VLOOKUP(B100,'[1]LISTADO ATM'!$A$2:$B$822,2,0)</f>
        <v xml:space="preserve">ATM Oficina La Vega Real I </v>
      </c>
      <c r="D100" s="161" t="s">
        <v>2524</v>
      </c>
      <c r="E100" s="162"/>
    </row>
    <row r="101" spans="1:5" ht="18.75" thickBot="1" x14ac:dyDescent="0.3">
      <c r="A101" s="120" t="s">
        <v>2499</v>
      </c>
      <c r="B101" s="101">
        <f>COUNT(B82:B100)</f>
        <v>19</v>
      </c>
      <c r="C101" s="131"/>
      <c r="D101" s="130"/>
      <c r="E101" s="130"/>
    </row>
    <row r="102" spans="1:5" x14ac:dyDescent="0.25">
      <c r="B102" s="94"/>
    </row>
    <row r="103" spans="1:5" x14ac:dyDescent="0.25">
      <c r="B103" s="94"/>
    </row>
    <row r="104" spans="1:5" x14ac:dyDescent="0.25">
      <c r="B104" s="94"/>
    </row>
    <row r="105" spans="1:5" x14ac:dyDescent="0.25">
      <c r="B105" s="94"/>
    </row>
    <row r="106" spans="1:5" x14ac:dyDescent="0.25">
      <c r="B106" s="94"/>
    </row>
    <row r="107" spans="1:5" x14ac:dyDescent="0.25">
      <c r="B107" s="94"/>
    </row>
    <row r="108" spans="1:5" ht="18" customHeight="1" x14ac:dyDescent="0.25">
      <c r="B108" s="94"/>
    </row>
    <row r="109" spans="1:5" x14ac:dyDescent="0.25">
      <c r="B109" s="94"/>
    </row>
    <row r="110" spans="1:5" x14ac:dyDescent="0.25">
      <c r="B110" s="94"/>
    </row>
    <row r="111" spans="1:5" x14ac:dyDescent="0.25">
      <c r="B111" s="94"/>
    </row>
    <row r="112" spans="1:5" x14ac:dyDescent="0.25">
      <c r="B112" s="94"/>
    </row>
    <row r="113" spans="2:2" x14ac:dyDescent="0.25">
      <c r="B113" s="94"/>
    </row>
    <row r="114" spans="2:2" x14ac:dyDescent="0.25">
      <c r="B114" s="94"/>
    </row>
    <row r="115" spans="2:2" x14ac:dyDescent="0.25">
      <c r="B115" s="94"/>
    </row>
    <row r="116" spans="2:2" x14ac:dyDescent="0.25">
      <c r="B116" s="94"/>
    </row>
    <row r="117" spans="2:2" x14ac:dyDescent="0.25">
      <c r="B117" s="94"/>
    </row>
    <row r="118" spans="2:2" x14ac:dyDescent="0.25">
      <c r="B118" s="94"/>
    </row>
    <row r="119" spans="2:2" x14ac:dyDescent="0.25">
      <c r="B119" s="94"/>
    </row>
    <row r="120" spans="2:2" x14ac:dyDescent="0.25">
      <c r="B120" s="94"/>
    </row>
    <row r="121" spans="2:2" ht="18.75" customHeight="1" x14ac:dyDescent="0.25">
      <c r="B121" s="94"/>
    </row>
    <row r="122" spans="2:2" x14ac:dyDescent="0.25">
      <c r="B122" s="94"/>
    </row>
    <row r="123" spans="2:2" x14ac:dyDescent="0.25">
      <c r="B123" s="94"/>
    </row>
    <row r="124" spans="2:2" ht="18.75" customHeight="1" x14ac:dyDescent="0.25">
      <c r="B124" s="94"/>
    </row>
    <row r="125" spans="2:2" x14ac:dyDescent="0.25">
      <c r="B125" s="94"/>
    </row>
    <row r="126" spans="2:2" x14ac:dyDescent="0.25">
      <c r="B126" s="94"/>
    </row>
    <row r="127" spans="2:2" x14ac:dyDescent="0.25">
      <c r="B127" s="94"/>
    </row>
    <row r="128" spans="2:2" x14ac:dyDescent="0.25">
      <c r="B128" s="94"/>
    </row>
    <row r="129" spans="2:2" x14ac:dyDescent="0.25">
      <c r="B129" s="94"/>
    </row>
    <row r="130" spans="2:2" x14ac:dyDescent="0.25">
      <c r="B130" s="94"/>
    </row>
    <row r="131" spans="2:2" x14ac:dyDescent="0.25">
      <c r="B131" s="94"/>
    </row>
    <row r="132" spans="2:2" x14ac:dyDescent="0.25">
      <c r="B132" s="94"/>
    </row>
    <row r="133" spans="2:2" x14ac:dyDescent="0.25">
      <c r="B133" s="94"/>
    </row>
    <row r="134" spans="2:2" x14ac:dyDescent="0.25">
      <c r="B134" s="94"/>
    </row>
    <row r="135" spans="2:2" x14ac:dyDescent="0.25">
      <c r="B135" s="94"/>
    </row>
    <row r="136" spans="2:2" x14ac:dyDescent="0.25">
      <c r="B136" s="94"/>
    </row>
    <row r="137" spans="2:2" x14ac:dyDescent="0.25">
      <c r="B137" s="94"/>
    </row>
    <row r="138" spans="2:2" x14ac:dyDescent="0.25">
      <c r="B138" s="94"/>
    </row>
    <row r="139" spans="2:2" x14ac:dyDescent="0.25">
      <c r="B139" s="94"/>
    </row>
    <row r="140" spans="2:2" x14ac:dyDescent="0.25">
      <c r="B140" s="94"/>
    </row>
    <row r="141" spans="2:2" x14ac:dyDescent="0.25">
      <c r="B141" s="94"/>
    </row>
    <row r="142" spans="2:2" x14ac:dyDescent="0.25">
      <c r="B142" s="94"/>
    </row>
    <row r="143" spans="2:2" x14ac:dyDescent="0.25">
      <c r="B143" s="94"/>
    </row>
  </sheetData>
  <mergeCells count="32">
    <mergeCell ref="D99:E99"/>
    <mergeCell ref="D100:E100"/>
    <mergeCell ref="D97:E97"/>
    <mergeCell ref="D98:E98"/>
    <mergeCell ref="A77:B77"/>
    <mergeCell ref="A78:B78"/>
    <mergeCell ref="A80:E80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D82:E82"/>
    <mergeCell ref="D83:E83"/>
    <mergeCell ref="D84:E84"/>
    <mergeCell ref="D85:E85"/>
    <mergeCell ref="D86:E86"/>
    <mergeCell ref="A62:E62"/>
    <mergeCell ref="D81:E81"/>
    <mergeCell ref="A1:E1"/>
    <mergeCell ref="A2:E2"/>
    <mergeCell ref="A7:E7"/>
    <mergeCell ref="C10:E10"/>
    <mergeCell ref="A12:E12"/>
    <mergeCell ref="C15:E15"/>
    <mergeCell ref="A17:E17"/>
    <mergeCell ref="A48:E48"/>
  </mergeCells>
  <phoneticPr fontId="46" type="noConversion"/>
  <conditionalFormatting sqref="B144:B1048576">
    <cfRule type="duplicateValues" dxfId="198" priority="46"/>
    <cfRule type="duplicateValues" dxfId="197" priority="48"/>
    <cfRule type="duplicateValues" dxfId="196" priority="49"/>
  </conditionalFormatting>
  <conditionalFormatting sqref="E144:E1048576">
    <cfRule type="duplicateValues" dxfId="195" priority="47"/>
  </conditionalFormatting>
  <conditionalFormatting sqref="E73">
    <cfRule type="duplicateValues" dxfId="194" priority="41"/>
    <cfRule type="duplicateValues" dxfId="193" priority="42"/>
  </conditionalFormatting>
  <conditionalFormatting sqref="E73">
    <cfRule type="duplicateValues" dxfId="192" priority="40"/>
  </conditionalFormatting>
  <conditionalFormatting sqref="E73">
    <cfRule type="duplicateValues" dxfId="191" priority="39"/>
  </conditionalFormatting>
  <conditionalFormatting sqref="E73">
    <cfRule type="duplicateValues" dxfId="190" priority="37"/>
    <cfRule type="duplicateValues" dxfId="189" priority="38"/>
  </conditionalFormatting>
  <conditionalFormatting sqref="E73">
    <cfRule type="duplicateValues" dxfId="188" priority="34"/>
    <cfRule type="duplicateValues" dxfId="187" priority="35"/>
    <cfRule type="duplicateValues" dxfId="186" priority="36"/>
  </conditionalFormatting>
  <conditionalFormatting sqref="E74">
    <cfRule type="duplicateValues" dxfId="185" priority="7"/>
  </conditionalFormatting>
  <conditionalFormatting sqref="E74">
    <cfRule type="duplicateValues" dxfId="184" priority="6"/>
  </conditionalFormatting>
  <conditionalFormatting sqref="E74">
    <cfRule type="duplicateValues" dxfId="183" priority="33"/>
  </conditionalFormatting>
  <conditionalFormatting sqref="E74">
    <cfRule type="duplicateValues" dxfId="182" priority="32"/>
  </conditionalFormatting>
  <conditionalFormatting sqref="E74">
    <cfRule type="duplicateValues" dxfId="181" priority="30"/>
    <cfRule type="duplicateValues" dxfId="180" priority="31"/>
  </conditionalFormatting>
  <conditionalFormatting sqref="E74">
    <cfRule type="duplicateValues" dxfId="179" priority="27"/>
    <cfRule type="duplicateValues" dxfId="178" priority="28"/>
    <cfRule type="duplicateValues" dxfId="177" priority="29"/>
  </conditionalFormatting>
  <conditionalFormatting sqref="E74">
    <cfRule type="duplicateValues" dxfId="176" priority="26"/>
  </conditionalFormatting>
  <conditionalFormatting sqref="E74">
    <cfRule type="duplicateValues" dxfId="175" priority="25"/>
  </conditionalFormatting>
  <conditionalFormatting sqref="E74">
    <cfRule type="duplicateValues" dxfId="174" priority="24"/>
  </conditionalFormatting>
  <conditionalFormatting sqref="E74">
    <cfRule type="duplicateValues" dxfId="173" priority="23"/>
  </conditionalFormatting>
  <conditionalFormatting sqref="E74">
    <cfRule type="duplicateValues" dxfId="172" priority="22"/>
  </conditionalFormatting>
  <conditionalFormatting sqref="E74">
    <cfRule type="duplicateValues" dxfId="171" priority="21"/>
  </conditionalFormatting>
  <conditionalFormatting sqref="E74">
    <cfRule type="duplicateValues" dxfId="170" priority="19"/>
    <cfRule type="duplicateValues" dxfId="169" priority="20"/>
  </conditionalFormatting>
  <conditionalFormatting sqref="E74">
    <cfRule type="duplicateValues" dxfId="168" priority="18"/>
  </conditionalFormatting>
  <conditionalFormatting sqref="E74">
    <cfRule type="duplicateValues" dxfId="167" priority="17"/>
  </conditionalFormatting>
  <conditionalFormatting sqref="E74">
    <cfRule type="duplicateValues" dxfId="166" priority="16"/>
  </conditionalFormatting>
  <conditionalFormatting sqref="E74">
    <cfRule type="duplicateValues" dxfId="165" priority="14"/>
    <cfRule type="duplicateValues" dxfId="164" priority="15"/>
  </conditionalFormatting>
  <conditionalFormatting sqref="E74">
    <cfRule type="duplicateValues" dxfId="163" priority="13"/>
  </conditionalFormatting>
  <conditionalFormatting sqref="E74">
    <cfRule type="duplicateValues" dxfId="162" priority="11"/>
    <cfRule type="duplicateValues" dxfId="161" priority="12"/>
  </conditionalFormatting>
  <conditionalFormatting sqref="E74">
    <cfRule type="duplicateValues" dxfId="160" priority="8"/>
    <cfRule type="duplicateValues" dxfId="159" priority="9"/>
    <cfRule type="duplicateValues" dxfId="158" priority="10"/>
  </conditionalFormatting>
  <conditionalFormatting sqref="E74">
    <cfRule type="duplicateValues" dxfId="157" priority="5"/>
  </conditionalFormatting>
  <conditionalFormatting sqref="E74">
    <cfRule type="duplicateValues" dxfId="156" priority="4"/>
  </conditionalFormatting>
  <conditionalFormatting sqref="E74">
    <cfRule type="duplicateValues" dxfId="155" priority="2"/>
    <cfRule type="duplicateValues" dxfId="154" priority="3"/>
  </conditionalFormatting>
  <conditionalFormatting sqref="E74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2433</v>
      </c>
      <c r="B1" s="168"/>
      <c r="C1" s="168"/>
      <c r="D1" s="16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2508</v>
      </c>
      <c r="B3" s="108">
        <v>816</v>
      </c>
      <c r="C3" s="67" t="s">
        <v>2437</v>
      </c>
      <c r="D3" s="67" t="s">
        <v>2510</v>
      </c>
      <c r="E3" s="69"/>
    </row>
    <row r="4" spans="1:5" ht="18" x14ac:dyDescent="0.25">
      <c r="A4" s="109" t="s">
        <v>2511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2443</v>
      </c>
      <c r="B25" s="168"/>
      <c r="C25" s="168"/>
      <c r="D25" s="16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2512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2513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2514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2515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2516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2517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2518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2519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2" priority="119253"/>
  </conditionalFormatting>
  <conditionalFormatting sqref="A7:A11">
    <cfRule type="duplicateValues" dxfId="151" priority="119257"/>
    <cfRule type="duplicateValues" dxfId="150" priority="119258"/>
  </conditionalFormatting>
  <conditionalFormatting sqref="A7:A11">
    <cfRule type="duplicateValues" dxfId="149" priority="119261"/>
    <cfRule type="duplicateValues" dxfId="148" priority="119262"/>
  </conditionalFormatting>
  <conditionalFormatting sqref="A5:A6">
    <cfRule type="duplicateValues" dxfId="147" priority="289"/>
  </conditionalFormatting>
  <conditionalFormatting sqref="A5:A6">
    <cfRule type="duplicateValues" dxfId="146" priority="287"/>
    <cfRule type="duplicateValues" dxfId="145" priority="288"/>
  </conditionalFormatting>
  <conditionalFormatting sqref="A5:A6">
    <cfRule type="duplicateValues" dxfId="144" priority="285"/>
    <cfRule type="duplicateValues" dxfId="143" priority="286"/>
  </conditionalFormatting>
  <conditionalFormatting sqref="A5:A6">
    <cfRule type="duplicateValues" dxfId="142" priority="266"/>
  </conditionalFormatting>
  <conditionalFormatting sqref="A5:A6">
    <cfRule type="duplicateValues" dxfId="141" priority="264"/>
    <cfRule type="duplicateValues" dxfId="140" priority="265"/>
  </conditionalFormatting>
  <conditionalFormatting sqref="A5:A6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38">
    <cfRule type="duplicateValues" dxfId="62" priority="23"/>
  </conditionalFormatting>
  <conditionalFormatting sqref="B31:B38">
    <cfRule type="duplicateValues" dxfId="61" priority="21"/>
    <cfRule type="duplicateValues" dxfId="60" priority="22"/>
  </conditionalFormatting>
  <conditionalFormatting sqref="B31:B38">
    <cfRule type="duplicateValues" dxfId="59" priority="19"/>
    <cfRule type="duplicateValues" dxfId="58" priority="20"/>
  </conditionalFormatting>
  <conditionalFormatting sqref="B31:B38">
    <cfRule type="duplicateValues" dxfId="57" priority="18"/>
  </conditionalFormatting>
  <conditionalFormatting sqref="B31:B38">
    <cfRule type="duplicateValues" dxfId="56" priority="17"/>
  </conditionalFormatting>
  <conditionalFormatting sqref="B31:B38">
    <cfRule type="duplicateValues" dxfId="55" priority="16"/>
  </conditionalFormatting>
  <conditionalFormatting sqref="B31:B38">
    <cfRule type="duplicateValues" dxfId="54" priority="15"/>
  </conditionalFormatting>
  <conditionalFormatting sqref="B31:B38">
    <cfRule type="duplicateValues" dxfId="53" priority="13"/>
    <cfRule type="duplicateValues" dxfId="52" priority="14"/>
  </conditionalFormatting>
  <conditionalFormatting sqref="B31:B38">
    <cfRule type="duplicateValues" dxfId="51" priority="12"/>
  </conditionalFormatting>
  <conditionalFormatting sqref="B31:B38">
    <cfRule type="duplicateValues" dxfId="50" priority="10"/>
    <cfRule type="duplicateValues" dxfId="49" priority="11"/>
  </conditionalFormatting>
  <conditionalFormatting sqref="A31:A38">
    <cfRule type="duplicateValues" dxfId="48" priority="9"/>
  </conditionalFormatting>
  <conditionalFormatting sqref="A31:A38">
    <cfRule type="duplicateValues" dxfId="47" priority="8"/>
  </conditionalFormatting>
  <conditionalFormatting sqref="A31:A38">
    <cfRule type="duplicateValues" dxfId="46" priority="6"/>
    <cfRule type="duplicateValues" dxfId="45" priority="7"/>
  </conditionalFormatting>
  <conditionalFormatting sqref="A31:A38">
    <cfRule type="duplicateValues" dxfId="44" priority="5"/>
  </conditionalFormatting>
  <conditionalFormatting sqref="A31:A38">
    <cfRule type="duplicateValues" dxfId="43" priority="4"/>
  </conditionalFormatting>
  <conditionalFormatting sqref="A31:A38">
    <cfRule type="duplicateValues" dxfId="42" priority="3"/>
  </conditionalFormatting>
  <conditionalFormatting sqref="A31:A38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190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171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170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170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169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168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129.5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128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128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134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87.15079861111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26.6746064814797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2021-03-29T03:43:48Z</dcterms:modified>
</cp:coreProperties>
</file>